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A26A75-8C1B-4043-ADE4-0E811DAF82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78" i="1" l="1"/>
  <c r="AC649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E10" i="1" l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H20" i="1" l="1"/>
  <c r="AH191" i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G12" i="1" s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D22" i="1"/>
  <c r="F21" i="1"/>
  <c r="G21" i="1"/>
  <c r="AK189" i="1"/>
  <c r="T27" i="1"/>
  <c r="AL189" i="1"/>
  <c r="A25" i="1"/>
  <c r="AH12" i="1" l="1"/>
  <c r="AE12" i="1" s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G13" i="1" s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C53" i="1"/>
  <c r="E37" i="1"/>
  <c r="E38" i="1" s="1"/>
  <c r="F35" i="1"/>
  <c r="G35" i="1"/>
  <c r="D36" i="1"/>
  <c r="A41" i="1" l="1"/>
  <c r="H40" i="1"/>
  <c r="AT40" i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H41" i="1" l="1"/>
  <c r="E41" i="1"/>
  <c r="AT41" i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D41" i="1" s="1"/>
  <c r="G41" i="1" s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F41" i="1" s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57" i="1"/>
  <c r="T59" i="1"/>
  <c r="AC96" i="1" l="1"/>
  <c r="AT58" i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T66" i="1"/>
  <c r="AO68" i="1"/>
  <c r="AK233" i="1"/>
  <c r="AD69" i="1"/>
  <c r="AF69" i="1" s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H238" i="1" l="1"/>
  <c r="AI237" i="1"/>
  <c r="AJ237" i="1" s="1"/>
  <c r="AT67" i="1"/>
  <c r="AM68" i="1"/>
  <c r="AO69" i="1"/>
  <c r="AK234" i="1"/>
  <c r="AD70" i="1"/>
  <c r="AF70" i="1" s="1"/>
  <c r="AP68" i="1"/>
  <c r="AR68" i="1"/>
  <c r="AQ68" i="1"/>
  <c r="AS68" i="1"/>
  <c r="AM22" i="1"/>
  <c r="AF23" i="1"/>
  <c r="A67" i="1"/>
  <c r="T69" i="1"/>
  <c r="AK236" i="1" l="1"/>
  <c r="AD72" i="1"/>
  <c r="AI238" i="1"/>
  <c r="AJ238" i="1" s="1"/>
  <c r="AL237" i="1" s="1"/>
  <c r="AH239" i="1"/>
  <c r="AL236" i="1"/>
  <c r="AT68" i="1"/>
  <c r="AR69" i="1"/>
  <c r="AP69" i="1"/>
  <c r="AS69" i="1"/>
  <c r="AQ69" i="1"/>
  <c r="AO70" i="1"/>
  <c r="AK235" i="1"/>
  <c r="AD71" i="1"/>
  <c r="AM69" i="1"/>
  <c r="AL235" i="1"/>
  <c r="A68" i="1"/>
  <c r="T70" i="1"/>
  <c r="AK237" i="1" l="1"/>
  <c r="AD73" i="1"/>
  <c r="AF73" i="1" s="1"/>
  <c r="AM71" i="1"/>
  <c r="AH240" i="1"/>
  <c r="AI239" i="1"/>
  <c r="AJ239" i="1" s="1"/>
  <c r="AF71" i="1"/>
  <c r="AF72" i="1"/>
  <c r="AM70" i="1"/>
  <c r="AQ70" i="1"/>
  <c r="AR70" i="1"/>
  <c r="AP70" i="1"/>
  <c r="AS70" i="1"/>
  <c r="AO71" i="1"/>
  <c r="AT69" i="1"/>
  <c r="A69" i="1"/>
  <c r="T71" i="1"/>
  <c r="AL238" i="1" l="1"/>
  <c r="AK238" i="1"/>
  <c r="AD74" i="1"/>
  <c r="AH241" i="1"/>
  <c r="AI240" i="1"/>
  <c r="AJ240" i="1" s="1"/>
  <c r="AM72" i="1"/>
  <c r="AO72" i="1"/>
  <c r="AS71" i="1"/>
  <c r="AP71" i="1"/>
  <c r="AR71" i="1"/>
  <c r="AQ71" i="1"/>
  <c r="AT70" i="1"/>
  <c r="A70" i="1"/>
  <c r="T72" i="1"/>
  <c r="AK239" i="1" l="1"/>
  <c r="AD75" i="1"/>
  <c r="AI241" i="1"/>
  <c r="AJ241" i="1" s="1"/>
  <c r="AH242" i="1"/>
  <c r="AL239" i="1"/>
  <c r="AF74" i="1"/>
  <c r="AM73" i="1"/>
  <c r="AT71" i="1"/>
  <c r="AO73" i="1"/>
  <c r="AQ72" i="1"/>
  <c r="AR72" i="1"/>
  <c r="AP72" i="1"/>
  <c r="AS72" i="1"/>
  <c r="A71" i="1"/>
  <c r="T73" i="1"/>
  <c r="AI242" i="1" l="1"/>
  <c r="AJ242" i="1" s="1"/>
  <c r="AH243" i="1"/>
  <c r="AD76" i="1"/>
  <c r="AK240" i="1"/>
  <c r="AL240" i="1"/>
  <c r="AF75" i="1"/>
  <c r="AM74" i="1"/>
  <c r="AT72" i="1"/>
  <c r="AR73" i="1"/>
  <c r="AS73" i="1"/>
  <c r="AP73" i="1"/>
  <c r="AQ73" i="1"/>
  <c r="AO74" i="1"/>
  <c r="A72" i="1"/>
  <c r="T74" i="1"/>
  <c r="AM15" i="1"/>
  <c r="AF16" i="1"/>
  <c r="AF76" i="1" l="1"/>
  <c r="AM75" i="1"/>
  <c r="AH244" i="1"/>
  <c r="AI243" i="1"/>
  <c r="AJ243" i="1" s="1"/>
  <c r="AL241" i="1"/>
  <c r="AK241" i="1"/>
  <c r="AD77" i="1"/>
  <c r="AP74" i="1"/>
  <c r="AR74" i="1"/>
  <c r="AQ74" i="1"/>
  <c r="AS74" i="1"/>
  <c r="AO75" i="1"/>
  <c r="AT73" i="1"/>
  <c r="A73" i="1"/>
  <c r="T75" i="1"/>
  <c r="AL242" i="1" l="1"/>
  <c r="AD78" i="1"/>
  <c r="AF78" i="1" s="1"/>
  <c r="AK242" i="1"/>
  <c r="AM76" i="1"/>
  <c r="AH245" i="1"/>
  <c r="AI244" i="1"/>
  <c r="AJ244" i="1" s="1"/>
  <c r="AF77" i="1"/>
  <c r="AT74" i="1"/>
  <c r="AR75" i="1"/>
  <c r="AP75" i="1"/>
  <c r="AQ75" i="1"/>
  <c r="AS75" i="1"/>
  <c r="AO76" i="1"/>
  <c r="T76" i="1"/>
  <c r="A74" i="1"/>
  <c r="AL243" i="1" l="1"/>
  <c r="AD79" i="1"/>
  <c r="AF79" i="1" s="1"/>
  <c r="AK243" i="1"/>
  <c r="AI245" i="1"/>
  <c r="AJ245" i="1" s="1"/>
  <c r="AH246" i="1"/>
  <c r="AM77" i="1"/>
  <c r="AT75" i="1"/>
  <c r="AO77" i="1"/>
  <c r="AP76" i="1"/>
  <c r="AQ76" i="1"/>
  <c r="AR76" i="1"/>
  <c r="AS76" i="1"/>
  <c r="A75" i="1"/>
  <c r="T77" i="1"/>
  <c r="AI246" i="1" l="1"/>
  <c r="AJ246" i="1" s="1"/>
  <c r="AH247" i="1"/>
  <c r="AL244" i="1"/>
  <c r="AK244" i="1"/>
  <c r="AD80" i="1"/>
  <c r="AM78" i="1"/>
  <c r="AQ77" i="1"/>
  <c r="AS77" i="1"/>
  <c r="AP77" i="1"/>
  <c r="AR77" i="1"/>
  <c r="AO78" i="1"/>
  <c r="AT76" i="1"/>
  <c r="T78" i="1"/>
  <c r="A76" i="1"/>
  <c r="AM79" i="1" l="1"/>
  <c r="AI247" i="1"/>
  <c r="AJ247" i="1" s="1"/>
  <c r="AH248" i="1"/>
  <c r="AL245" i="1"/>
  <c r="AK245" i="1"/>
  <c r="AD81" i="1"/>
  <c r="AF80" i="1"/>
  <c r="AP78" i="1"/>
  <c r="AQ78" i="1"/>
  <c r="AS78" i="1"/>
  <c r="AR78" i="1"/>
  <c r="AO79" i="1"/>
  <c r="AT77" i="1"/>
  <c r="AD24" i="1"/>
  <c r="A77" i="1"/>
  <c r="T79" i="1"/>
  <c r="AM80" i="1" l="1"/>
  <c r="AI248" i="1"/>
  <c r="AJ248" i="1" s="1"/>
  <c r="AH249" i="1"/>
  <c r="AL246" i="1"/>
  <c r="AD82" i="1"/>
  <c r="AK246" i="1"/>
  <c r="AF81" i="1"/>
  <c r="AT78" i="1"/>
  <c r="AS79" i="1"/>
  <c r="AR79" i="1"/>
  <c r="AP79" i="1"/>
  <c r="AQ79" i="1"/>
  <c r="AO80" i="1"/>
  <c r="AF24" i="1"/>
  <c r="AM23" i="1"/>
  <c r="AD25" i="1"/>
  <c r="T80" i="1"/>
  <c r="A78" i="1"/>
  <c r="AM81" i="1" l="1"/>
  <c r="AI249" i="1"/>
  <c r="AJ249" i="1" s="1"/>
  <c r="AH250" i="1"/>
  <c r="AK247" i="1"/>
  <c r="AD83" i="1"/>
  <c r="AF82" i="1"/>
  <c r="AL247" i="1"/>
  <c r="AS80" i="1"/>
  <c r="AQ80" i="1"/>
  <c r="AR80" i="1"/>
  <c r="AP80" i="1"/>
  <c r="AO81" i="1"/>
  <c r="AT79" i="1"/>
  <c r="AF25" i="1"/>
  <c r="AF26" i="1"/>
  <c r="AM24" i="1"/>
  <c r="A79" i="1"/>
  <c r="T81" i="1"/>
  <c r="AM82" i="1" l="1"/>
  <c r="AI250" i="1"/>
  <c r="AJ250" i="1" s="1"/>
  <c r="AH251" i="1"/>
  <c r="AL248" i="1"/>
  <c r="AK248" i="1"/>
  <c r="AD84" i="1"/>
  <c r="AF83" i="1"/>
  <c r="AP81" i="1"/>
  <c r="AS81" i="1"/>
  <c r="AQ81" i="1"/>
  <c r="AR81" i="1"/>
  <c r="AO82" i="1"/>
  <c r="AT80" i="1"/>
  <c r="T82" i="1"/>
  <c r="A80" i="1"/>
  <c r="AM83" i="1" l="1"/>
  <c r="AI251" i="1"/>
  <c r="AJ251" i="1" s="1"/>
  <c r="AH252" i="1"/>
  <c r="AL249" i="1"/>
  <c r="AD85" i="1"/>
  <c r="AK249" i="1"/>
  <c r="AF84" i="1"/>
  <c r="AT81" i="1"/>
  <c r="AR82" i="1"/>
  <c r="AP82" i="1"/>
  <c r="AQ82" i="1"/>
  <c r="AS82" i="1"/>
  <c r="AO83" i="1"/>
  <c r="A81" i="1"/>
  <c r="T83" i="1"/>
  <c r="AM84" i="1" l="1"/>
  <c r="AH253" i="1"/>
  <c r="AI252" i="1"/>
  <c r="AJ252" i="1" s="1"/>
  <c r="AL250" i="1"/>
  <c r="AK250" i="1"/>
  <c r="AD86" i="1"/>
  <c r="AF85" i="1"/>
  <c r="AT82" i="1"/>
  <c r="AR83" i="1"/>
  <c r="AP83" i="1"/>
  <c r="AQ83" i="1"/>
  <c r="AS83" i="1"/>
  <c r="AO84" i="1"/>
  <c r="A82" i="1"/>
  <c r="T84" i="1"/>
  <c r="AM85" i="1" l="1"/>
  <c r="AK251" i="1"/>
  <c r="AD87" i="1"/>
  <c r="AI253" i="1"/>
  <c r="AJ253" i="1" s="1"/>
  <c r="AH254" i="1"/>
  <c r="AF86" i="1"/>
  <c r="AL251" i="1"/>
  <c r="AR84" i="1"/>
  <c r="AQ84" i="1"/>
  <c r="AP84" i="1"/>
  <c r="AS84" i="1"/>
  <c r="AO85" i="1"/>
  <c r="AT83" i="1"/>
  <c r="T85" i="1"/>
  <c r="A83" i="1"/>
  <c r="AH255" i="1" l="1"/>
  <c r="AI254" i="1"/>
  <c r="AJ254" i="1" s="1"/>
  <c r="AK252" i="1"/>
  <c r="AD88" i="1"/>
  <c r="AF88" i="1" s="1"/>
  <c r="AL252" i="1"/>
  <c r="AM86" i="1"/>
  <c r="AF87" i="1"/>
  <c r="AO86" i="1"/>
  <c r="AS85" i="1"/>
  <c r="AP85" i="1"/>
  <c r="AQ85" i="1"/>
  <c r="AR85" i="1"/>
  <c r="AT84" i="1"/>
  <c r="AM25" i="1"/>
  <c r="T86" i="1"/>
  <c r="A84" i="1"/>
  <c r="AM16" i="1"/>
  <c r="AF17" i="1"/>
  <c r="AM87" i="1" l="1"/>
  <c r="AL253" i="1"/>
  <c r="AK253" i="1"/>
  <c r="AD89" i="1"/>
  <c r="AF89" i="1" s="1"/>
  <c r="AH256" i="1"/>
  <c r="AI255" i="1"/>
  <c r="AJ255" i="1" s="1"/>
  <c r="AT85" i="1"/>
  <c r="AO87" i="1"/>
  <c r="AQ86" i="1"/>
  <c r="AS86" i="1"/>
  <c r="AR86" i="1"/>
  <c r="AP86" i="1"/>
  <c r="A85" i="1"/>
  <c r="T87" i="1"/>
  <c r="AL254" i="1" l="1"/>
  <c r="AK254" i="1"/>
  <c r="AD90" i="1"/>
  <c r="AH257" i="1"/>
  <c r="AI256" i="1"/>
  <c r="AJ256" i="1" s="1"/>
  <c r="AL255" i="1" s="1"/>
  <c r="AM88" i="1"/>
  <c r="AO88" i="1"/>
  <c r="AS87" i="1"/>
  <c r="AR87" i="1"/>
  <c r="AP87" i="1"/>
  <c r="AQ87" i="1"/>
  <c r="AT86" i="1"/>
  <c r="A86" i="1"/>
  <c r="T88" i="1"/>
  <c r="AF90" i="1" l="1"/>
  <c r="Q40" i="1"/>
  <c r="Q41" i="1"/>
  <c r="R41" i="1" s="1"/>
  <c r="S41" i="1" s="1"/>
  <c r="AM89" i="1"/>
  <c r="AI257" i="1"/>
  <c r="AJ257" i="1" s="1"/>
  <c r="AH258" i="1"/>
  <c r="AD91" i="1"/>
  <c r="AK255" i="1"/>
  <c r="AT87" i="1"/>
  <c r="AR88" i="1"/>
  <c r="AP88" i="1"/>
  <c r="AS88" i="1"/>
  <c r="AQ88" i="1"/>
  <c r="AO89" i="1"/>
  <c r="T89" i="1"/>
  <c r="A87" i="1"/>
  <c r="R40" i="1" l="1"/>
  <c r="S40" i="1" s="1"/>
  <c r="Y40" i="1"/>
  <c r="AI258" i="1"/>
  <c r="AJ258" i="1" s="1"/>
  <c r="AH259" i="1"/>
  <c r="AH260" i="1" s="1"/>
  <c r="AL256" i="1"/>
  <c r="AK256" i="1"/>
  <c r="AD92" i="1"/>
  <c r="AM90" i="1"/>
  <c r="AF91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H261" i="1" l="1"/>
  <c r="AI261" i="1" s="1"/>
  <c r="AJ261" i="1" s="1"/>
  <c r="AI260" i="1"/>
  <c r="AJ260" i="1" s="1"/>
  <c r="AM91" i="1"/>
  <c r="AF92" i="1"/>
  <c r="AI259" i="1"/>
  <c r="AJ259" i="1" s="1"/>
  <c r="AL257" i="1"/>
  <c r="AK257" i="1"/>
  <c r="AD93" i="1"/>
  <c r="AF93" i="1" s="1"/>
  <c r="R19" i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L260" i="1" l="1"/>
  <c r="AD95" i="1"/>
  <c r="AK260" i="1"/>
  <c r="AD96" i="1"/>
  <c r="AM95" i="1" s="1"/>
  <c r="C41" i="1"/>
  <c r="AM92" i="1"/>
  <c r="AK259" i="1"/>
  <c r="AL258" i="1"/>
  <c r="AK258" i="1"/>
  <c r="AD94" i="1"/>
  <c r="AL259" i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Q89" i="1"/>
  <c r="R89" i="1" s="1"/>
  <c r="S89" i="1" s="1"/>
  <c r="AR91" i="1"/>
  <c r="AP91" i="1"/>
  <c r="AQ91" i="1"/>
  <c r="AS91" i="1"/>
  <c r="AT90" i="1"/>
  <c r="AO92" i="1"/>
  <c r="T92" i="1"/>
  <c r="A90" i="1"/>
  <c r="AF96" i="1" l="1"/>
  <c r="AF94" i="1"/>
  <c r="AF95" i="1"/>
  <c r="AM94" i="1"/>
  <c r="AM93" i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A91" i="1" l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Z92" i="1" l="1"/>
  <c r="Q92" i="1"/>
  <c r="R92" i="1" s="1"/>
  <c r="S92" i="1" s="1"/>
  <c r="AA92" i="1"/>
  <c r="AR94" i="1"/>
  <c r="AP94" i="1"/>
  <c r="AQ94" i="1"/>
  <c r="AS94" i="1"/>
  <c r="AT93" i="1"/>
  <c r="J11" i="1"/>
  <c r="A93" i="1"/>
  <c r="T95" i="1"/>
  <c r="AA93" i="1" l="1"/>
  <c r="Q93" i="1"/>
  <c r="R93" i="1" s="1"/>
  <c r="S93" i="1" s="1"/>
  <c r="Z93" i="1"/>
  <c r="AT94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Z96" i="1"/>
  <c r="Q96" i="1"/>
  <c r="R96" i="1" s="1"/>
  <c r="S96" i="1" s="1"/>
  <c r="AA96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A97" i="1"/>
  <c r="Q97" i="1"/>
  <c r="R97" i="1" s="1"/>
  <c r="S97" i="1" s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U13" i="1" l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M17" i="1"/>
  <c r="X12" i="1"/>
  <c r="B12" i="1" s="1"/>
  <c r="U14" i="1"/>
  <c r="I18" i="1"/>
  <c r="T101" i="1"/>
  <c r="A99" i="1"/>
  <c r="Y98" i="1" l="1"/>
  <c r="J17" i="1"/>
  <c r="K17" i="1" s="1"/>
  <c r="L17" i="1" s="1"/>
  <c r="O17" i="1" s="1"/>
  <c r="P17" i="1" s="1"/>
  <c r="AA99" i="1"/>
  <c r="Q99" i="1"/>
  <c r="R99" i="1" s="1"/>
  <c r="S99" i="1" s="1"/>
  <c r="Z99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J18" i="1" l="1"/>
  <c r="K18" i="1" s="1"/>
  <c r="L18" i="1" s="1"/>
  <c r="O18" i="1" s="1"/>
  <c r="Y99" i="1"/>
  <c r="Z100" i="1"/>
  <c r="Q100" i="1"/>
  <c r="R100" i="1" s="1"/>
  <c r="S100" i="1" s="1"/>
  <c r="AA100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J19" i="1" l="1"/>
  <c r="K19" i="1" s="1"/>
  <c r="L19" i="1" s="1"/>
  <c r="O19" i="1" s="1"/>
  <c r="P19" i="1" s="1"/>
  <c r="AA101" i="1"/>
  <c r="AA102" i="1" s="1"/>
  <c r="Z101" i="1"/>
  <c r="Z102" i="1" s="1"/>
  <c r="W16" i="1"/>
  <c r="X16" i="1" s="1"/>
  <c r="B16" i="1" s="1"/>
  <c r="U17" i="1"/>
  <c r="P18" i="1"/>
  <c r="I21" i="1"/>
  <c r="A102" i="1"/>
  <c r="T104" i="1"/>
  <c r="J20" i="1" l="1"/>
  <c r="J21" i="1" s="1"/>
  <c r="K21" i="1" s="1"/>
  <c r="L21" i="1" s="1"/>
  <c r="O21" i="1" s="1"/>
  <c r="Q102" i="1"/>
  <c r="R102" i="1" s="1"/>
  <c r="S102" i="1" s="1"/>
  <c r="K20" i="1"/>
  <c r="M21" i="1"/>
  <c r="W17" i="1"/>
  <c r="X17" i="1" s="1"/>
  <c r="B17" i="1" s="1"/>
  <c r="U18" i="1"/>
  <c r="I22" i="1"/>
  <c r="T105" i="1"/>
  <c r="A103" i="1"/>
  <c r="AA103" i="1" l="1"/>
  <c r="Z103" i="1"/>
  <c r="L20" i="1"/>
  <c r="O20" i="1" s="1"/>
  <c r="P20" i="1" s="1"/>
  <c r="Q103" i="1"/>
  <c r="R103" i="1" s="1"/>
  <c r="S103" i="1" s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X20" i="1" l="1"/>
  <c r="B20" i="1" s="1"/>
  <c r="R104" i="1"/>
  <c r="Z104" i="1"/>
  <c r="Z105" i="1" s="1"/>
  <c r="AA104" i="1"/>
  <c r="AA105" i="1" s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A106" i="1" l="1"/>
  <c r="Z106" i="1"/>
  <c r="M24" i="1"/>
  <c r="U21" i="1"/>
  <c r="P23" i="1"/>
  <c r="J24" i="1"/>
  <c r="K24" i="1" s="1"/>
  <c r="L24" i="1" s="1"/>
  <c r="O24" i="1" s="1"/>
  <c r="I25" i="1"/>
  <c r="I26" i="1" s="1"/>
  <c r="T108" i="1"/>
  <c r="A106" i="1"/>
  <c r="Q106" i="1" l="1"/>
  <c r="Y106" i="1" s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Q107" i="1" l="1"/>
  <c r="R107" i="1" s="1"/>
  <c r="S107" i="1" s="1"/>
  <c r="R106" i="1"/>
  <c r="S106" i="1" s="1"/>
  <c r="AA107" i="1"/>
  <c r="Z107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Z108" i="1" l="1"/>
  <c r="Y107" i="1"/>
  <c r="AA108" i="1"/>
  <c r="Q108" i="1"/>
  <c r="R108" i="1" s="1"/>
  <c r="S108" i="1" s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Y108" i="1" l="1"/>
  <c r="AA109" i="1"/>
  <c r="Q109" i="1"/>
  <c r="R109" i="1" s="1"/>
  <c r="S109" i="1" s="1"/>
  <c r="Z109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Y109" i="1" l="1"/>
  <c r="Z110" i="1"/>
  <c r="Q110" i="1"/>
  <c r="R110" i="1" s="1"/>
  <c r="S110" i="1" s="1"/>
  <c r="AA110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Y110" i="1" l="1"/>
  <c r="AA111" i="1"/>
  <c r="Q111" i="1"/>
  <c r="R111" i="1" s="1"/>
  <c r="S111" i="1" s="1"/>
  <c r="Z111" i="1"/>
  <c r="M30" i="1"/>
  <c r="U27" i="1"/>
  <c r="J30" i="1"/>
  <c r="K30" i="1" s="1"/>
  <c r="L30" i="1" s="1"/>
  <c r="O30" i="1" s="1"/>
  <c r="I31" i="1"/>
  <c r="T114" i="1"/>
  <c r="A112" i="1"/>
  <c r="Z112" i="1" l="1"/>
  <c r="Y111" i="1"/>
  <c r="Q112" i="1"/>
  <c r="R112" i="1" s="1"/>
  <c r="S112" i="1" s="1"/>
  <c r="AA112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A113" i="1" l="1"/>
  <c r="Y112" i="1"/>
  <c r="Q113" i="1"/>
  <c r="R113" i="1" s="1"/>
  <c r="S113" i="1" s="1"/>
  <c r="Z113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Y113" i="1" l="1"/>
  <c r="Z114" i="1"/>
  <c r="Q114" i="1"/>
  <c r="R114" i="1" s="1"/>
  <c r="S114" i="1" s="1"/>
  <c r="AA114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Y114" i="1" l="1"/>
  <c r="AA115" i="1"/>
  <c r="Q115" i="1"/>
  <c r="R115" i="1" s="1"/>
  <c r="S115" i="1" s="1"/>
  <c r="Z115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Y115" i="1" l="1"/>
  <c r="Z116" i="1"/>
  <c r="Q116" i="1"/>
  <c r="R116" i="1" s="1"/>
  <c r="S116" i="1" s="1"/>
  <c r="AA116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Y116" i="1" l="1"/>
  <c r="AA117" i="1"/>
  <c r="Z117" i="1"/>
  <c r="Q117" i="1"/>
  <c r="R117" i="1" s="1"/>
  <c r="S117" i="1" s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Z118" i="1" l="1"/>
  <c r="Q118" i="1"/>
  <c r="R118" i="1" s="1"/>
  <c r="S118" i="1" s="1"/>
  <c r="Y117" i="1"/>
  <c r="AA118" i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1" i="1" l="1"/>
  <c r="AA119" i="1"/>
  <c r="Y118" i="1"/>
  <c r="Q119" i="1"/>
  <c r="R119" i="1" s="1"/>
  <c r="S119" i="1" s="1"/>
  <c r="Z119" i="1"/>
  <c r="M39" i="1"/>
  <c r="M40" i="1" s="1"/>
  <c r="J38" i="1"/>
  <c r="K38" i="1" s="1"/>
  <c r="W34" i="1"/>
  <c r="X34" i="1" s="1"/>
  <c r="B34" i="1" s="1"/>
  <c r="U35" i="1"/>
  <c r="N37" i="1"/>
  <c r="A120" i="1"/>
  <c r="T122" i="1"/>
  <c r="M41" i="1" l="1"/>
  <c r="Z120" i="1"/>
  <c r="Y119" i="1"/>
  <c r="Q120" i="1"/>
  <c r="R120" i="1" s="1"/>
  <c r="S120" i="1" s="1"/>
  <c r="AA120" i="1"/>
  <c r="L38" i="1"/>
  <c r="J39" i="1"/>
  <c r="J40" i="1" s="1"/>
  <c r="K40" i="1" s="1"/>
  <c r="L40" i="1" s="1"/>
  <c r="O37" i="1"/>
  <c r="P37" i="1" s="1"/>
  <c r="N38" i="1"/>
  <c r="W35" i="1"/>
  <c r="X35" i="1" s="1"/>
  <c r="B35" i="1" s="1"/>
  <c r="U36" i="1"/>
  <c r="T123" i="1"/>
  <c r="A121" i="1"/>
  <c r="J41" i="1" l="1"/>
  <c r="K41" i="1" s="1"/>
  <c r="L41" i="1" s="1"/>
  <c r="K39" i="1"/>
  <c r="L39" i="1" s="1"/>
  <c r="Y120" i="1"/>
  <c r="AA121" i="1"/>
  <c r="Z121" i="1"/>
  <c r="Q121" i="1"/>
  <c r="R121" i="1" s="1"/>
  <c r="S121" i="1" s="1"/>
  <c r="N39" i="1"/>
  <c r="N40" i="1" s="1"/>
  <c r="N41" i="1" s="1"/>
  <c r="O38" i="1"/>
  <c r="P38" i="1" s="1"/>
  <c r="W36" i="1"/>
  <c r="X36" i="1" s="1"/>
  <c r="B36" i="1" s="1"/>
  <c r="U37" i="1"/>
  <c r="U38" i="1" s="1"/>
  <c r="W38" i="1" s="1"/>
  <c r="A122" i="1"/>
  <c r="T124" i="1"/>
  <c r="O41" i="1" l="1"/>
  <c r="P41" i="1" s="1"/>
  <c r="O40" i="1"/>
  <c r="P40" i="1" s="1"/>
  <c r="Y121" i="1"/>
  <c r="Z122" i="1"/>
  <c r="Q122" i="1"/>
  <c r="R122" i="1" s="1"/>
  <c r="S122" i="1" s="1"/>
  <c r="AA122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W40" i="1" l="1"/>
  <c r="X40" i="1" s="1"/>
  <c r="B40" i="1" s="1"/>
  <c r="U41" i="1"/>
  <c r="W41" i="1" s="1"/>
  <c r="X41" i="1" s="1"/>
  <c r="W39" i="1"/>
  <c r="X39" i="1" s="1"/>
  <c r="B39" i="1" s="1"/>
  <c r="Y122" i="1"/>
  <c r="Q123" i="1"/>
  <c r="R123" i="1" s="1"/>
  <c r="S123" i="1" s="1"/>
  <c r="AA123" i="1"/>
  <c r="Z123" i="1"/>
  <c r="T126" i="1"/>
  <c r="A124" i="1"/>
  <c r="Y41" i="1" l="1"/>
  <c r="B41" i="1"/>
  <c r="Z124" i="1"/>
  <c r="Y123" i="1"/>
  <c r="Q124" i="1"/>
  <c r="R124" i="1" s="1"/>
  <c r="S124" i="1" s="1"/>
  <c r="AA124" i="1"/>
  <c r="A125" i="1"/>
  <c r="T127" i="1"/>
  <c r="Y124" i="1" l="1"/>
  <c r="AA125" i="1"/>
  <c r="Q125" i="1"/>
  <c r="R125" i="1" s="1"/>
  <c r="S125" i="1" s="1"/>
  <c r="Z125" i="1"/>
  <c r="T128" i="1"/>
  <c r="A126" i="1"/>
  <c r="Z126" i="1" l="1"/>
  <c r="Q126" i="1"/>
  <c r="R126" i="1" s="1"/>
  <c r="S126" i="1" s="1"/>
  <c r="Y125" i="1"/>
  <c r="AA126" i="1"/>
  <c r="T129" i="1"/>
  <c r="A127" i="1"/>
  <c r="AA127" i="1" l="1"/>
  <c r="Q127" i="1"/>
  <c r="Y127" i="1" s="1"/>
  <c r="Y126" i="1"/>
  <c r="Z127" i="1"/>
  <c r="A128" i="1"/>
  <c r="T130" i="1"/>
  <c r="Q128" i="1" l="1"/>
  <c r="R128" i="1" s="1"/>
  <c r="S128" i="1" s="1"/>
  <c r="R127" i="1"/>
  <c r="S127" i="1" s="1"/>
  <c r="AA128" i="1"/>
  <c r="Z128" i="1"/>
  <c r="A129" i="1"/>
  <c r="T131" i="1"/>
  <c r="Y128" i="1" l="1"/>
  <c r="AA129" i="1"/>
  <c r="Z129" i="1"/>
  <c r="Q129" i="1"/>
  <c r="R129" i="1" s="1"/>
  <c r="S129" i="1" s="1"/>
  <c r="T132" i="1"/>
  <c r="A130" i="1"/>
  <c r="Z130" i="1" l="1"/>
  <c r="Q130" i="1"/>
  <c r="R130" i="1" s="1"/>
  <c r="S130" i="1" s="1"/>
  <c r="AA130" i="1"/>
  <c r="A131" i="1"/>
  <c r="T133" i="1"/>
  <c r="AA131" i="1" l="1"/>
  <c r="Z131" i="1"/>
  <c r="Q131" i="1"/>
  <c r="R131" i="1" s="1"/>
  <c r="S131" i="1" s="1"/>
  <c r="T134" i="1"/>
  <c r="A132" i="1"/>
  <c r="Q132" i="1" s="1"/>
  <c r="Y131" i="1" l="1"/>
  <c r="Z132" i="1"/>
  <c r="Z133" i="1" s="1"/>
  <c r="R132" i="1"/>
  <c r="AA132" i="1"/>
  <c r="AA133" i="1" s="1"/>
  <c r="A133" i="1"/>
  <c r="Q133" i="1" s="1"/>
  <c r="T135" i="1"/>
  <c r="AA134" i="1" l="1"/>
  <c r="R133" i="1"/>
  <c r="Z134" i="1"/>
  <c r="A134" i="1"/>
  <c r="T136" i="1"/>
  <c r="Q134" i="1" l="1"/>
  <c r="T137" i="1"/>
  <c r="A135" i="1"/>
  <c r="Z135" i="1" l="1"/>
  <c r="R134" i="1"/>
  <c r="S134" i="1" s="1"/>
  <c r="Q135" i="1"/>
  <c r="AA135" i="1"/>
  <c r="T138" i="1"/>
  <c r="A136" i="1"/>
  <c r="AA136" i="1" l="1"/>
  <c r="Z136" i="1"/>
  <c r="R135" i="1"/>
  <c r="S135" i="1" s="1"/>
  <c r="Q136" i="1"/>
  <c r="R136" i="1" s="1"/>
  <c r="S136" i="1" s="1"/>
  <c r="A137" i="1"/>
  <c r="T139" i="1"/>
  <c r="Y136" i="1" l="1"/>
  <c r="Z137" i="1"/>
  <c r="Q137" i="1"/>
  <c r="R137" i="1" s="1"/>
  <c r="S137" i="1" s="1"/>
  <c r="AA137" i="1"/>
  <c r="T140" i="1"/>
  <c r="A138" i="1"/>
  <c r="AA138" i="1" l="1"/>
  <c r="Y137" i="1"/>
  <c r="Q138" i="1"/>
  <c r="R138" i="1" s="1"/>
  <c r="S138" i="1" s="1"/>
  <c r="Z138" i="1"/>
  <c r="A139" i="1"/>
  <c r="T141" i="1"/>
  <c r="Z139" i="1" l="1"/>
  <c r="Y138" i="1"/>
  <c r="Q139" i="1"/>
  <c r="R139" i="1" s="1"/>
  <c r="S139" i="1" s="1"/>
  <c r="AA139" i="1"/>
  <c r="A140" i="1"/>
  <c r="T142" i="1"/>
  <c r="AA140" i="1" l="1"/>
  <c r="Y139" i="1"/>
  <c r="Q140" i="1"/>
  <c r="R140" i="1" s="1"/>
  <c r="S140" i="1" s="1"/>
  <c r="Z140" i="1"/>
  <c r="T143" i="1"/>
  <c r="A141" i="1"/>
  <c r="Y140" i="1" l="1"/>
  <c r="Z141" i="1"/>
  <c r="Q141" i="1"/>
  <c r="R141" i="1" s="1"/>
  <c r="S141" i="1" s="1"/>
  <c r="AA141" i="1"/>
  <c r="A142" i="1"/>
  <c r="T144" i="1"/>
  <c r="Q142" i="1" l="1"/>
  <c r="R142" i="1" s="1"/>
  <c r="S142" i="1" s="1"/>
  <c r="AA142" i="1"/>
  <c r="Z142" i="1"/>
  <c r="Y141" i="1"/>
  <c r="A143" i="1"/>
  <c r="T145" i="1"/>
  <c r="Z143" i="1" l="1"/>
  <c r="Y142" i="1"/>
  <c r="AA143" i="1"/>
  <c r="Q143" i="1"/>
  <c r="R143" i="1" s="1"/>
  <c r="S143" i="1" s="1"/>
  <c r="A144" i="1"/>
  <c r="T146" i="1"/>
  <c r="AA144" i="1" l="1"/>
  <c r="Z144" i="1"/>
  <c r="Q144" i="1"/>
  <c r="R144" i="1" s="1"/>
  <c r="S144" i="1" s="1"/>
  <c r="Y143" i="1"/>
  <c r="T147" i="1"/>
  <c r="A145" i="1"/>
  <c r="Z145" i="1" l="1"/>
  <c r="AA145" i="1"/>
  <c r="Y144" i="1"/>
  <c r="Q145" i="1"/>
  <c r="R145" i="1" s="1"/>
  <c r="S145" i="1" s="1"/>
  <c r="T148" i="1"/>
  <c r="A146" i="1"/>
  <c r="Y145" i="1" l="1"/>
  <c r="Q146" i="1"/>
  <c r="R146" i="1" s="1"/>
  <c r="S146" i="1" s="1"/>
  <c r="Z146" i="1"/>
  <c r="AA146" i="1"/>
  <c r="T149" i="1"/>
  <c r="A147" i="1"/>
  <c r="Q147" i="1" l="1"/>
  <c r="R147" i="1" s="1"/>
  <c r="S147" i="1" s="1"/>
  <c r="Z147" i="1"/>
  <c r="AA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Q150" i="1"/>
  <c r="R150" i="1" s="1"/>
  <c r="S150" i="1" s="1"/>
  <c r="Z150" i="1"/>
  <c r="T153" i="1"/>
  <c r="A151" i="1"/>
  <c r="AA151" i="1" l="1"/>
  <c r="Z151" i="1"/>
  <c r="Y150" i="1"/>
  <c r="Q151" i="1"/>
  <c r="R151" i="1" s="1"/>
  <c r="S151" i="1" s="1"/>
  <c r="A152" i="1"/>
  <c r="T154" i="1"/>
  <c r="Y151" i="1" l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Z617" i="1"/>
  <c r="Z618" i="1" s="1"/>
  <c r="AA618" i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H793" i="1" s="1"/>
  <c r="T795" i="1"/>
  <c r="A793" i="1"/>
  <c r="Y792" i="1" l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Y802" i="1" s="1"/>
  <c r="R801" i="1"/>
  <c r="AA801" i="1"/>
  <c r="AA802" i="1" s="1"/>
  <c r="H801" i="1"/>
  <c r="A802" i="1"/>
  <c r="Q802" i="1" s="1"/>
  <c r="R802" i="1" s="1"/>
  <c r="T804" i="1"/>
  <c r="AA803" i="1" l="1"/>
  <c r="Z803" i="1"/>
  <c r="Y803" i="1" s="1"/>
  <c r="H802" i="1"/>
  <c r="T805" i="1"/>
  <c r="A803" i="1"/>
  <c r="Q803" i="1" l="1"/>
  <c r="Z804" i="1" s="1"/>
  <c r="Y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Z805" i="1"/>
  <c r="Y805" i="1" s="1"/>
  <c r="H805" i="1"/>
  <c r="A806" i="1"/>
  <c r="T808" i="1"/>
  <c r="Z806" i="1" l="1"/>
  <c r="Y806" i="1" s="1"/>
  <c r="Q806" i="1"/>
  <c r="R806" i="1" s="1"/>
  <c r="S806" i="1" s="1"/>
  <c r="AA806" i="1"/>
  <c r="H806" i="1"/>
  <c r="A807" i="1"/>
  <c r="T809" i="1"/>
  <c r="AA807" i="1" l="1"/>
  <c r="Z807" i="1"/>
  <c r="Y807" i="1" s="1"/>
  <c r="Q807" i="1"/>
  <c r="R807" i="1" s="1"/>
  <c r="S807" i="1" s="1"/>
  <c r="H807" i="1"/>
  <c r="T810" i="1"/>
  <c r="A808" i="1"/>
  <c r="Q808" i="1" l="1"/>
  <c r="R808" i="1" s="1"/>
  <c r="S808" i="1" s="1"/>
  <c r="Z808" i="1"/>
  <c r="Y808" i="1" s="1"/>
  <c r="AA808" i="1"/>
  <c r="H808" i="1"/>
  <c r="A809" i="1"/>
  <c r="T811" i="1"/>
  <c r="Z809" i="1" l="1"/>
  <c r="Y809" i="1" s="1"/>
  <c r="AA809" i="1"/>
  <c r="Q809" i="1"/>
  <c r="R809" i="1" s="1"/>
  <c r="S809" i="1" s="1"/>
  <c r="H809" i="1"/>
  <c r="T812" i="1"/>
  <c r="A810" i="1"/>
  <c r="AA810" i="1" l="1"/>
  <c r="Q810" i="1"/>
  <c r="R810" i="1" s="1"/>
  <c r="S810" i="1" s="1"/>
  <c r="Z810" i="1"/>
  <c r="Y810" i="1" s="1"/>
  <c r="H810" i="1"/>
  <c r="A811" i="1"/>
  <c r="T813" i="1"/>
  <c r="Z811" i="1" l="1"/>
  <c r="Y811" i="1" s="1"/>
  <c r="Q811" i="1"/>
  <c r="R811" i="1" s="1"/>
  <c r="S811" i="1" s="1"/>
  <c r="AA811" i="1"/>
  <c r="H811" i="1"/>
  <c r="A812" i="1"/>
  <c r="T814" i="1"/>
  <c r="AA812" i="1" l="1"/>
  <c r="Z812" i="1"/>
  <c r="Y812" i="1" s="1"/>
  <c r="Q812" i="1"/>
  <c r="R812" i="1" s="1"/>
  <c r="S812" i="1" s="1"/>
  <c r="H812" i="1"/>
  <c r="T815" i="1"/>
  <c r="A813" i="1"/>
  <c r="Q813" i="1" l="1"/>
  <c r="R813" i="1" s="1"/>
  <c r="S813" i="1" s="1"/>
  <c r="Z813" i="1"/>
  <c r="Y813" i="1" s="1"/>
  <c r="AA813" i="1"/>
  <c r="H813" i="1"/>
  <c r="A814" i="1"/>
  <c r="T816" i="1"/>
  <c r="Z814" i="1" l="1"/>
  <c r="Y814" i="1" s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Z815" i="1"/>
  <c r="Y815" i="1" s="1"/>
  <c r="H815" i="1"/>
  <c r="A816" i="1"/>
  <c r="T818" i="1"/>
  <c r="Z816" i="1" l="1"/>
  <c r="Y816" i="1" s="1"/>
  <c r="Q816" i="1"/>
  <c r="R816" i="1" s="1"/>
  <c r="S816" i="1" s="1"/>
  <c r="AA816" i="1"/>
  <c r="H816" i="1"/>
  <c r="A817" i="1"/>
  <c r="T819" i="1"/>
  <c r="Q817" i="1" l="1"/>
  <c r="R817" i="1" s="1"/>
  <c r="S817" i="1" s="1"/>
  <c r="AA817" i="1"/>
  <c r="Z817" i="1"/>
  <c r="Y817" i="1" s="1"/>
  <c r="H817" i="1"/>
  <c r="T820" i="1"/>
  <c r="A818" i="1"/>
  <c r="Z818" i="1" l="1"/>
  <c r="Y818" i="1" s="1"/>
  <c r="AA818" i="1"/>
  <c r="Q818" i="1"/>
  <c r="R818" i="1" s="1"/>
  <c r="S818" i="1" s="1"/>
  <c r="H818" i="1"/>
  <c r="A819" i="1"/>
  <c r="T821" i="1"/>
  <c r="Q819" i="1" l="1"/>
  <c r="R819" i="1" s="1"/>
  <c r="S819" i="1" s="1"/>
  <c r="Z819" i="1"/>
  <c r="Y819" i="1" s="1"/>
  <c r="AA819" i="1"/>
  <c r="H819" i="1"/>
  <c r="A820" i="1"/>
  <c r="T822" i="1"/>
  <c r="Z820" i="1" l="1"/>
  <c r="Y820" i="1" s="1"/>
  <c r="AA820" i="1"/>
  <c r="Q820" i="1"/>
  <c r="R820" i="1" s="1"/>
  <c r="S820" i="1" s="1"/>
  <c r="H820" i="1"/>
  <c r="T823" i="1"/>
  <c r="A821" i="1"/>
  <c r="AA821" i="1" l="1"/>
  <c r="Q821" i="1"/>
  <c r="R821" i="1" s="1"/>
  <c r="S821" i="1" s="1"/>
  <c r="Z821" i="1"/>
  <c r="Y821" i="1" s="1"/>
  <c r="H821" i="1"/>
  <c r="A822" i="1"/>
  <c r="T824" i="1"/>
  <c r="AA822" i="1" l="1"/>
  <c r="Z822" i="1"/>
  <c r="Y822" i="1" s="1"/>
  <c r="Q822" i="1"/>
  <c r="R822" i="1" s="1"/>
  <c r="S822" i="1" s="1"/>
  <c r="H822" i="1"/>
  <c r="T825" i="1"/>
  <c r="A823" i="1"/>
  <c r="Q823" i="1" l="1"/>
  <c r="R823" i="1" s="1"/>
  <c r="S823" i="1" s="1"/>
  <c r="Z823" i="1"/>
  <c r="Y823" i="1" s="1"/>
  <c r="AA823" i="1"/>
  <c r="H823" i="1"/>
  <c r="A824" i="1"/>
  <c r="T826" i="1"/>
  <c r="Z824" i="1" l="1"/>
  <c r="Y824" i="1" s="1"/>
  <c r="AA824" i="1"/>
  <c r="Q824" i="1"/>
  <c r="R824" i="1" s="1"/>
  <c r="S824" i="1" s="1"/>
  <c r="H824" i="1"/>
  <c r="T827" i="1"/>
  <c r="A825" i="1"/>
  <c r="AA825" i="1" l="1"/>
  <c r="Q825" i="1"/>
  <c r="R825" i="1" s="1"/>
  <c r="S825" i="1" s="1"/>
  <c r="Z825" i="1"/>
  <c r="Y825" i="1" s="1"/>
  <c r="H825" i="1"/>
  <c r="A826" i="1"/>
  <c r="T828" i="1"/>
  <c r="Z826" i="1" l="1"/>
  <c r="Y826" i="1" s="1"/>
  <c r="AA826" i="1"/>
  <c r="Q826" i="1"/>
  <c r="R826" i="1" s="1"/>
  <c r="S826" i="1" s="1"/>
  <c r="H826" i="1"/>
  <c r="A827" i="1"/>
  <c r="T829" i="1"/>
  <c r="AA827" i="1" l="1"/>
  <c r="Z827" i="1"/>
  <c r="Y827" i="1" s="1"/>
  <c r="Q827" i="1"/>
  <c r="R827" i="1" s="1"/>
  <c r="S827" i="1" s="1"/>
  <c r="H827" i="1"/>
  <c r="T830" i="1"/>
  <c r="A828" i="1"/>
  <c r="AA828" i="1" l="1"/>
  <c r="Q828" i="1"/>
  <c r="R828" i="1" s="1"/>
  <c r="S828" i="1" s="1"/>
  <c r="Z828" i="1"/>
  <c r="Y828" i="1" s="1"/>
  <c r="H828" i="1"/>
  <c r="A829" i="1"/>
  <c r="T831" i="1"/>
  <c r="Z829" i="1" l="1"/>
  <c r="Y829" i="1" s="1"/>
  <c r="AA829" i="1"/>
  <c r="Q829" i="1"/>
  <c r="R829" i="1" s="1"/>
  <c r="H829" i="1"/>
  <c r="T832" i="1"/>
  <c r="A830" i="1"/>
  <c r="AA830" i="1" l="1"/>
  <c r="Q830" i="1"/>
  <c r="R830" i="1" s="1"/>
  <c r="Z830" i="1"/>
  <c r="Y830" i="1" s="1"/>
  <c r="H830" i="1"/>
  <c r="A831" i="1"/>
  <c r="Q831" i="1" s="1"/>
  <c r="R831" i="1" s="1"/>
  <c r="T833" i="1"/>
  <c r="Z831" i="1" l="1"/>
  <c r="AA831" i="1"/>
  <c r="AA832" i="1" s="1"/>
  <c r="H831" i="1"/>
  <c r="S831" i="1"/>
  <c r="T834" i="1"/>
  <c r="A832" i="1"/>
  <c r="Q832" i="1" s="1"/>
  <c r="R832" i="1" s="1"/>
  <c r="Z832" i="1" l="1"/>
  <c r="Y832" i="1" s="1"/>
  <c r="Y831" i="1"/>
  <c r="AA833" i="1"/>
  <c r="H832" i="1"/>
  <c r="S832" i="1"/>
  <c r="T835" i="1"/>
  <c r="A833" i="1"/>
  <c r="Z833" i="1" l="1"/>
  <c r="Y833" i="1" s="1"/>
  <c r="Q833" i="1"/>
  <c r="R833" i="1" s="1"/>
  <c r="S833" i="1" s="1"/>
  <c r="H833" i="1"/>
  <c r="A834" i="1"/>
  <c r="Q834" i="1" s="1"/>
  <c r="T836" i="1"/>
  <c r="R834" i="1" l="1"/>
  <c r="AA834" i="1"/>
  <c r="AA835" i="1" s="1"/>
  <c r="Z834" i="1"/>
  <c r="H834" i="1"/>
  <c r="T837" i="1"/>
  <c r="A835" i="1"/>
  <c r="Q835" i="1" s="1"/>
  <c r="R835" i="1" s="1"/>
  <c r="Z835" i="1" l="1"/>
  <c r="Y835" i="1" s="1"/>
  <c r="Y834" i="1"/>
  <c r="AA836" i="1"/>
  <c r="H835" i="1"/>
  <c r="A836" i="1"/>
  <c r="T838" i="1"/>
  <c r="Z836" i="1" l="1"/>
  <c r="Y836" i="1" s="1"/>
  <c r="Q836" i="1"/>
  <c r="H836" i="1"/>
  <c r="A837" i="1"/>
  <c r="T839" i="1"/>
  <c r="Q837" i="1" l="1"/>
  <c r="R837" i="1" s="1"/>
  <c r="S837" i="1" s="1"/>
  <c r="R836" i="1"/>
  <c r="S836" i="1" s="1"/>
  <c r="Z837" i="1"/>
  <c r="Y837" i="1" s="1"/>
  <c r="AA837" i="1"/>
  <c r="H837" i="1"/>
  <c r="T840" i="1"/>
  <c r="A838" i="1"/>
  <c r="AA838" i="1" l="1"/>
  <c r="Z838" i="1"/>
  <c r="Y838" i="1" s="1"/>
  <c r="Q838" i="1"/>
  <c r="R838" i="1" s="1"/>
  <c r="S838" i="1" s="1"/>
  <c r="H838" i="1"/>
  <c r="T841" i="1"/>
  <c r="A839" i="1"/>
  <c r="AA839" i="1" l="1"/>
  <c r="Z839" i="1"/>
  <c r="Y839" i="1" s="1"/>
  <c r="Q839" i="1"/>
  <c r="R839" i="1" s="1"/>
  <c r="S839" i="1" s="1"/>
  <c r="H839" i="1"/>
  <c r="A840" i="1"/>
  <c r="T842" i="1"/>
  <c r="AA840" i="1" l="1"/>
  <c r="Z840" i="1"/>
  <c r="Y840" i="1" s="1"/>
  <c r="Q840" i="1"/>
  <c r="R840" i="1" s="1"/>
  <c r="S840" i="1" s="1"/>
  <c r="H840" i="1"/>
  <c r="A841" i="1"/>
  <c r="T843" i="1"/>
  <c r="Z841" i="1" l="1"/>
  <c r="Y841" i="1" s="1"/>
  <c r="AA841" i="1"/>
  <c r="Q841" i="1"/>
  <c r="R841" i="1" s="1"/>
  <c r="S841" i="1" s="1"/>
  <c r="H841" i="1"/>
  <c r="T844" i="1"/>
  <c r="A842" i="1"/>
  <c r="Z842" i="1" l="1"/>
  <c r="Y842" i="1" s="1"/>
  <c r="AA842" i="1"/>
  <c r="Q842" i="1"/>
  <c r="R842" i="1" s="1"/>
  <c r="S842" i="1" s="1"/>
  <c r="H842" i="1"/>
  <c r="A843" i="1"/>
  <c r="T845" i="1"/>
  <c r="Z843" i="1" l="1"/>
  <c r="Y843" i="1" s="1"/>
  <c r="AA843" i="1"/>
  <c r="Q843" i="1"/>
  <c r="R843" i="1" s="1"/>
  <c r="S843" i="1" s="1"/>
  <c r="H843" i="1"/>
  <c r="T846" i="1"/>
  <c r="A844" i="1"/>
  <c r="Z844" i="1" l="1"/>
  <c r="Y844" i="1" s="1"/>
  <c r="Q844" i="1"/>
  <c r="R844" i="1" s="1"/>
  <c r="S844" i="1" s="1"/>
  <c r="AA844" i="1"/>
  <c r="H844" i="1"/>
  <c r="T847" i="1"/>
  <c r="A845" i="1"/>
  <c r="AA845" i="1" l="1"/>
  <c r="Q845" i="1"/>
  <c r="R845" i="1" s="1"/>
  <c r="S845" i="1" s="1"/>
  <c r="Z845" i="1"/>
  <c r="Y845" i="1" s="1"/>
  <c r="H845" i="1"/>
  <c r="T848" i="1"/>
  <c r="A846" i="1"/>
  <c r="Z846" i="1" l="1"/>
  <c r="Y846" i="1" s="1"/>
  <c r="Q846" i="1"/>
  <c r="R846" i="1" s="1"/>
  <c r="S846" i="1" s="1"/>
  <c r="AA846" i="1"/>
  <c r="H846" i="1"/>
  <c r="A847" i="1"/>
  <c r="T849" i="1"/>
  <c r="Q847" i="1" l="1"/>
  <c r="R847" i="1" s="1"/>
  <c r="S847" i="1" s="1"/>
  <c r="AA847" i="1"/>
  <c r="Z847" i="1"/>
  <c r="Y847" i="1" s="1"/>
  <c r="H847" i="1"/>
  <c r="T850" i="1"/>
  <c r="A848" i="1"/>
  <c r="Z848" i="1" l="1"/>
  <c r="Y848" i="1" s="1"/>
  <c r="AA848" i="1"/>
  <c r="Q848" i="1"/>
  <c r="R848" i="1" s="1"/>
  <c r="S848" i="1" s="1"/>
  <c r="H848" i="1"/>
  <c r="T851" i="1"/>
  <c r="A849" i="1"/>
  <c r="Z849" i="1" l="1"/>
  <c r="Y849" i="1" s="1"/>
  <c r="AA849" i="1"/>
  <c r="Q849" i="1"/>
  <c r="R849" i="1" s="1"/>
  <c r="S849" i="1" s="1"/>
  <c r="H849" i="1"/>
  <c r="T852" i="1"/>
  <c r="A850" i="1"/>
  <c r="AA850" i="1" l="1"/>
  <c r="Q850" i="1"/>
  <c r="R850" i="1" s="1"/>
  <c r="S850" i="1" s="1"/>
  <c r="Z850" i="1"/>
  <c r="Y850" i="1" s="1"/>
  <c r="H850" i="1"/>
  <c r="A851" i="1"/>
  <c r="T853" i="1"/>
  <c r="Z851" i="1" l="1"/>
  <c r="Y851" i="1" s="1"/>
  <c r="AA851" i="1"/>
  <c r="Q851" i="1"/>
  <c r="R851" i="1" s="1"/>
  <c r="S851" i="1" s="1"/>
  <c r="H851" i="1"/>
  <c r="T854" i="1"/>
  <c r="A852" i="1"/>
  <c r="AA852" i="1" l="1"/>
  <c r="Q852" i="1"/>
  <c r="R852" i="1" s="1"/>
  <c r="S852" i="1" s="1"/>
  <c r="Z852" i="1"/>
  <c r="Y852" i="1" s="1"/>
  <c r="H852" i="1"/>
  <c r="A853" i="1"/>
  <c r="T855" i="1"/>
  <c r="Z853" i="1" l="1"/>
  <c r="Y853" i="1" s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Z854" i="1"/>
  <c r="Y854" i="1" s="1"/>
  <c r="H854" i="1"/>
  <c r="T857" i="1"/>
  <c r="A855" i="1"/>
  <c r="Z855" i="1" l="1"/>
  <c r="Y855" i="1" s="1"/>
  <c r="Q855" i="1"/>
  <c r="R855" i="1" s="1"/>
  <c r="S855" i="1" s="1"/>
  <c r="AA855" i="1"/>
  <c r="H855" i="1"/>
  <c r="A856" i="1"/>
  <c r="T858" i="1"/>
  <c r="Q856" i="1" l="1"/>
  <c r="R856" i="1" s="1"/>
  <c r="S856" i="1" s="1"/>
  <c r="AA856" i="1"/>
  <c r="Z856" i="1"/>
  <c r="Y856" i="1" s="1"/>
  <c r="H856" i="1"/>
  <c r="T859" i="1"/>
  <c r="A857" i="1"/>
  <c r="Z857" i="1" l="1"/>
  <c r="Y857" i="1" s="1"/>
  <c r="AA857" i="1"/>
  <c r="Q857" i="1"/>
  <c r="R857" i="1" s="1"/>
  <c r="S857" i="1" s="1"/>
  <c r="H857" i="1"/>
  <c r="A858" i="1"/>
  <c r="T860" i="1"/>
  <c r="Q858" i="1" l="1"/>
  <c r="R858" i="1" s="1"/>
  <c r="S858" i="1" s="1"/>
  <c r="AA858" i="1"/>
  <c r="Z858" i="1"/>
  <c r="Y858" i="1" s="1"/>
  <c r="H858" i="1"/>
  <c r="A859" i="1"/>
  <c r="Z859" i="1" l="1"/>
  <c r="Y859" i="1" s="1"/>
  <c r="AA859" i="1"/>
  <c r="Q859" i="1"/>
  <c r="R859" i="1" s="1"/>
  <c r="S859" i="1" s="1"/>
  <c r="H859" i="1"/>
  <c r="A860" i="1"/>
  <c r="Q860" i="1" s="1"/>
  <c r="T862" i="1"/>
  <c r="R860" i="1" l="1"/>
  <c r="Z860" i="1"/>
  <c r="AA860" i="1"/>
  <c r="AA861" i="1" s="1"/>
  <c r="H860" i="1"/>
  <c r="A861" i="1"/>
  <c r="Q861" i="1" s="1"/>
  <c r="R861" i="1" s="1"/>
  <c r="T863" i="1"/>
  <c r="Z861" i="1" l="1"/>
  <c r="Y861" i="1" s="1"/>
  <c r="Y860" i="1"/>
  <c r="AA862" i="1"/>
  <c r="H861" i="1"/>
  <c r="T864" i="1"/>
  <c r="A862" i="1"/>
  <c r="Q862" i="1" s="1"/>
  <c r="R862" i="1" s="1"/>
  <c r="Z862" i="1" l="1"/>
  <c r="Y862" i="1" s="1"/>
  <c r="AA863" i="1"/>
  <c r="H862" i="1"/>
  <c r="S862" i="1"/>
  <c r="T865" i="1"/>
  <c r="A863" i="1"/>
  <c r="Z863" i="1" l="1"/>
  <c r="Y863" i="1" s="1"/>
  <c r="Q863" i="1"/>
  <c r="R863" i="1" s="1"/>
  <c r="S863" i="1" s="1"/>
  <c r="H863" i="1"/>
  <c r="T866" i="1"/>
  <c r="A864" i="1"/>
  <c r="Q864" i="1" l="1"/>
  <c r="R864" i="1" s="1"/>
  <c r="Z864" i="1"/>
  <c r="Y864" i="1" s="1"/>
  <c r="AA864" i="1"/>
  <c r="H864" i="1"/>
  <c r="T867" i="1"/>
  <c r="A865" i="1"/>
  <c r="AA865" i="1" l="1"/>
  <c r="Z865" i="1"/>
  <c r="Y865" i="1" s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Y866" i="1" s="1"/>
  <c r="H866" i="1"/>
  <c r="A867" i="1"/>
  <c r="T869" i="1"/>
  <c r="Z867" i="1" l="1"/>
  <c r="Y867" i="1" s="1"/>
  <c r="Q867" i="1"/>
  <c r="R867" i="1" s="1"/>
  <c r="S867" i="1" s="1"/>
  <c r="AA867" i="1"/>
  <c r="H867" i="1"/>
  <c r="A868" i="1"/>
  <c r="T870" i="1"/>
  <c r="AA868" i="1" l="1"/>
  <c r="Z868" i="1"/>
  <c r="Y868" i="1" s="1"/>
  <c r="Q868" i="1"/>
  <c r="R868" i="1" s="1"/>
  <c r="S868" i="1" s="1"/>
  <c r="H868" i="1"/>
  <c r="T871" i="1"/>
  <c r="A869" i="1"/>
  <c r="Z869" i="1" l="1"/>
  <c r="Y869" i="1" s="1"/>
  <c r="AA869" i="1"/>
  <c r="Q869" i="1"/>
  <c r="R869" i="1" s="1"/>
  <c r="S869" i="1" s="1"/>
  <c r="H869" i="1"/>
  <c r="T872" i="1"/>
  <c r="A870" i="1"/>
  <c r="AA870" i="1" l="1"/>
  <c r="Q870" i="1"/>
  <c r="R870" i="1" s="1"/>
  <c r="S870" i="1" s="1"/>
  <c r="Z870" i="1"/>
  <c r="Y870" i="1" s="1"/>
  <c r="H870" i="1"/>
  <c r="A871" i="1"/>
  <c r="T873" i="1"/>
  <c r="Z871" i="1" l="1"/>
  <c r="Y871" i="1" s="1"/>
  <c r="AA871" i="1"/>
  <c r="Q871" i="1"/>
  <c r="R871" i="1" s="1"/>
  <c r="S871" i="1" s="1"/>
  <c r="H871" i="1"/>
  <c r="T874" i="1"/>
  <c r="A872" i="1"/>
  <c r="AA872" i="1" l="1"/>
  <c r="Q872" i="1"/>
  <c r="R872" i="1" s="1"/>
  <c r="S872" i="1" s="1"/>
  <c r="Z872" i="1"/>
  <c r="Y872" i="1" s="1"/>
  <c r="H872" i="1"/>
  <c r="T875" i="1"/>
  <c r="A873" i="1"/>
  <c r="Z873" i="1" l="1"/>
  <c r="Y873" i="1" s="1"/>
  <c r="Q873" i="1"/>
  <c r="R873" i="1" s="1"/>
  <c r="S873" i="1" s="1"/>
  <c r="AA873" i="1"/>
  <c r="H873" i="1"/>
  <c r="A874" i="1"/>
  <c r="T876" i="1"/>
  <c r="Q874" i="1" l="1"/>
  <c r="R874" i="1" s="1"/>
  <c r="S874" i="1" s="1"/>
  <c r="AA874" i="1"/>
  <c r="Z874" i="1"/>
  <c r="Y874" i="1" s="1"/>
  <c r="H874" i="1"/>
  <c r="T877" i="1"/>
  <c r="A875" i="1"/>
  <c r="Z875" i="1" l="1"/>
  <c r="Y875" i="1" s="1"/>
  <c r="AA875" i="1"/>
  <c r="Q875" i="1"/>
  <c r="R875" i="1" s="1"/>
  <c r="S875" i="1" s="1"/>
  <c r="H875" i="1"/>
  <c r="T878" i="1"/>
  <c r="A876" i="1"/>
  <c r="AA876" i="1" l="1"/>
  <c r="Q876" i="1"/>
  <c r="R876" i="1" s="1"/>
  <c r="S876" i="1" s="1"/>
  <c r="Z876" i="1"/>
  <c r="Y876" i="1" s="1"/>
  <c r="H876" i="1"/>
  <c r="T879" i="1"/>
  <c r="A877" i="1"/>
  <c r="H877" i="1" l="1"/>
  <c r="AA877" i="1"/>
  <c r="Q877" i="1"/>
  <c r="R877" i="1" s="1"/>
  <c r="S877" i="1" s="1"/>
  <c r="Z877" i="1"/>
  <c r="Y877" i="1" s="1"/>
  <c r="A878" i="1"/>
  <c r="T880" i="1"/>
  <c r="Q878" i="1" l="1"/>
  <c r="R878" i="1" s="1"/>
  <c r="S878" i="1" s="1"/>
  <c r="Z878" i="1"/>
  <c r="Y878" i="1" s="1"/>
  <c r="AA878" i="1"/>
  <c r="H878" i="1"/>
  <c r="T881" i="1"/>
  <c r="A879" i="1"/>
  <c r="AA879" i="1" l="1"/>
  <c r="Z879" i="1"/>
  <c r="Y879" i="1" s="1"/>
  <c r="Q879" i="1"/>
  <c r="R879" i="1" s="1"/>
  <c r="S879" i="1" s="1"/>
  <c r="H879" i="1"/>
  <c r="T882" i="1"/>
  <c r="A880" i="1"/>
  <c r="H880" i="1" l="1"/>
  <c r="Z880" i="1"/>
  <c r="Y880" i="1" s="1"/>
  <c r="Q880" i="1"/>
  <c r="R880" i="1" s="1"/>
  <c r="S880" i="1" s="1"/>
  <c r="AA880" i="1"/>
  <c r="T883" i="1"/>
  <c r="A881" i="1"/>
  <c r="AA881" i="1" l="1"/>
  <c r="Q881" i="1"/>
  <c r="R881" i="1" s="1"/>
  <c r="S881" i="1" s="1"/>
  <c r="Z881" i="1"/>
  <c r="Y881" i="1" s="1"/>
  <c r="H881" i="1"/>
  <c r="T884" i="1"/>
  <c r="A882" i="1"/>
  <c r="AA882" i="1" l="1"/>
  <c r="Z882" i="1"/>
  <c r="Y882" i="1" s="1"/>
  <c r="Q882" i="1"/>
  <c r="R882" i="1" s="1"/>
  <c r="S882" i="1" s="1"/>
  <c r="H882" i="1"/>
  <c r="A883" i="1"/>
  <c r="T885" i="1"/>
  <c r="AA883" i="1" l="1"/>
  <c r="Z883" i="1"/>
  <c r="Y883" i="1" s="1"/>
  <c r="Q883" i="1"/>
  <c r="R883" i="1" s="1"/>
  <c r="S883" i="1" s="1"/>
  <c r="H883" i="1"/>
  <c r="A884" i="1"/>
  <c r="T886" i="1"/>
  <c r="Z884" i="1" l="1"/>
  <c r="Y884" i="1" s="1"/>
  <c r="AA884" i="1"/>
  <c r="Q884" i="1"/>
  <c r="R884" i="1" s="1"/>
  <c r="S884" i="1" s="1"/>
  <c r="H884" i="1"/>
  <c r="T887" i="1"/>
  <c r="A885" i="1"/>
  <c r="AA885" i="1" l="1"/>
  <c r="Q885" i="1"/>
  <c r="R885" i="1" s="1"/>
  <c r="S885" i="1" s="1"/>
  <c r="Z885" i="1"/>
  <c r="Y885" i="1" s="1"/>
  <c r="H885" i="1"/>
  <c r="A886" i="1"/>
  <c r="T888" i="1"/>
  <c r="Z886" i="1" l="1"/>
  <c r="Y886" i="1" s="1"/>
  <c r="AA886" i="1"/>
  <c r="Q886" i="1"/>
  <c r="R886" i="1" s="1"/>
  <c r="S886" i="1" s="1"/>
  <c r="H886" i="1"/>
  <c r="T889" i="1"/>
  <c r="A887" i="1"/>
  <c r="AA887" i="1" l="1"/>
  <c r="Q887" i="1"/>
  <c r="R887" i="1" s="1"/>
  <c r="S887" i="1" s="1"/>
  <c r="Z887" i="1"/>
  <c r="Y887" i="1" s="1"/>
  <c r="H887" i="1"/>
  <c r="T890" i="1"/>
  <c r="A888" i="1"/>
  <c r="Z888" i="1" l="1"/>
  <c r="Y888" i="1" s="1"/>
  <c r="AA888" i="1"/>
  <c r="Q888" i="1"/>
  <c r="R888" i="1" s="1"/>
  <c r="S888" i="1" s="1"/>
  <c r="H888" i="1"/>
  <c r="T891" i="1"/>
  <c r="A889" i="1"/>
  <c r="Q889" i="1" l="1"/>
  <c r="R889" i="1" s="1"/>
  <c r="S889" i="1" s="1"/>
  <c r="AA889" i="1"/>
  <c r="Z889" i="1"/>
  <c r="Y889" i="1" s="1"/>
  <c r="H889" i="1"/>
  <c r="A890" i="1"/>
  <c r="T892" i="1"/>
  <c r="AA890" i="1" l="1"/>
  <c r="Z890" i="1"/>
  <c r="Y890" i="1" s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H891" i="1"/>
  <c r="A892" i="1"/>
  <c r="Q892" i="1" s="1"/>
  <c r="T894" i="1"/>
  <c r="Z892" i="1" l="1"/>
  <c r="Y892" i="1" s="1"/>
  <c r="Y891" i="1"/>
  <c r="AA893" i="1"/>
  <c r="R892" i="1"/>
  <c r="H892" i="1"/>
  <c r="T895" i="1"/>
  <c r="A893" i="1"/>
  <c r="Q893" i="1" s="1"/>
  <c r="R893" i="1" s="1"/>
  <c r="Z893" i="1" l="1"/>
  <c r="Y893" i="1" s="1"/>
  <c r="AA894" i="1"/>
  <c r="H893" i="1"/>
  <c r="S893" i="1"/>
  <c r="A894" i="1"/>
  <c r="T896" i="1"/>
  <c r="Z894" i="1" l="1"/>
  <c r="Y894" i="1" s="1"/>
  <c r="Q894" i="1"/>
  <c r="R894" i="1" s="1"/>
  <c r="S894" i="1" s="1"/>
  <c r="H894" i="1"/>
  <c r="A895" i="1"/>
  <c r="T897" i="1"/>
  <c r="Q895" i="1" l="1"/>
  <c r="R895" i="1" s="1"/>
  <c r="S895" i="1" s="1"/>
  <c r="AA895" i="1"/>
  <c r="Z895" i="1"/>
  <c r="Y895" i="1" s="1"/>
  <c r="H895" i="1"/>
  <c r="A896" i="1"/>
  <c r="T898" i="1"/>
  <c r="Z896" i="1" l="1"/>
  <c r="Y896" i="1" s="1"/>
  <c r="Q896" i="1"/>
  <c r="R896" i="1" s="1"/>
  <c r="S896" i="1" s="1"/>
  <c r="AA896" i="1"/>
  <c r="H896" i="1"/>
  <c r="A897" i="1"/>
  <c r="T899" i="1"/>
  <c r="AA897" i="1" l="1"/>
  <c r="Z897" i="1"/>
  <c r="Y897" i="1" s="1"/>
  <c r="Q897" i="1"/>
  <c r="R897" i="1" s="1"/>
  <c r="S897" i="1" s="1"/>
  <c r="H897" i="1"/>
  <c r="T900" i="1"/>
  <c r="A898" i="1"/>
  <c r="Z898" i="1" l="1"/>
  <c r="Y898" i="1" s="1"/>
  <c r="Q898" i="1"/>
  <c r="R898" i="1" s="1"/>
  <c r="S898" i="1" s="1"/>
  <c r="AA898" i="1"/>
  <c r="H898" i="1"/>
  <c r="A899" i="1"/>
  <c r="T901" i="1"/>
  <c r="H899" i="1" l="1"/>
  <c r="AA899" i="1"/>
  <c r="Z899" i="1"/>
  <c r="Y899" i="1" s="1"/>
  <c r="Q899" i="1"/>
  <c r="R899" i="1" s="1"/>
  <c r="S899" i="1" s="1"/>
  <c r="A900" i="1"/>
  <c r="T902" i="1"/>
  <c r="Q900" i="1" l="1"/>
  <c r="R900" i="1" s="1"/>
  <c r="S900" i="1" s="1"/>
  <c r="Z900" i="1"/>
  <c r="Y900" i="1" s="1"/>
  <c r="AA900" i="1"/>
  <c r="H900" i="1"/>
  <c r="T903" i="1"/>
  <c r="A901" i="1"/>
  <c r="AA901" i="1" l="1"/>
  <c r="Z901" i="1"/>
  <c r="Y901" i="1" s="1"/>
  <c r="Q901" i="1"/>
  <c r="R901" i="1" s="1"/>
  <c r="S901" i="1" s="1"/>
  <c r="H901" i="1"/>
  <c r="A902" i="1"/>
  <c r="T904" i="1"/>
  <c r="Q902" i="1" l="1"/>
  <c r="R902" i="1" s="1"/>
  <c r="S902" i="1" s="1"/>
  <c r="AA902" i="1"/>
  <c r="Z902" i="1"/>
  <c r="Y902" i="1" s="1"/>
  <c r="H902" i="1"/>
  <c r="T905" i="1"/>
  <c r="A903" i="1"/>
  <c r="Z903" i="1" l="1"/>
  <c r="Y903" i="1" s="1"/>
  <c r="AA903" i="1"/>
  <c r="Q903" i="1"/>
  <c r="R903" i="1" s="1"/>
  <c r="S903" i="1" s="1"/>
  <c r="H903" i="1"/>
  <c r="A904" i="1"/>
  <c r="T906" i="1"/>
  <c r="Q904" i="1" l="1"/>
  <c r="R904" i="1" s="1"/>
  <c r="S904" i="1" s="1"/>
  <c r="Z904" i="1"/>
  <c r="Y904" i="1" s="1"/>
  <c r="AA904" i="1"/>
  <c r="H904" i="1"/>
  <c r="A905" i="1"/>
  <c r="T907" i="1"/>
  <c r="H905" i="1" l="1"/>
  <c r="AA905" i="1"/>
  <c r="Z905" i="1"/>
  <c r="Y905" i="1" s="1"/>
  <c r="Q905" i="1"/>
  <c r="R905" i="1" s="1"/>
  <c r="S905" i="1" s="1"/>
  <c r="A906" i="1"/>
  <c r="T908" i="1"/>
  <c r="Q906" i="1" l="1"/>
  <c r="R906" i="1" s="1"/>
  <c r="S906" i="1" s="1"/>
  <c r="Z906" i="1"/>
  <c r="Y906" i="1" s="1"/>
  <c r="AA906" i="1"/>
  <c r="H906" i="1"/>
  <c r="T909" i="1"/>
  <c r="A907" i="1"/>
  <c r="AA907" i="1" l="1"/>
  <c r="Z907" i="1"/>
  <c r="Y907" i="1" s="1"/>
  <c r="Q907" i="1"/>
  <c r="R907" i="1" s="1"/>
  <c r="S907" i="1" s="1"/>
  <c r="H907" i="1"/>
  <c r="A908" i="1"/>
  <c r="T910" i="1"/>
  <c r="H908" i="1" l="1"/>
  <c r="Q908" i="1"/>
  <c r="R908" i="1" s="1"/>
  <c r="S908" i="1" s="1"/>
  <c r="AA908" i="1"/>
  <c r="Z908" i="1"/>
  <c r="Y908" i="1" s="1"/>
  <c r="T911" i="1"/>
  <c r="A909" i="1"/>
  <c r="Z909" i="1" l="1"/>
  <c r="Y909" i="1" s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AA910" i="1"/>
  <c r="Z910" i="1"/>
  <c r="Y910" i="1" s="1"/>
  <c r="T913" i="1"/>
  <c r="A911" i="1"/>
  <c r="Z911" i="1" l="1"/>
  <c r="Y911" i="1" s="1"/>
  <c r="AA911" i="1"/>
  <c r="Q911" i="1"/>
  <c r="R911" i="1" s="1"/>
  <c r="S911" i="1" s="1"/>
  <c r="H911" i="1"/>
  <c r="T914" i="1"/>
  <c r="A912" i="1"/>
  <c r="H912" i="1" l="1"/>
  <c r="Z912" i="1"/>
  <c r="Y912" i="1" s="1"/>
  <c r="AA912" i="1"/>
  <c r="Q912" i="1"/>
  <c r="R912" i="1" s="1"/>
  <c r="S912" i="1" s="1"/>
  <c r="T915" i="1"/>
  <c r="A913" i="1"/>
  <c r="Z913" i="1" l="1"/>
  <c r="Y913" i="1" s="1"/>
  <c r="AA913" i="1"/>
  <c r="Q913" i="1"/>
  <c r="R913" i="1" s="1"/>
  <c r="S913" i="1" s="1"/>
  <c r="H913" i="1"/>
  <c r="T916" i="1"/>
  <c r="A914" i="1"/>
  <c r="AA914" i="1" l="1"/>
  <c r="Q914" i="1"/>
  <c r="R914" i="1" s="1"/>
  <c r="S914" i="1" s="1"/>
  <c r="Z914" i="1"/>
  <c r="Y914" i="1" s="1"/>
  <c r="H914" i="1"/>
  <c r="T917" i="1"/>
  <c r="A915" i="1"/>
  <c r="Q915" i="1" l="1"/>
  <c r="R915" i="1" s="1"/>
  <c r="S915" i="1" s="1"/>
  <c r="Z915" i="1"/>
  <c r="Y915" i="1" s="1"/>
  <c r="AA915" i="1"/>
  <c r="H915" i="1"/>
  <c r="T918" i="1"/>
  <c r="A916" i="1"/>
  <c r="AA916" i="1" l="1"/>
  <c r="Q916" i="1"/>
  <c r="R916" i="1" s="1"/>
  <c r="S916" i="1" s="1"/>
  <c r="Z916" i="1"/>
  <c r="Y916" i="1" s="1"/>
  <c r="H916" i="1"/>
  <c r="T919" i="1"/>
  <c r="A917" i="1"/>
  <c r="Z917" i="1" l="1"/>
  <c r="Y917" i="1" s="1"/>
  <c r="Q917" i="1"/>
  <c r="R917" i="1" s="1"/>
  <c r="S917" i="1" s="1"/>
  <c r="AA917" i="1"/>
  <c r="H917" i="1"/>
  <c r="A918" i="1"/>
  <c r="T920" i="1"/>
  <c r="Q918" i="1" l="1"/>
  <c r="R918" i="1" s="1"/>
  <c r="S918" i="1" s="1"/>
  <c r="AA918" i="1"/>
  <c r="Z918" i="1"/>
  <c r="Y918" i="1" s="1"/>
  <c r="H918" i="1"/>
  <c r="T921" i="1"/>
  <c r="A919" i="1"/>
  <c r="Z919" i="1" l="1"/>
  <c r="Y919" i="1" s="1"/>
  <c r="AA919" i="1"/>
  <c r="Q919" i="1"/>
  <c r="R919" i="1" s="1"/>
  <c r="S919" i="1" s="1"/>
  <c r="H919" i="1"/>
  <c r="A920" i="1"/>
  <c r="T922" i="1"/>
  <c r="Q920" i="1" l="1"/>
  <c r="R920" i="1" s="1"/>
  <c r="S920" i="1" s="1"/>
  <c r="AA920" i="1"/>
  <c r="Z920" i="1"/>
  <c r="Y920" i="1" s="1"/>
  <c r="H920" i="1"/>
  <c r="T923" i="1"/>
  <c r="A921" i="1"/>
  <c r="Z921" i="1" l="1"/>
  <c r="Y921" i="1" s="1"/>
  <c r="AA921" i="1"/>
  <c r="Q921" i="1"/>
  <c r="R921" i="1" s="1"/>
  <c r="H921" i="1"/>
  <c r="A922" i="1"/>
  <c r="T924" i="1"/>
  <c r="Q922" i="1" l="1"/>
  <c r="R922" i="1" s="1"/>
  <c r="Z922" i="1"/>
  <c r="Y922" i="1" s="1"/>
  <c r="AA922" i="1"/>
  <c r="H922" i="1"/>
  <c r="T925" i="1"/>
  <c r="A923" i="1"/>
  <c r="Q923" i="1" s="1"/>
  <c r="AA923" i="1" l="1"/>
  <c r="Z923" i="1"/>
  <c r="AA924" i="1"/>
  <c r="R923" i="1"/>
  <c r="H923" i="1"/>
  <c r="T926" i="1"/>
  <c r="A924" i="1"/>
  <c r="Q924" i="1" s="1"/>
  <c r="R924" i="1" s="1"/>
  <c r="Z924" i="1" l="1"/>
  <c r="Y924" i="1" s="1"/>
  <c r="Y923" i="1"/>
  <c r="AA925" i="1"/>
  <c r="H924" i="1"/>
  <c r="A925" i="1"/>
  <c r="T927" i="1"/>
  <c r="Z925" i="1" l="1"/>
  <c r="Y925" i="1" s="1"/>
  <c r="Q925" i="1"/>
  <c r="H925" i="1"/>
  <c r="A926" i="1"/>
  <c r="T928" i="1"/>
  <c r="Q926" i="1" l="1"/>
  <c r="R925" i="1"/>
  <c r="S925" i="1" s="1"/>
  <c r="Z926" i="1"/>
  <c r="Y926" i="1" s="1"/>
  <c r="AA926" i="1"/>
  <c r="H926" i="1"/>
  <c r="A927" i="1"/>
  <c r="T929" i="1"/>
  <c r="Z927" i="1" l="1"/>
  <c r="Y927" i="1" s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Y928" i="1" s="1"/>
  <c r="H928" i="1"/>
  <c r="T931" i="1"/>
  <c r="A929" i="1"/>
  <c r="Z929" i="1" l="1"/>
  <c r="Y929" i="1" s="1"/>
  <c r="AA929" i="1"/>
  <c r="Q929" i="1"/>
  <c r="R929" i="1" s="1"/>
  <c r="S929" i="1" s="1"/>
  <c r="H929" i="1"/>
  <c r="A930" i="1"/>
  <c r="T932" i="1"/>
  <c r="Q930" i="1" l="1"/>
  <c r="R930" i="1" s="1"/>
  <c r="S930" i="1" s="1"/>
  <c r="AA930" i="1"/>
  <c r="Z930" i="1"/>
  <c r="Y930" i="1" s="1"/>
  <c r="H930" i="1"/>
  <c r="T933" i="1"/>
  <c r="A931" i="1"/>
  <c r="Z931" i="1" l="1"/>
  <c r="Y931" i="1" s="1"/>
  <c r="AA931" i="1"/>
  <c r="Q931" i="1"/>
  <c r="R931" i="1" s="1"/>
  <c r="S931" i="1" s="1"/>
  <c r="H931" i="1"/>
  <c r="T934" i="1"/>
  <c r="A932" i="1"/>
  <c r="AA932" i="1" l="1"/>
  <c r="Q932" i="1"/>
  <c r="R932" i="1" s="1"/>
  <c r="S932" i="1" s="1"/>
  <c r="Z932" i="1"/>
  <c r="Y932" i="1" s="1"/>
  <c r="H932" i="1"/>
  <c r="A933" i="1"/>
  <c r="T935" i="1"/>
  <c r="Z933" i="1" l="1"/>
  <c r="Y933" i="1" s="1"/>
  <c r="AA933" i="1"/>
  <c r="Q933" i="1"/>
  <c r="R933" i="1" s="1"/>
  <c r="S933" i="1" s="1"/>
  <c r="H933" i="1"/>
  <c r="T936" i="1"/>
  <c r="A934" i="1"/>
  <c r="AA934" i="1" l="1"/>
  <c r="Q934" i="1"/>
  <c r="R934" i="1" s="1"/>
  <c r="S934" i="1" s="1"/>
  <c r="Z934" i="1"/>
  <c r="Y934" i="1" s="1"/>
  <c r="H934" i="1"/>
  <c r="A935" i="1"/>
  <c r="T937" i="1"/>
  <c r="Z935" i="1" l="1"/>
  <c r="Y935" i="1" s="1"/>
  <c r="AA935" i="1"/>
  <c r="Q935" i="1"/>
  <c r="R935" i="1" s="1"/>
  <c r="S935" i="1" s="1"/>
  <c r="H935" i="1"/>
  <c r="A936" i="1"/>
  <c r="T938" i="1"/>
  <c r="H936" i="1" l="1"/>
  <c r="Z936" i="1"/>
  <c r="Y936" i="1" s="1"/>
  <c r="AA936" i="1"/>
  <c r="Q936" i="1"/>
  <c r="R936" i="1" s="1"/>
  <c r="S936" i="1" s="1"/>
  <c r="T939" i="1"/>
  <c r="A937" i="1"/>
  <c r="AA937" i="1" l="1"/>
  <c r="Z937" i="1"/>
  <c r="Y937" i="1" s="1"/>
  <c r="Q937" i="1"/>
  <c r="R937" i="1" s="1"/>
  <c r="S937" i="1" s="1"/>
  <c r="H937" i="1"/>
  <c r="A938" i="1"/>
  <c r="T940" i="1"/>
  <c r="Z938" i="1" l="1"/>
  <c r="Y938" i="1" s="1"/>
  <c r="Q938" i="1"/>
  <c r="R938" i="1" s="1"/>
  <c r="S938" i="1" s="1"/>
  <c r="AA938" i="1"/>
  <c r="H938" i="1"/>
  <c r="T941" i="1"/>
  <c r="A939" i="1"/>
  <c r="H939" i="1" l="1"/>
  <c r="Z939" i="1"/>
  <c r="Y939" i="1" s="1"/>
  <c r="Q939" i="1"/>
  <c r="R939" i="1" s="1"/>
  <c r="S939" i="1" s="1"/>
  <c r="AA939" i="1"/>
  <c r="A940" i="1"/>
  <c r="T942" i="1"/>
  <c r="Q940" i="1" l="1"/>
  <c r="R940" i="1" s="1"/>
  <c r="S940" i="1" s="1"/>
  <c r="AA940" i="1"/>
  <c r="Z940" i="1"/>
  <c r="Y940" i="1" s="1"/>
  <c r="H940" i="1"/>
  <c r="T943" i="1"/>
  <c r="A941" i="1"/>
  <c r="H941" i="1" l="1"/>
  <c r="Z941" i="1"/>
  <c r="Y941" i="1" s="1"/>
  <c r="Q941" i="1"/>
  <c r="R941" i="1" s="1"/>
  <c r="S941" i="1" s="1"/>
  <c r="AA941" i="1"/>
  <c r="A942" i="1"/>
  <c r="T944" i="1"/>
  <c r="Q942" i="1" l="1"/>
  <c r="R942" i="1" s="1"/>
  <c r="S942" i="1" s="1"/>
  <c r="AA942" i="1"/>
  <c r="Z942" i="1"/>
  <c r="Y942" i="1" s="1"/>
  <c r="H942" i="1"/>
  <c r="A943" i="1"/>
  <c r="T945" i="1"/>
  <c r="H943" i="1" l="1"/>
  <c r="Z943" i="1"/>
  <c r="Y943" i="1" s="1"/>
  <c r="AA943" i="1"/>
  <c r="Q943" i="1"/>
  <c r="R943" i="1" s="1"/>
  <c r="S943" i="1" s="1"/>
  <c r="T946" i="1"/>
  <c r="A944" i="1"/>
  <c r="Q944" i="1" l="1"/>
  <c r="R944" i="1" s="1"/>
  <c r="S944" i="1" s="1"/>
  <c r="AA944" i="1"/>
  <c r="Z944" i="1"/>
  <c r="Y944" i="1" s="1"/>
  <c r="H944" i="1"/>
  <c r="T947" i="1"/>
  <c r="A945" i="1"/>
  <c r="H945" i="1" l="1"/>
  <c r="Z945" i="1"/>
  <c r="Y945" i="1" s="1"/>
  <c r="AA945" i="1"/>
  <c r="Q945" i="1"/>
  <c r="R945" i="1" s="1"/>
  <c r="S945" i="1" s="1"/>
  <c r="T948" i="1"/>
  <c r="A946" i="1"/>
  <c r="Q946" i="1" l="1"/>
  <c r="R946" i="1" s="1"/>
  <c r="S946" i="1" s="1"/>
  <c r="AA946" i="1"/>
  <c r="Z946" i="1"/>
  <c r="Y946" i="1" s="1"/>
  <c r="H946" i="1"/>
  <c r="T949" i="1"/>
  <c r="A947" i="1"/>
  <c r="H947" i="1" l="1"/>
  <c r="Z947" i="1"/>
  <c r="Y947" i="1" s="1"/>
  <c r="AA947" i="1"/>
  <c r="Q947" i="1"/>
  <c r="R947" i="1" s="1"/>
  <c r="S947" i="1" s="1"/>
  <c r="A948" i="1"/>
  <c r="T950" i="1"/>
  <c r="Q948" i="1" l="1"/>
  <c r="R948" i="1" s="1"/>
  <c r="S948" i="1" s="1"/>
  <c r="Z948" i="1"/>
  <c r="Y948" i="1" s="1"/>
  <c r="AA948" i="1"/>
  <c r="H948" i="1"/>
  <c r="A949" i="1"/>
  <c r="T951" i="1"/>
  <c r="AA949" i="1" l="1"/>
  <c r="Z949" i="1"/>
  <c r="Y949" i="1" s="1"/>
  <c r="Q949" i="1"/>
  <c r="R949" i="1" s="1"/>
  <c r="S949" i="1" s="1"/>
  <c r="H949" i="1"/>
  <c r="T952" i="1"/>
  <c r="A950" i="1"/>
  <c r="AA950" i="1" l="1"/>
  <c r="Q950" i="1"/>
  <c r="R950" i="1" s="1"/>
  <c r="S950" i="1" s="1"/>
  <c r="Z950" i="1"/>
  <c r="Y950" i="1" s="1"/>
  <c r="H950" i="1"/>
  <c r="T953" i="1"/>
  <c r="A951" i="1"/>
  <c r="H951" i="1" l="1"/>
  <c r="Z951" i="1"/>
  <c r="Y951" i="1" s="1"/>
  <c r="Q951" i="1"/>
  <c r="R951" i="1" s="1"/>
  <c r="AA951" i="1"/>
  <c r="A952" i="1"/>
  <c r="Q952" i="1" s="1"/>
  <c r="T954" i="1"/>
  <c r="R952" i="1" l="1"/>
  <c r="AA952" i="1"/>
  <c r="AA953" i="1" s="1"/>
  <c r="Z952" i="1"/>
  <c r="H952" i="1"/>
  <c r="A953" i="1"/>
  <c r="Q953" i="1" s="1"/>
  <c r="R953" i="1" s="1"/>
  <c r="T955" i="1"/>
  <c r="Z953" i="1" l="1"/>
  <c r="Y953" i="1" s="1"/>
  <c r="Y952" i="1"/>
  <c r="AA954" i="1"/>
  <c r="H953" i="1"/>
  <c r="A954" i="1"/>
  <c r="Q954" i="1" s="1"/>
  <c r="R954" i="1" s="1"/>
  <c r="T956" i="1"/>
  <c r="Z954" i="1" l="1"/>
  <c r="Y954" i="1" s="1"/>
  <c r="AA955" i="1"/>
  <c r="H954" i="1"/>
  <c r="A955" i="1"/>
  <c r="T957" i="1"/>
  <c r="Z955" i="1" l="1"/>
  <c r="Y955" i="1" s="1"/>
  <c r="Q955" i="1"/>
  <c r="R955" i="1" s="1"/>
  <c r="S955" i="1" s="1"/>
  <c r="S954" i="1"/>
  <c r="H955" i="1"/>
  <c r="A956" i="1"/>
  <c r="T958" i="1"/>
  <c r="Z956" i="1" l="1"/>
  <c r="Y956" i="1" s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Y957" i="1" s="1"/>
  <c r="H957" i="1"/>
  <c r="A958" i="1"/>
  <c r="T960" i="1"/>
  <c r="Z958" i="1" l="1"/>
  <c r="Y958" i="1" s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Y959" i="1" s="1"/>
  <c r="T962" i="1"/>
  <c r="A960" i="1"/>
  <c r="Z960" i="1" l="1"/>
  <c r="Y960" i="1" s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AA961" i="1"/>
  <c r="Z961" i="1"/>
  <c r="Y961" i="1" s="1"/>
  <c r="T964" i="1"/>
  <c r="A962" i="1"/>
  <c r="Z962" i="1" l="1"/>
  <c r="Y962" i="1" s="1"/>
  <c r="AA962" i="1"/>
  <c r="Q962" i="1"/>
  <c r="R962" i="1" s="1"/>
  <c r="S962" i="1" s="1"/>
  <c r="H962" i="1"/>
  <c r="T965" i="1"/>
  <c r="A963" i="1"/>
  <c r="H963" i="1" l="1"/>
  <c r="Z963" i="1"/>
  <c r="Y963" i="1" s="1"/>
  <c r="AA963" i="1"/>
  <c r="Q963" i="1"/>
  <c r="R963" i="1" s="1"/>
  <c r="S963" i="1" s="1"/>
  <c r="T966" i="1"/>
  <c r="A964" i="1"/>
  <c r="Z964" i="1" l="1"/>
  <c r="Y964" i="1" s="1"/>
  <c r="AA964" i="1"/>
  <c r="Q964" i="1"/>
  <c r="R964" i="1" s="1"/>
  <c r="S964" i="1" s="1"/>
  <c r="H964" i="1"/>
  <c r="T967" i="1"/>
  <c r="A965" i="1"/>
  <c r="AA965" i="1" l="1"/>
  <c r="Q965" i="1"/>
  <c r="R965" i="1" s="1"/>
  <c r="S965" i="1" s="1"/>
  <c r="Z965" i="1"/>
  <c r="Y965" i="1" s="1"/>
  <c r="H965" i="1"/>
  <c r="H966" i="1" s="1"/>
  <c r="A966" i="1"/>
  <c r="T968" i="1"/>
  <c r="Z966" i="1" l="1"/>
  <c r="Y966" i="1" s="1"/>
  <c r="AA966" i="1"/>
  <c r="Q966" i="1"/>
  <c r="R966" i="1" s="1"/>
  <c r="S966" i="1" s="1"/>
  <c r="T969" i="1"/>
  <c r="A967" i="1"/>
  <c r="Q967" i="1" l="1"/>
  <c r="R967" i="1" s="1"/>
  <c r="S967" i="1" s="1"/>
  <c r="AA967" i="1"/>
  <c r="Z967" i="1"/>
  <c r="Y967" i="1" s="1"/>
  <c r="H967" i="1"/>
  <c r="A968" i="1"/>
  <c r="T970" i="1"/>
  <c r="H968" i="1" l="1"/>
  <c r="Z968" i="1"/>
  <c r="Y968" i="1" s="1"/>
  <c r="AA968" i="1"/>
  <c r="Q968" i="1"/>
  <c r="R968" i="1" s="1"/>
  <c r="S968" i="1" s="1"/>
  <c r="A969" i="1"/>
  <c r="T971" i="1"/>
  <c r="Q969" i="1" l="1"/>
  <c r="R969" i="1" s="1"/>
  <c r="S969" i="1" s="1"/>
  <c r="AA969" i="1"/>
  <c r="Z969" i="1"/>
  <c r="Y969" i="1" s="1"/>
  <c r="H969" i="1"/>
  <c r="T972" i="1"/>
  <c r="A970" i="1"/>
  <c r="Z970" i="1" l="1"/>
  <c r="Y970" i="1" s="1"/>
  <c r="AA970" i="1"/>
  <c r="Q970" i="1"/>
  <c r="R970" i="1" s="1"/>
  <c r="S970" i="1" s="1"/>
  <c r="H970" i="1"/>
  <c r="T973" i="1"/>
  <c r="A971" i="1"/>
  <c r="AA971" i="1" l="1"/>
  <c r="Q971" i="1"/>
  <c r="R971" i="1" s="1"/>
  <c r="S971" i="1" s="1"/>
  <c r="Z971" i="1"/>
  <c r="Y971" i="1" s="1"/>
  <c r="H971" i="1"/>
  <c r="T974" i="1"/>
  <c r="A972" i="1"/>
  <c r="Z972" i="1" l="1"/>
  <c r="Y972" i="1" s="1"/>
  <c r="Q972" i="1"/>
  <c r="R972" i="1" s="1"/>
  <c r="S972" i="1" s="1"/>
  <c r="AA972" i="1"/>
  <c r="H972" i="1"/>
  <c r="T975" i="1"/>
  <c r="A973" i="1"/>
  <c r="Q973" i="1" l="1"/>
  <c r="R973" i="1" s="1"/>
  <c r="S973" i="1" s="1"/>
  <c r="AA973" i="1"/>
  <c r="Z973" i="1"/>
  <c r="Y973" i="1" s="1"/>
  <c r="H973" i="1"/>
  <c r="A974" i="1"/>
  <c r="T976" i="1"/>
  <c r="H974" i="1" l="1"/>
  <c r="AA974" i="1"/>
  <c r="Z974" i="1"/>
  <c r="Y974" i="1" s="1"/>
  <c r="Q974" i="1"/>
  <c r="R974" i="1" s="1"/>
  <c r="S974" i="1" s="1"/>
  <c r="T977" i="1"/>
  <c r="A975" i="1"/>
  <c r="AA975" i="1" l="1"/>
  <c r="Z975" i="1"/>
  <c r="Y975" i="1" s="1"/>
  <c r="Q975" i="1"/>
  <c r="R975" i="1" s="1"/>
  <c r="S975" i="1" s="1"/>
  <c r="H975" i="1"/>
  <c r="T978" i="1"/>
  <c r="A976" i="1"/>
  <c r="H976" i="1" l="1"/>
  <c r="Z976" i="1"/>
  <c r="Y976" i="1" s="1"/>
  <c r="AA976" i="1"/>
  <c r="Q976" i="1"/>
  <c r="R976" i="1" s="1"/>
  <c r="S976" i="1" s="1"/>
  <c r="A977" i="1"/>
  <c r="T979" i="1"/>
  <c r="AA977" i="1" l="1"/>
  <c r="Q977" i="1"/>
  <c r="R977" i="1" s="1"/>
  <c r="S977" i="1" s="1"/>
  <c r="Z977" i="1"/>
  <c r="Y977" i="1" s="1"/>
  <c r="H977" i="1"/>
  <c r="A978" i="1"/>
  <c r="T980" i="1"/>
  <c r="AA978" i="1" l="1"/>
  <c r="Z978" i="1"/>
  <c r="Y978" i="1" s="1"/>
  <c r="Q978" i="1"/>
  <c r="R978" i="1" s="1"/>
  <c r="S978" i="1" s="1"/>
  <c r="H978" i="1"/>
  <c r="H979" i="1" s="1"/>
  <c r="T981" i="1"/>
  <c r="A979" i="1"/>
  <c r="Q979" i="1" l="1"/>
  <c r="R979" i="1" s="1"/>
  <c r="S979" i="1" s="1"/>
  <c r="Z979" i="1"/>
  <c r="Y979" i="1" s="1"/>
  <c r="AA979" i="1"/>
  <c r="T982" i="1"/>
  <c r="A980" i="1"/>
  <c r="AA980" i="1" l="1"/>
  <c r="Z980" i="1"/>
  <c r="Y980" i="1" s="1"/>
  <c r="Q980" i="1"/>
  <c r="R980" i="1" s="1"/>
  <c r="S980" i="1" s="1"/>
  <c r="H980" i="1"/>
  <c r="A981" i="1"/>
  <c r="T983" i="1"/>
  <c r="Z981" i="1" l="1"/>
  <c r="Y981" i="1" s="1"/>
  <c r="Q981" i="1"/>
  <c r="R981" i="1" s="1"/>
  <c r="S981" i="1" s="1"/>
  <c r="AA981" i="1"/>
  <c r="H981" i="1"/>
  <c r="T984" i="1"/>
  <c r="A982" i="1"/>
  <c r="Q982" i="1" s="1"/>
  <c r="R982" i="1" l="1"/>
  <c r="AA982" i="1"/>
  <c r="AA983" i="1" s="1"/>
  <c r="Z982" i="1"/>
  <c r="H982" i="1"/>
  <c r="A983" i="1"/>
  <c r="Q983" i="1" s="1"/>
  <c r="R983" i="1" s="1"/>
  <c r="T985" i="1"/>
  <c r="Z983" i="1" l="1"/>
  <c r="Y983" i="1" s="1"/>
  <c r="Y982" i="1"/>
  <c r="AA984" i="1"/>
  <c r="H983" i="1"/>
  <c r="T986" i="1"/>
  <c r="A984" i="1"/>
  <c r="Q984" i="1" s="1"/>
  <c r="R984" i="1" s="1"/>
  <c r="Z984" i="1" l="1"/>
  <c r="Y984" i="1" s="1"/>
  <c r="AA985" i="1"/>
  <c r="H984" i="1"/>
  <c r="S984" i="1"/>
  <c r="A985" i="1"/>
  <c r="T987" i="1"/>
  <c r="Z985" i="1" l="1"/>
  <c r="Y985" i="1" s="1"/>
  <c r="Q985" i="1"/>
  <c r="R985" i="1" s="1"/>
  <c r="S985" i="1" s="1"/>
  <c r="H985" i="1"/>
  <c r="A986" i="1"/>
  <c r="T988" i="1"/>
  <c r="Q986" i="1" l="1"/>
  <c r="R986" i="1" s="1"/>
  <c r="S986" i="1" s="1"/>
  <c r="AA986" i="1"/>
  <c r="Z986" i="1"/>
  <c r="Y986" i="1" s="1"/>
  <c r="H986" i="1"/>
  <c r="A987" i="1"/>
  <c r="T989" i="1"/>
  <c r="Z987" i="1" l="1"/>
  <c r="Y987" i="1" s="1"/>
  <c r="Q987" i="1"/>
  <c r="R987" i="1" s="1"/>
  <c r="S987" i="1" s="1"/>
  <c r="AA987" i="1"/>
  <c r="H987" i="1"/>
  <c r="T990" i="1"/>
  <c r="A988" i="1"/>
  <c r="AA988" i="1" l="1"/>
  <c r="Z988" i="1"/>
  <c r="Y988" i="1" s="1"/>
  <c r="Q988" i="1"/>
  <c r="R988" i="1" s="1"/>
  <c r="S988" i="1" s="1"/>
  <c r="H988" i="1"/>
  <c r="A989" i="1"/>
  <c r="T991" i="1"/>
  <c r="Q989" i="1" l="1"/>
  <c r="R989" i="1" s="1"/>
  <c r="S989" i="1" s="1"/>
  <c r="Z989" i="1"/>
  <c r="Y989" i="1" s="1"/>
  <c r="AA989" i="1"/>
  <c r="H989" i="1"/>
  <c r="T992" i="1"/>
  <c r="A990" i="1"/>
  <c r="AA990" i="1" l="1"/>
  <c r="Z990" i="1"/>
  <c r="Y990" i="1" s="1"/>
  <c r="Q990" i="1"/>
  <c r="R990" i="1" s="1"/>
  <c r="S990" i="1" s="1"/>
  <c r="H990" i="1"/>
  <c r="A991" i="1"/>
  <c r="T993" i="1"/>
  <c r="Q991" i="1" l="1"/>
  <c r="R991" i="1" s="1"/>
  <c r="S991" i="1" s="1"/>
  <c r="Z991" i="1"/>
  <c r="Y991" i="1" s="1"/>
  <c r="AA991" i="1"/>
  <c r="H991" i="1"/>
  <c r="T994" i="1"/>
  <c r="A992" i="1"/>
  <c r="AA992" i="1" l="1"/>
  <c r="Z992" i="1"/>
  <c r="Y992" i="1" s="1"/>
  <c r="Q992" i="1"/>
  <c r="R992" i="1" s="1"/>
  <c r="S992" i="1" s="1"/>
  <c r="H992" i="1"/>
  <c r="A993" i="1"/>
  <c r="T995" i="1"/>
  <c r="Q993" i="1" l="1"/>
  <c r="R993" i="1" s="1"/>
  <c r="S993" i="1" s="1"/>
  <c r="Z993" i="1"/>
  <c r="Y993" i="1" s="1"/>
  <c r="AA993" i="1"/>
  <c r="H993" i="1"/>
  <c r="T996" i="1"/>
  <c r="A994" i="1"/>
  <c r="AA994" i="1" l="1"/>
  <c r="Z994" i="1"/>
  <c r="Y994" i="1" s="1"/>
  <c r="Q994" i="1"/>
  <c r="R994" i="1" s="1"/>
  <c r="S994" i="1" s="1"/>
  <c r="H994" i="1"/>
  <c r="A995" i="1"/>
  <c r="T997" i="1"/>
  <c r="Q995" i="1" l="1"/>
  <c r="R995" i="1" s="1"/>
  <c r="S995" i="1" s="1"/>
  <c r="AA995" i="1"/>
  <c r="Z995" i="1"/>
  <c r="Y995" i="1" s="1"/>
  <c r="H995" i="1"/>
  <c r="T998" i="1"/>
  <c r="A996" i="1"/>
  <c r="Z996" i="1" l="1"/>
  <c r="Y996" i="1" s="1"/>
  <c r="AA996" i="1"/>
  <c r="Q996" i="1"/>
  <c r="R996" i="1" s="1"/>
  <c r="S996" i="1" s="1"/>
  <c r="H996" i="1"/>
  <c r="T999" i="1"/>
  <c r="A997" i="1"/>
  <c r="AA997" i="1" l="1"/>
  <c r="Z997" i="1"/>
  <c r="Y997" i="1" s="1"/>
  <c r="Q997" i="1"/>
  <c r="R997" i="1" s="1"/>
  <c r="S997" i="1" s="1"/>
  <c r="H997" i="1"/>
  <c r="A998" i="1"/>
  <c r="T1000" i="1"/>
  <c r="AA998" i="1" l="1"/>
  <c r="Z998" i="1"/>
  <c r="Y998" i="1" s="1"/>
  <c r="Q998" i="1"/>
  <c r="R998" i="1" s="1"/>
  <c r="S998" i="1" s="1"/>
  <c r="H998" i="1"/>
  <c r="A999" i="1"/>
  <c r="T1001" i="1"/>
  <c r="Z999" i="1" l="1"/>
  <c r="Y999" i="1" s="1"/>
  <c r="AA999" i="1"/>
  <c r="Q999" i="1"/>
  <c r="R999" i="1" s="1"/>
  <c r="S999" i="1" s="1"/>
  <c r="H999" i="1"/>
  <c r="T1002" i="1"/>
  <c r="A1000" i="1"/>
  <c r="Z1000" i="1" l="1"/>
  <c r="Y1000" i="1" s="1"/>
  <c r="Q1000" i="1"/>
  <c r="R1000" i="1" s="1"/>
  <c r="S1000" i="1" s="1"/>
  <c r="AA1000" i="1"/>
  <c r="H1000" i="1"/>
  <c r="T1003" i="1"/>
  <c r="A1001" i="1"/>
  <c r="AA1001" i="1" l="1"/>
  <c r="Z1001" i="1"/>
  <c r="Y1001" i="1" s="1"/>
  <c r="Q1001" i="1"/>
  <c r="R1001" i="1" s="1"/>
  <c r="S1001" i="1" s="1"/>
  <c r="H1001" i="1"/>
  <c r="A1002" i="1"/>
  <c r="T1004" i="1"/>
  <c r="Q1002" i="1" l="1"/>
  <c r="R1002" i="1" s="1"/>
  <c r="S1002" i="1" s="1"/>
  <c r="Z1002" i="1"/>
  <c r="Y1002" i="1" s="1"/>
  <c r="AA1002" i="1"/>
  <c r="H1002" i="1"/>
  <c r="A1003" i="1"/>
  <c r="T1005" i="1"/>
  <c r="Z1003" i="1" l="1"/>
  <c r="Y1003" i="1" s="1"/>
  <c r="AA1003" i="1"/>
  <c r="Q1003" i="1"/>
  <c r="R1003" i="1" s="1"/>
  <c r="S1003" i="1" s="1"/>
  <c r="H1003" i="1"/>
  <c r="A1004" i="1"/>
  <c r="T1006" i="1"/>
  <c r="Z1004" i="1" l="1"/>
  <c r="Y1004" i="1" s="1"/>
  <c r="AA1004" i="1"/>
  <c r="Q1004" i="1"/>
  <c r="R1004" i="1" s="1"/>
  <c r="S1004" i="1" s="1"/>
  <c r="H1004" i="1"/>
  <c r="A1005" i="1"/>
  <c r="T1007" i="1"/>
  <c r="AA1005" i="1" l="1"/>
  <c r="Z1005" i="1"/>
  <c r="Y1005" i="1" s="1"/>
  <c r="Q1005" i="1"/>
  <c r="R1005" i="1" s="1"/>
  <c r="S1005" i="1" s="1"/>
  <c r="H1005" i="1"/>
  <c r="A1006" i="1"/>
  <c r="T1008" i="1"/>
  <c r="Z1006" i="1" l="1"/>
  <c r="Y1006" i="1" s="1"/>
  <c r="Q1006" i="1"/>
  <c r="R1006" i="1" s="1"/>
  <c r="S1006" i="1" s="1"/>
  <c r="AA1006" i="1"/>
  <c r="H1006" i="1"/>
  <c r="A1007" i="1"/>
  <c r="T1009" i="1"/>
  <c r="AA1007" i="1" l="1"/>
  <c r="Z1007" i="1"/>
  <c r="Y1007" i="1" s="1"/>
  <c r="Q1007" i="1"/>
  <c r="R1007" i="1" s="1"/>
  <c r="S1007" i="1" s="1"/>
  <c r="H1007" i="1"/>
  <c r="T1010" i="1"/>
  <c r="A1008" i="1"/>
  <c r="Z1008" i="1" l="1"/>
  <c r="Y1008" i="1" s="1"/>
  <c r="Q1008" i="1"/>
  <c r="R1008" i="1" s="1"/>
  <c r="S1008" i="1" s="1"/>
  <c r="AA1008" i="1"/>
  <c r="H1008" i="1"/>
  <c r="A1009" i="1"/>
  <c r="T1011" i="1"/>
  <c r="AA1009" i="1" l="1"/>
  <c r="Z1009" i="1"/>
  <c r="Y1009" i="1" s="1"/>
  <c r="Q1009" i="1"/>
  <c r="R1009" i="1" s="1"/>
  <c r="S1009" i="1" s="1"/>
  <c r="H1009" i="1"/>
  <c r="T1012" i="1"/>
  <c r="A1010" i="1"/>
  <c r="AA1010" i="1" l="1"/>
  <c r="Z1010" i="1"/>
  <c r="Y1010" i="1" s="1"/>
  <c r="Q1010" i="1"/>
  <c r="R1010" i="1" s="1"/>
  <c r="S1010" i="1" s="1"/>
  <c r="H1010" i="1"/>
  <c r="T1013" i="1"/>
  <c r="A1011" i="1"/>
  <c r="Z1011" i="1" l="1"/>
  <c r="Y1011" i="1" s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Y1012" i="1" s="1"/>
  <c r="H1012" i="1"/>
  <c r="T1015" i="1"/>
  <c r="A1013" i="1"/>
  <c r="Z1013" i="1" l="1"/>
  <c r="Y1013" i="1" s="1"/>
  <c r="AA1013" i="1"/>
  <c r="Q1013" i="1"/>
  <c r="R1013" i="1" s="1"/>
  <c r="H1013" i="1"/>
  <c r="T1016" i="1"/>
  <c r="A1014" i="1"/>
  <c r="Q1014" i="1" s="1"/>
  <c r="Z1014" i="1" l="1"/>
  <c r="R1014" i="1"/>
  <c r="AA1014" i="1"/>
  <c r="AA1015" i="1" s="1"/>
  <c r="H1014" i="1"/>
  <c r="T1017" i="1"/>
  <c r="A1015" i="1"/>
  <c r="Q1015" i="1" s="1"/>
  <c r="Z1015" i="1" l="1"/>
  <c r="Y1015" i="1" s="1"/>
  <c r="Y1014" i="1"/>
  <c r="AA1016" i="1"/>
  <c r="R1015" i="1"/>
  <c r="H1015" i="1"/>
  <c r="A1016" i="1"/>
  <c r="T1018" i="1"/>
  <c r="Z1016" i="1" l="1"/>
  <c r="Y1016" i="1" s="1"/>
  <c r="Q1016" i="1"/>
  <c r="H1016" i="1"/>
  <c r="T1019" i="1"/>
  <c r="A1017" i="1"/>
  <c r="Z1017" i="1" l="1"/>
  <c r="Y1017" i="1" s="1"/>
  <c r="Q1017" i="1"/>
  <c r="R1017" i="1" s="1"/>
  <c r="S1017" i="1" s="1"/>
  <c r="R1016" i="1"/>
  <c r="S1016" i="1" s="1"/>
  <c r="AA1017" i="1"/>
  <c r="H1017" i="1"/>
  <c r="T1020" i="1"/>
  <c r="A1018" i="1"/>
  <c r="AA1018" i="1" l="1"/>
  <c r="Q1018" i="1"/>
  <c r="R1018" i="1" s="1"/>
  <c r="S1018" i="1" s="1"/>
  <c r="Z1018" i="1"/>
  <c r="Y1018" i="1" s="1"/>
  <c r="H1018" i="1"/>
  <c r="T1021" i="1"/>
  <c r="A1019" i="1"/>
  <c r="AA1019" i="1" l="1"/>
  <c r="Q1019" i="1"/>
  <c r="R1019" i="1" s="1"/>
  <c r="S1019" i="1" s="1"/>
  <c r="Z1019" i="1"/>
  <c r="Y1019" i="1" s="1"/>
  <c r="H1019" i="1"/>
  <c r="A1020" i="1"/>
  <c r="T1022" i="1"/>
  <c r="Z1020" i="1" l="1"/>
  <c r="Y1020" i="1" s="1"/>
  <c r="AA1020" i="1"/>
  <c r="Q1020" i="1"/>
  <c r="R1020" i="1" s="1"/>
  <c r="S1020" i="1" s="1"/>
  <c r="H1020" i="1"/>
  <c r="T1023" i="1"/>
  <c r="A1021" i="1"/>
  <c r="AA1021" i="1" l="1"/>
  <c r="Z1021" i="1"/>
  <c r="Y1021" i="1" s="1"/>
  <c r="Q1021" i="1"/>
  <c r="R1021" i="1" s="1"/>
  <c r="S1021" i="1" s="1"/>
  <c r="H1021" i="1"/>
  <c r="A1022" i="1"/>
  <c r="T1024" i="1"/>
  <c r="AA1022" i="1" l="1"/>
  <c r="Z1022" i="1"/>
  <c r="Y1022" i="1" s="1"/>
  <c r="Q1022" i="1"/>
  <c r="R1022" i="1" s="1"/>
  <c r="S1022" i="1" s="1"/>
  <c r="H1022" i="1"/>
  <c r="T1025" i="1"/>
  <c r="A1023" i="1"/>
  <c r="AA1023" i="1" l="1"/>
  <c r="Z1023" i="1"/>
  <c r="Y1023" i="1" s="1"/>
  <c r="Q1023" i="1"/>
  <c r="R1023" i="1" s="1"/>
  <c r="S1023" i="1" s="1"/>
  <c r="H1023" i="1"/>
  <c r="A1024" i="1"/>
  <c r="T1026" i="1"/>
  <c r="Z1024" i="1" l="1"/>
  <c r="Y1024" i="1" s="1"/>
  <c r="Q1024" i="1"/>
  <c r="R1024" i="1" s="1"/>
  <c r="S1024" i="1" s="1"/>
  <c r="AA1024" i="1"/>
  <c r="H1024" i="1"/>
  <c r="T1027" i="1"/>
  <c r="A1025" i="1"/>
  <c r="AA1025" i="1" l="1"/>
  <c r="Z1025" i="1"/>
  <c r="Y1025" i="1" s="1"/>
  <c r="Q1025" i="1"/>
  <c r="R1025" i="1" s="1"/>
  <c r="S1025" i="1" s="1"/>
  <c r="H1025" i="1"/>
  <c r="A1026" i="1"/>
  <c r="T1028" i="1"/>
  <c r="Z1026" i="1" l="1"/>
  <c r="Y1026" i="1" s="1"/>
  <c r="AA1026" i="1"/>
  <c r="Q1026" i="1"/>
  <c r="R1026" i="1" s="1"/>
  <c r="S1026" i="1" s="1"/>
  <c r="H1026" i="1"/>
  <c r="T1029" i="1"/>
  <c r="A1027" i="1"/>
  <c r="Z1027" i="1" l="1"/>
  <c r="Y1027" i="1" s="1"/>
  <c r="AA1027" i="1"/>
  <c r="Q1027" i="1"/>
  <c r="R1027" i="1" s="1"/>
  <c r="S1027" i="1" s="1"/>
  <c r="H1027" i="1"/>
  <c r="T1030" i="1"/>
  <c r="A1028" i="1"/>
  <c r="Q1028" i="1" l="1"/>
  <c r="R1028" i="1" s="1"/>
  <c r="S1028" i="1" s="1"/>
  <c r="AA1028" i="1"/>
  <c r="Z1028" i="1"/>
  <c r="Y1028" i="1" s="1"/>
  <c r="H1028" i="1"/>
  <c r="A1029" i="1"/>
  <c r="T1031" i="1"/>
  <c r="Z1029" i="1" l="1"/>
  <c r="Y1029" i="1" s="1"/>
  <c r="AA1029" i="1"/>
  <c r="Q1029" i="1"/>
  <c r="R1029" i="1" s="1"/>
  <c r="S1029" i="1" s="1"/>
  <c r="H1029" i="1"/>
  <c r="T1032" i="1"/>
  <c r="A1030" i="1"/>
  <c r="Z1030" i="1" l="1"/>
  <c r="Y1030" i="1" s="1"/>
  <c r="Q1030" i="1"/>
  <c r="R1030" i="1" s="1"/>
  <c r="S1030" i="1" s="1"/>
  <c r="AA1030" i="1"/>
  <c r="H1030" i="1"/>
  <c r="T1033" i="1"/>
  <c r="A1031" i="1"/>
  <c r="Z1031" i="1" l="1"/>
  <c r="Y1031" i="1" s="1"/>
  <c r="Q1031" i="1"/>
  <c r="R1031" i="1" s="1"/>
  <c r="S1031" i="1" s="1"/>
  <c r="AA1031" i="1"/>
  <c r="H1031" i="1"/>
  <c r="A1032" i="1"/>
  <c r="T1034" i="1"/>
  <c r="AA1032" i="1" l="1"/>
  <c r="Z1032" i="1"/>
  <c r="Y1032" i="1" s="1"/>
  <c r="Q1032" i="1"/>
  <c r="R1032" i="1" s="1"/>
  <c r="S1032" i="1" s="1"/>
  <c r="H1032" i="1"/>
  <c r="T1035" i="1"/>
  <c r="A1033" i="1"/>
  <c r="Z1033" i="1" l="1"/>
  <c r="Y1033" i="1" s="1"/>
  <c r="Q1033" i="1"/>
  <c r="R1033" i="1" s="1"/>
  <c r="S1033" i="1" s="1"/>
  <c r="AA1033" i="1"/>
  <c r="H1033" i="1"/>
  <c r="A1034" i="1"/>
  <c r="T1036" i="1"/>
  <c r="Z1034" i="1" l="1"/>
  <c r="Y1034" i="1" s="1"/>
  <c r="AA1034" i="1"/>
  <c r="Q1034" i="1"/>
  <c r="R1034" i="1" s="1"/>
  <c r="S1034" i="1" s="1"/>
  <c r="H1034" i="1"/>
  <c r="T1037" i="1"/>
  <c r="A1035" i="1"/>
  <c r="H1035" i="1" l="1"/>
  <c r="AA1035" i="1"/>
  <c r="Q1035" i="1"/>
  <c r="R1035" i="1" s="1"/>
  <c r="S1035" i="1" s="1"/>
  <c r="Z1035" i="1"/>
  <c r="Y1035" i="1" s="1"/>
  <c r="T1038" i="1"/>
  <c r="A1036" i="1"/>
  <c r="Z1036" i="1" l="1"/>
  <c r="Y1036" i="1" s="1"/>
  <c r="AA1036" i="1"/>
  <c r="Q1036" i="1"/>
  <c r="R1036" i="1" s="1"/>
  <c r="S1036" i="1" s="1"/>
  <c r="H1036" i="1"/>
  <c r="A1037" i="1"/>
  <c r="T1039" i="1"/>
  <c r="AA1037" i="1" l="1"/>
  <c r="Q1037" i="1"/>
  <c r="R1037" i="1" s="1"/>
  <c r="S1037" i="1" s="1"/>
  <c r="Z1037" i="1"/>
  <c r="Y1037" i="1" s="1"/>
  <c r="H1037" i="1"/>
  <c r="T1040" i="1"/>
  <c r="A1038" i="1"/>
  <c r="AA1038" i="1" l="1"/>
  <c r="Q1038" i="1"/>
  <c r="R1038" i="1" s="1"/>
  <c r="S1038" i="1" s="1"/>
  <c r="Z1038" i="1"/>
  <c r="Y1038" i="1" s="1"/>
  <c r="H1038" i="1"/>
  <c r="A1039" i="1"/>
  <c r="T1041" i="1"/>
  <c r="Z1039" i="1" l="1"/>
  <c r="Y1039" i="1" s="1"/>
  <c r="AA1039" i="1"/>
  <c r="Q1039" i="1"/>
  <c r="R1039" i="1" s="1"/>
  <c r="S1039" i="1" s="1"/>
  <c r="H1039" i="1"/>
  <c r="T1042" i="1"/>
  <c r="A1040" i="1"/>
  <c r="Z1040" i="1" l="1"/>
  <c r="Y1040" i="1" s="1"/>
  <c r="AA1040" i="1"/>
  <c r="Q1040" i="1"/>
  <c r="R1040" i="1" s="1"/>
  <c r="S1040" i="1" s="1"/>
  <c r="H1040" i="1"/>
  <c r="T1043" i="1"/>
  <c r="A1041" i="1"/>
  <c r="AA1041" i="1" l="1"/>
  <c r="Q1041" i="1"/>
  <c r="R1041" i="1" s="1"/>
  <c r="S1041" i="1" s="1"/>
  <c r="Z1041" i="1"/>
  <c r="Y1041" i="1" s="1"/>
  <c r="H1041" i="1"/>
  <c r="A1042" i="1"/>
  <c r="T1044" i="1"/>
  <c r="Z1042" i="1" l="1"/>
  <c r="Y1042" i="1" s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Y1043" i="1" s="1"/>
  <c r="H1043" i="1"/>
  <c r="A1044" i="1"/>
  <c r="Q1044" i="1" s="1"/>
  <c r="T1046" i="1"/>
  <c r="Z1044" i="1" l="1"/>
  <c r="R1044" i="1"/>
  <c r="AA1044" i="1"/>
  <c r="AA1045" i="1" s="1"/>
  <c r="H1044" i="1"/>
  <c r="T1047" i="1"/>
  <c r="A1045" i="1"/>
  <c r="Q1045" i="1" s="1"/>
  <c r="R1045" i="1" s="1"/>
  <c r="Z1045" i="1" l="1"/>
  <c r="Y1045" i="1" s="1"/>
  <c r="Y1044" i="1"/>
  <c r="AA1046" i="1"/>
  <c r="H1045" i="1"/>
  <c r="A1046" i="1"/>
  <c r="Q1046" i="1" s="1"/>
  <c r="T1048" i="1"/>
  <c r="Z1046" i="1" l="1"/>
  <c r="Y1046" i="1" s="1"/>
  <c r="R1046" i="1"/>
  <c r="AA1047" i="1"/>
  <c r="H1046" i="1"/>
  <c r="T1049" i="1"/>
  <c r="A1047" i="1"/>
  <c r="Z1047" i="1" l="1"/>
  <c r="Y1047" i="1" s="1"/>
  <c r="Q1047" i="1"/>
  <c r="H1047" i="1"/>
  <c r="T1050" i="1"/>
  <c r="A1048" i="1"/>
  <c r="Q1048" i="1" l="1"/>
  <c r="R1048" i="1" s="1"/>
  <c r="S1048" i="1" s="1"/>
  <c r="AA1048" i="1"/>
  <c r="Z1048" i="1"/>
  <c r="Y1048" i="1" s="1"/>
  <c r="R1047" i="1"/>
  <c r="S1047" i="1" s="1"/>
  <c r="H1048" i="1"/>
  <c r="T1051" i="1"/>
  <c r="A1049" i="1"/>
  <c r="Z1049" i="1" l="1"/>
  <c r="Y1049" i="1" s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Y1050" i="1" s="1"/>
  <c r="H1050" i="1"/>
  <c r="A1051" i="1"/>
  <c r="T1053" i="1"/>
  <c r="Z1051" i="1" l="1"/>
  <c r="Y1051" i="1" s="1"/>
  <c r="AA1051" i="1"/>
  <c r="Q1051" i="1"/>
  <c r="R1051" i="1" s="1"/>
  <c r="S1051" i="1" s="1"/>
  <c r="H1051" i="1"/>
  <c r="T1054" i="1"/>
  <c r="A1052" i="1"/>
  <c r="Z1052" i="1" l="1"/>
  <c r="Y1052" i="1" s="1"/>
  <c r="AA1052" i="1"/>
  <c r="Q1052" i="1"/>
  <c r="R1052" i="1" s="1"/>
  <c r="S1052" i="1" s="1"/>
  <c r="H1052" i="1"/>
  <c r="A1053" i="1"/>
  <c r="T1055" i="1"/>
  <c r="Q1053" i="1" l="1"/>
  <c r="R1053" i="1" s="1"/>
  <c r="S1053" i="1" s="1"/>
  <c r="AA1053" i="1"/>
  <c r="Z1053" i="1"/>
  <c r="Y1053" i="1" s="1"/>
  <c r="H1053" i="1"/>
  <c r="T1056" i="1"/>
  <c r="A1054" i="1"/>
  <c r="Z1054" i="1" l="1"/>
  <c r="Y1054" i="1" s="1"/>
  <c r="AA1054" i="1"/>
  <c r="Q1054" i="1"/>
  <c r="R1054" i="1" s="1"/>
  <c r="S1054" i="1" s="1"/>
  <c r="H1054" i="1"/>
  <c r="A1055" i="1"/>
  <c r="T1057" i="1"/>
  <c r="Q1055" i="1" l="1"/>
  <c r="R1055" i="1" s="1"/>
  <c r="S1055" i="1" s="1"/>
  <c r="AA1055" i="1"/>
  <c r="Z1055" i="1"/>
  <c r="Y1055" i="1" s="1"/>
  <c r="H1055" i="1"/>
  <c r="T1058" i="1"/>
  <c r="A1056" i="1"/>
  <c r="Z1056" i="1" l="1"/>
  <c r="Y1056" i="1" s="1"/>
  <c r="AA1056" i="1"/>
  <c r="Q1056" i="1"/>
  <c r="R1056" i="1" s="1"/>
  <c r="S1056" i="1" s="1"/>
  <c r="H1056" i="1"/>
  <c r="A1057" i="1"/>
  <c r="T1059" i="1"/>
  <c r="Q1057" i="1" l="1"/>
  <c r="R1057" i="1" s="1"/>
  <c r="S1057" i="1" s="1"/>
  <c r="AA1057" i="1"/>
  <c r="Z1057" i="1"/>
  <c r="Y1057" i="1" s="1"/>
  <c r="H1057" i="1"/>
  <c r="A1058" i="1"/>
  <c r="T1060" i="1"/>
  <c r="Z1058" i="1" l="1"/>
  <c r="Y1058" i="1" s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Z1059" i="1"/>
  <c r="Y1059" i="1" s="1"/>
  <c r="H1059" i="1"/>
  <c r="A1060" i="1"/>
  <c r="T1062" i="1"/>
  <c r="Z1060" i="1" l="1"/>
  <c r="Y1060" i="1" s="1"/>
  <c r="Q1060" i="1"/>
  <c r="R1060" i="1" s="1"/>
  <c r="S1060" i="1" s="1"/>
  <c r="AA1060" i="1"/>
  <c r="H1060" i="1"/>
  <c r="T1063" i="1"/>
  <c r="A1061" i="1"/>
  <c r="H1061" i="1" l="1"/>
  <c r="AA1061" i="1"/>
  <c r="Q1061" i="1"/>
  <c r="R1061" i="1" s="1"/>
  <c r="S1061" i="1" s="1"/>
  <c r="Z1061" i="1"/>
  <c r="Y1061" i="1" s="1"/>
  <c r="A1062" i="1"/>
  <c r="T1064" i="1"/>
  <c r="Z1062" i="1" l="1"/>
  <c r="Y1062" i="1" s="1"/>
  <c r="Q1062" i="1"/>
  <c r="R1062" i="1" s="1"/>
  <c r="S1062" i="1" s="1"/>
  <c r="AA1062" i="1"/>
  <c r="H1062" i="1"/>
  <c r="T1065" i="1"/>
  <c r="A1063" i="1"/>
  <c r="AA1063" i="1" l="1"/>
  <c r="Q1063" i="1"/>
  <c r="R1063" i="1" s="1"/>
  <c r="S1063" i="1" s="1"/>
  <c r="Z1063" i="1"/>
  <c r="Y1063" i="1" s="1"/>
  <c r="H1063" i="1"/>
  <c r="A1064" i="1"/>
  <c r="T1066" i="1"/>
  <c r="Q1064" i="1" l="1"/>
  <c r="R1064" i="1" s="1"/>
  <c r="S1064" i="1" s="1"/>
  <c r="Z1064" i="1"/>
  <c r="Y1064" i="1" s="1"/>
  <c r="AA1064" i="1"/>
  <c r="H1064" i="1"/>
  <c r="A1065" i="1"/>
  <c r="T1067" i="1"/>
  <c r="AA1065" i="1" l="1"/>
  <c r="Z1065" i="1"/>
  <c r="Y1065" i="1" s="1"/>
  <c r="Q1065" i="1"/>
  <c r="R1065" i="1" s="1"/>
  <c r="S1065" i="1" s="1"/>
  <c r="H1065" i="1"/>
  <c r="A1066" i="1"/>
  <c r="T1068" i="1"/>
  <c r="Z1066" i="1" l="1"/>
  <c r="Y1066" i="1" s="1"/>
  <c r="AA1066" i="1"/>
  <c r="Q1066" i="1"/>
  <c r="R1066" i="1" s="1"/>
  <c r="S1066" i="1" s="1"/>
  <c r="H1066" i="1"/>
  <c r="A1067" i="1"/>
  <c r="T1069" i="1"/>
  <c r="Q1067" i="1" l="1"/>
  <c r="R1067" i="1" s="1"/>
  <c r="S1067" i="1" s="1"/>
  <c r="Z1067" i="1"/>
  <c r="Y1067" i="1" s="1"/>
  <c r="AA1067" i="1"/>
  <c r="H1067" i="1"/>
  <c r="A1068" i="1"/>
  <c r="T1070" i="1"/>
  <c r="AA1068" i="1" l="1"/>
  <c r="Z1068" i="1"/>
  <c r="Y1068" i="1" s="1"/>
  <c r="Q1068" i="1"/>
  <c r="R1068" i="1" s="1"/>
  <c r="S1068" i="1" s="1"/>
  <c r="H1068" i="1"/>
  <c r="A1069" i="1"/>
  <c r="T1071" i="1"/>
  <c r="Q1069" i="1" l="1"/>
  <c r="R1069" i="1" s="1"/>
  <c r="S1069" i="1" s="1"/>
  <c r="Z1069" i="1"/>
  <c r="Y1069" i="1" s="1"/>
  <c r="AA1069" i="1"/>
  <c r="H1069" i="1"/>
  <c r="T1072" i="1"/>
  <c r="A1070" i="1"/>
  <c r="AA1070" i="1" l="1"/>
  <c r="Z1070" i="1"/>
  <c r="Y1070" i="1" s="1"/>
  <c r="Q1070" i="1"/>
  <c r="R1070" i="1" s="1"/>
  <c r="S1070" i="1" s="1"/>
  <c r="H1070" i="1"/>
  <c r="T1073" i="1"/>
  <c r="A1071" i="1"/>
  <c r="AA1071" i="1" l="1"/>
  <c r="Z1071" i="1"/>
  <c r="Y1071" i="1" s="1"/>
  <c r="Q1071" i="1"/>
  <c r="R1071" i="1" s="1"/>
  <c r="S1071" i="1" s="1"/>
  <c r="H1071" i="1"/>
  <c r="A1072" i="1"/>
  <c r="T1074" i="1"/>
  <c r="AA1072" i="1" l="1"/>
  <c r="Z1072" i="1"/>
  <c r="Y1072" i="1" s="1"/>
  <c r="Q1072" i="1"/>
  <c r="R1072" i="1" s="1"/>
  <c r="S1072" i="1" s="1"/>
  <c r="H1072" i="1"/>
  <c r="T1075" i="1"/>
  <c r="A1073" i="1"/>
  <c r="Q1073" i="1" l="1"/>
  <c r="R1073" i="1" s="1"/>
  <c r="S1073" i="1" s="1"/>
  <c r="Z1073" i="1"/>
  <c r="Y1073" i="1" s="1"/>
  <c r="AA1073" i="1"/>
  <c r="H1073" i="1"/>
  <c r="T1076" i="1"/>
  <c r="A1074" i="1"/>
  <c r="Q1074" i="1" s="1"/>
  <c r="AA1074" i="1" l="1"/>
  <c r="Z1074" i="1"/>
  <c r="AA1075" i="1"/>
  <c r="R1074" i="1"/>
  <c r="H1074" i="1"/>
  <c r="A1075" i="1"/>
  <c r="Q1075" i="1" s="1"/>
  <c r="T1077" i="1"/>
  <c r="Z1075" i="1" l="1"/>
  <c r="Y1075" i="1" s="1"/>
  <c r="Y1074" i="1"/>
  <c r="AA1076" i="1"/>
  <c r="R1075" i="1"/>
  <c r="H1075" i="1"/>
  <c r="T1078" i="1"/>
  <c r="A1076" i="1"/>
  <c r="Z1076" i="1" l="1"/>
  <c r="Y1076" i="1" s="1"/>
  <c r="Q1076" i="1"/>
  <c r="R1076" i="1" s="1"/>
  <c r="S1076" i="1" s="1"/>
  <c r="H1076" i="1"/>
  <c r="A1077" i="1"/>
  <c r="T1079" i="1"/>
  <c r="Q1077" i="1" l="1"/>
  <c r="R1077" i="1" s="1"/>
  <c r="S1077" i="1" s="1"/>
  <c r="AA1077" i="1"/>
  <c r="Z1077" i="1"/>
  <c r="Y1077" i="1" s="1"/>
  <c r="H1077" i="1"/>
  <c r="A1078" i="1"/>
  <c r="T1080" i="1"/>
  <c r="Z1078" i="1" l="1"/>
  <c r="Y1078" i="1" s="1"/>
  <c r="AA1078" i="1"/>
  <c r="Q1078" i="1"/>
  <c r="R1078" i="1" s="1"/>
  <c r="S1078" i="1" s="1"/>
  <c r="H1078" i="1"/>
  <c r="A1079" i="1"/>
  <c r="T1081" i="1"/>
  <c r="Q1079" i="1" l="1"/>
  <c r="R1079" i="1" s="1"/>
  <c r="S1079" i="1" s="1"/>
  <c r="AA1079" i="1"/>
  <c r="Z1079" i="1"/>
  <c r="Y1079" i="1" s="1"/>
  <c r="H1079" i="1"/>
  <c r="T1082" i="1"/>
  <c r="A1080" i="1"/>
  <c r="Z1080" i="1" l="1"/>
  <c r="Y1080" i="1" s="1"/>
  <c r="AA1080" i="1"/>
  <c r="Q1080" i="1"/>
  <c r="R1080" i="1" s="1"/>
  <c r="S1080" i="1" s="1"/>
  <c r="H1080" i="1"/>
  <c r="T1083" i="1"/>
  <c r="A1081" i="1"/>
  <c r="Z1081" i="1" l="1"/>
  <c r="Y1081" i="1" s="1"/>
  <c r="AA1081" i="1"/>
  <c r="Q1081" i="1"/>
  <c r="R1081" i="1" s="1"/>
  <c r="S1081" i="1" s="1"/>
  <c r="H1081" i="1"/>
  <c r="A1082" i="1"/>
  <c r="T1084" i="1"/>
  <c r="Z1082" i="1" l="1"/>
  <c r="Y1082" i="1" s="1"/>
  <c r="AA1082" i="1"/>
  <c r="Q1082" i="1"/>
  <c r="R1082" i="1" s="1"/>
  <c r="S1082" i="1" s="1"/>
  <c r="H1082" i="1"/>
  <c r="T1085" i="1"/>
  <c r="A1083" i="1"/>
  <c r="Z1083" i="1" l="1"/>
  <c r="Y1083" i="1" s="1"/>
  <c r="Q1083" i="1"/>
  <c r="R1083" i="1" s="1"/>
  <c r="S1083" i="1" s="1"/>
  <c r="AA1083" i="1"/>
  <c r="H1083" i="1"/>
  <c r="A1084" i="1"/>
  <c r="T1086" i="1"/>
  <c r="AA1084" i="1" l="1"/>
  <c r="Z1084" i="1"/>
  <c r="Y1084" i="1" s="1"/>
  <c r="Q1084" i="1"/>
  <c r="R1084" i="1" s="1"/>
  <c r="S1084" i="1" s="1"/>
  <c r="H1084" i="1"/>
  <c r="T1087" i="1"/>
  <c r="A1085" i="1"/>
  <c r="Z1085" i="1" l="1"/>
  <c r="Y1085" i="1" s="1"/>
  <c r="Q1085" i="1"/>
  <c r="R1085" i="1" s="1"/>
  <c r="S1085" i="1" s="1"/>
  <c r="AA1085" i="1"/>
  <c r="H1085" i="1"/>
  <c r="T1088" i="1"/>
  <c r="A1086" i="1"/>
  <c r="H1086" i="1" l="1"/>
  <c r="AA1086" i="1"/>
  <c r="Q1086" i="1"/>
  <c r="R1086" i="1" s="1"/>
  <c r="S1086" i="1" s="1"/>
  <c r="Z1086" i="1"/>
  <c r="Y1086" i="1" s="1"/>
  <c r="A1087" i="1"/>
  <c r="T1089" i="1"/>
  <c r="Z1087" i="1" l="1"/>
  <c r="Y1087" i="1" s="1"/>
  <c r="AA1087" i="1"/>
  <c r="Q1087" i="1"/>
  <c r="R1087" i="1" s="1"/>
  <c r="S1087" i="1" s="1"/>
  <c r="H1087" i="1"/>
  <c r="T1090" i="1"/>
  <c r="A1088" i="1"/>
  <c r="AA1088" i="1" l="1"/>
  <c r="Q1088" i="1"/>
  <c r="R1088" i="1" s="1"/>
  <c r="S1088" i="1" s="1"/>
  <c r="Z1088" i="1"/>
  <c r="Y1088" i="1" s="1"/>
  <c r="H1088" i="1"/>
  <c r="T1091" i="1"/>
  <c r="A1089" i="1"/>
  <c r="Z1089" i="1" l="1"/>
  <c r="Y1089" i="1" s="1"/>
  <c r="AA1089" i="1"/>
  <c r="Q1089" i="1"/>
  <c r="R1089" i="1" s="1"/>
  <c r="S1089" i="1" s="1"/>
  <c r="H1089" i="1"/>
  <c r="A1090" i="1"/>
  <c r="T1092" i="1"/>
  <c r="AA1090" i="1" l="1"/>
  <c r="Q1090" i="1"/>
  <c r="R1090" i="1" s="1"/>
  <c r="S1090" i="1" s="1"/>
  <c r="Z1090" i="1"/>
  <c r="Y1090" i="1" s="1"/>
  <c r="H1090" i="1"/>
  <c r="A1091" i="1"/>
  <c r="T1093" i="1"/>
  <c r="AA1091" i="1" l="1"/>
  <c r="Z1091" i="1"/>
  <c r="Y1091" i="1" s="1"/>
  <c r="Q1091" i="1"/>
  <c r="R1091" i="1" s="1"/>
  <c r="S1091" i="1" s="1"/>
  <c r="H1091" i="1"/>
  <c r="T1094" i="1"/>
  <c r="A1092" i="1"/>
  <c r="Q1092" i="1" l="1"/>
  <c r="R1092" i="1" s="1"/>
  <c r="S1092" i="1" s="1"/>
  <c r="Z1092" i="1"/>
  <c r="Y1092" i="1" s="1"/>
  <c r="AA1092" i="1"/>
  <c r="H1092" i="1"/>
  <c r="A1093" i="1"/>
  <c r="T1095" i="1"/>
  <c r="Z1093" i="1" l="1"/>
  <c r="Y1093" i="1" s="1"/>
  <c r="AA1093" i="1"/>
  <c r="Q1093" i="1"/>
  <c r="R1093" i="1" s="1"/>
  <c r="S1093" i="1" s="1"/>
  <c r="H1093" i="1"/>
  <c r="A1094" i="1"/>
  <c r="T1096" i="1"/>
  <c r="Q1094" i="1" l="1"/>
  <c r="R1094" i="1" s="1"/>
  <c r="S1094" i="1" s="1"/>
  <c r="AA1094" i="1"/>
  <c r="Z1094" i="1"/>
  <c r="Y1094" i="1" s="1"/>
  <c r="H1094" i="1"/>
  <c r="A1095" i="1"/>
  <c r="T1097" i="1"/>
  <c r="Z1095" i="1" l="1"/>
  <c r="Y1095" i="1" s="1"/>
  <c r="AA1095" i="1"/>
  <c r="Q1095" i="1"/>
  <c r="R1095" i="1" s="1"/>
  <c r="S1095" i="1" s="1"/>
  <c r="H1095" i="1"/>
  <c r="T1098" i="1"/>
  <c r="A1096" i="1"/>
  <c r="H1096" i="1" l="1"/>
  <c r="Z1096" i="1"/>
  <c r="Y1096" i="1" s="1"/>
  <c r="Q1096" i="1"/>
  <c r="R1096" i="1" s="1"/>
  <c r="S1096" i="1" s="1"/>
  <c r="AA1096" i="1"/>
  <c r="T1099" i="1"/>
  <c r="A1097" i="1"/>
  <c r="AA1097" i="1" l="1"/>
  <c r="Q1097" i="1"/>
  <c r="R1097" i="1" s="1"/>
  <c r="S1097" i="1" s="1"/>
  <c r="Z1097" i="1"/>
  <c r="Y1097" i="1" s="1"/>
  <c r="H1097" i="1"/>
  <c r="A1098" i="1"/>
  <c r="T1100" i="1"/>
  <c r="Z1098" i="1" l="1"/>
  <c r="Y1098" i="1" s="1"/>
  <c r="AA1098" i="1"/>
  <c r="Q1098" i="1"/>
  <c r="R1098" i="1" s="1"/>
  <c r="S1098" i="1" s="1"/>
  <c r="H1098" i="1"/>
  <c r="A1099" i="1"/>
  <c r="T1101" i="1"/>
  <c r="Z1099" i="1" l="1"/>
  <c r="Y1099" i="1" s="1"/>
  <c r="AA1099" i="1"/>
  <c r="Q1099" i="1"/>
  <c r="R1099" i="1" s="1"/>
  <c r="S1099" i="1" s="1"/>
  <c r="H1099" i="1"/>
  <c r="T1102" i="1"/>
  <c r="A1100" i="1"/>
  <c r="AA1100" i="1" l="1"/>
  <c r="Q1100" i="1"/>
  <c r="R1100" i="1" s="1"/>
  <c r="S1100" i="1" s="1"/>
  <c r="Z1100" i="1"/>
  <c r="Y1100" i="1" s="1"/>
  <c r="H1100" i="1"/>
  <c r="A1101" i="1"/>
  <c r="T1103" i="1"/>
  <c r="AA1101" i="1" l="1"/>
  <c r="Z1101" i="1"/>
  <c r="Y1101" i="1" s="1"/>
  <c r="Q1101" i="1"/>
  <c r="R1101" i="1" s="1"/>
  <c r="S1101" i="1" s="1"/>
  <c r="H1101" i="1"/>
  <c r="T1104" i="1"/>
  <c r="A1102" i="1"/>
  <c r="AA1102" i="1" l="1"/>
  <c r="Z1102" i="1"/>
  <c r="Y1102" i="1" s="1"/>
  <c r="Q1102" i="1"/>
  <c r="R1102" i="1" s="1"/>
  <c r="S1102" i="1" s="1"/>
  <c r="H1102" i="1"/>
  <c r="A1103" i="1"/>
  <c r="T1105" i="1"/>
  <c r="Z1103" i="1" l="1"/>
  <c r="Y1103" i="1" s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Y1104" i="1" s="1"/>
  <c r="H1104" i="1"/>
  <c r="A1105" i="1"/>
  <c r="Q1105" i="1" s="1"/>
  <c r="T1107" i="1"/>
  <c r="Z1105" i="1" l="1"/>
  <c r="R1105" i="1"/>
  <c r="AA1105" i="1"/>
  <c r="AA1106" i="1" s="1"/>
  <c r="H1105" i="1"/>
  <c r="A1106" i="1"/>
  <c r="Q1106" i="1" s="1"/>
  <c r="R1106" i="1" s="1"/>
  <c r="T1108" i="1"/>
  <c r="Z1106" i="1" l="1"/>
  <c r="Y1106" i="1" s="1"/>
  <c r="Y1105" i="1"/>
  <c r="AA1107" i="1"/>
  <c r="H1106" i="1"/>
  <c r="T1109" i="1"/>
  <c r="A1107" i="1"/>
  <c r="Z1107" i="1" l="1"/>
  <c r="Y1107" i="1" s="1"/>
  <c r="Q1107" i="1"/>
  <c r="R1107" i="1" s="1"/>
  <c r="S1107" i="1" s="1"/>
  <c r="H1107" i="1"/>
  <c r="T1110" i="1"/>
  <c r="A1108" i="1"/>
  <c r="Q1108" i="1" l="1"/>
  <c r="R1108" i="1" s="1"/>
  <c r="S1108" i="1" s="1"/>
  <c r="AA1108" i="1"/>
  <c r="Z1108" i="1"/>
  <c r="Y1108" i="1" s="1"/>
  <c r="H1108" i="1"/>
  <c r="A1109" i="1"/>
  <c r="T1111" i="1"/>
  <c r="Z1109" i="1" l="1"/>
  <c r="Y1109" i="1" s="1"/>
  <c r="Q1109" i="1"/>
  <c r="R1109" i="1" s="1"/>
  <c r="S1109" i="1" s="1"/>
  <c r="AA1109" i="1"/>
  <c r="H1109" i="1"/>
  <c r="T1112" i="1"/>
  <c r="A1110" i="1"/>
  <c r="AA1110" i="1" l="1"/>
  <c r="Z1110" i="1"/>
  <c r="Y1110" i="1" s="1"/>
  <c r="Q1110" i="1"/>
  <c r="R1110" i="1" s="1"/>
  <c r="S1110" i="1" s="1"/>
  <c r="H1110" i="1"/>
  <c r="A1111" i="1"/>
  <c r="T1113" i="1"/>
  <c r="Q1111" i="1" l="1"/>
  <c r="R1111" i="1" s="1"/>
  <c r="S1111" i="1" s="1"/>
  <c r="Z1111" i="1"/>
  <c r="Y1111" i="1" s="1"/>
  <c r="AA1111" i="1"/>
  <c r="H1111" i="1"/>
  <c r="T1114" i="1"/>
  <c r="A1112" i="1"/>
  <c r="AA1112" i="1" l="1"/>
  <c r="Z1112" i="1"/>
  <c r="Y1112" i="1" s="1"/>
  <c r="Q1112" i="1"/>
  <c r="R1112" i="1" s="1"/>
  <c r="S1112" i="1" s="1"/>
  <c r="H1112" i="1"/>
  <c r="A1113" i="1"/>
  <c r="T1115" i="1"/>
  <c r="Q1113" i="1" l="1"/>
  <c r="R1113" i="1" s="1"/>
  <c r="S1113" i="1" s="1"/>
  <c r="AA1113" i="1"/>
  <c r="Z1113" i="1"/>
  <c r="Y1113" i="1" s="1"/>
  <c r="H1113" i="1"/>
  <c r="A1114" i="1"/>
  <c r="T1116" i="1"/>
  <c r="Z1114" i="1" l="1"/>
  <c r="Y1114" i="1" s="1"/>
  <c r="AA1114" i="1"/>
  <c r="Q1114" i="1"/>
  <c r="R1114" i="1" s="1"/>
  <c r="S1114" i="1" s="1"/>
  <c r="H1114" i="1"/>
  <c r="T1117" i="1"/>
  <c r="A1115" i="1"/>
  <c r="Z1115" i="1" l="1"/>
  <c r="Y1115" i="1" s="1"/>
  <c r="Q1115" i="1"/>
  <c r="R1115" i="1" s="1"/>
  <c r="S1115" i="1" s="1"/>
  <c r="AA1115" i="1"/>
  <c r="H1115" i="1"/>
  <c r="T1118" i="1"/>
  <c r="A1116" i="1"/>
  <c r="AA1116" i="1" l="1"/>
  <c r="Q1116" i="1"/>
  <c r="R1116" i="1" s="1"/>
  <c r="S1116" i="1" s="1"/>
  <c r="Z1116" i="1"/>
  <c r="Y1116" i="1" s="1"/>
  <c r="H1116" i="1"/>
  <c r="T1119" i="1"/>
  <c r="A1117" i="1"/>
  <c r="AA1117" i="1" l="1"/>
  <c r="Q1117" i="1"/>
  <c r="R1117" i="1" s="1"/>
  <c r="S1117" i="1" s="1"/>
  <c r="Z1117" i="1"/>
  <c r="Y1117" i="1" s="1"/>
  <c r="H1117" i="1"/>
  <c r="T1120" i="1"/>
  <c r="A1118" i="1"/>
  <c r="Q1118" i="1" l="1"/>
  <c r="R1118" i="1" s="1"/>
  <c r="S1118" i="1" s="1"/>
  <c r="Z1118" i="1"/>
  <c r="Y1118" i="1" s="1"/>
  <c r="AA1118" i="1"/>
  <c r="H1118" i="1"/>
  <c r="T1121" i="1"/>
  <c r="A1119" i="1"/>
  <c r="AA1119" i="1" l="1"/>
  <c r="Z1119" i="1"/>
  <c r="Y1119" i="1" s="1"/>
  <c r="Q1119" i="1"/>
  <c r="R1119" i="1" s="1"/>
  <c r="S1119" i="1" s="1"/>
  <c r="H1119" i="1"/>
  <c r="A1120" i="1"/>
  <c r="T1122" i="1"/>
  <c r="AA1120" i="1" l="1"/>
  <c r="Z1120" i="1"/>
  <c r="Y1120" i="1" s="1"/>
  <c r="Q1120" i="1"/>
  <c r="R1120" i="1" s="1"/>
  <c r="S1120" i="1" s="1"/>
  <c r="H1120" i="1"/>
  <c r="T1123" i="1"/>
  <c r="A1121" i="1"/>
  <c r="AA1121" i="1" l="1"/>
  <c r="Z1121" i="1"/>
  <c r="Y1121" i="1" s="1"/>
  <c r="Q1121" i="1"/>
  <c r="R1121" i="1" s="1"/>
  <c r="S1121" i="1" s="1"/>
  <c r="H1121" i="1"/>
  <c r="A1122" i="1"/>
  <c r="T1124" i="1"/>
  <c r="Z1122" i="1" l="1"/>
  <c r="Y1122" i="1" s="1"/>
  <c r="Q1122" i="1"/>
  <c r="R1122" i="1" s="1"/>
  <c r="S1122" i="1" s="1"/>
  <c r="AA1122" i="1"/>
  <c r="H1122" i="1"/>
  <c r="T1125" i="1"/>
  <c r="A1123" i="1"/>
  <c r="AA1123" i="1" l="1"/>
  <c r="Z1123" i="1"/>
  <c r="Y1123" i="1" s="1"/>
  <c r="Q1123" i="1"/>
  <c r="R1123" i="1" s="1"/>
  <c r="S1123" i="1" s="1"/>
  <c r="H1123" i="1"/>
  <c r="T1126" i="1"/>
  <c r="A1124" i="1"/>
  <c r="Z1124" i="1" l="1"/>
  <c r="Y1124" i="1" s="1"/>
  <c r="Q1124" i="1"/>
  <c r="R1124" i="1" s="1"/>
  <c r="S1124" i="1" s="1"/>
  <c r="AA1124" i="1"/>
  <c r="H1124" i="1"/>
  <c r="A1125" i="1"/>
  <c r="T1127" i="1"/>
  <c r="AA1125" i="1" l="1"/>
  <c r="Z1125" i="1"/>
  <c r="Y1125" i="1" s="1"/>
  <c r="Q1125" i="1"/>
  <c r="R1125" i="1" s="1"/>
  <c r="S1125" i="1" s="1"/>
  <c r="H1125" i="1"/>
  <c r="T1128" i="1"/>
  <c r="A1126" i="1"/>
  <c r="AA1126" i="1" l="1"/>
  <c r="Q1126" i="1"/>
  <c r="R1126" i="1" s="1"/>
  <c r="S1126" i="1" s="1"/>
  <c r="Z1126" i="1"/>
  <c r="Y1126" i="1" s="1"/>
  <c r="H1126" i="1"/>
  <c r="A1127" i="1"/>
  <c r="T1129" i="1"/>
  <c r="Z1127" i="1" l="1"/>
  <c r="Y1127" i="1" s="1"/>
  <c r="AA1127" i="1"/>
  <c r="Q1127" i="1"/>
  <c r="R1127" i="1" s="1"/>
  <c r="S1127" i="1" s="1"/>
  <c r="H1127" i="1"/>
  <c r="A1128" i="1"/>
  <c r="T1130" i="1"/>
  <c r="Z1128" i="1" l="1"/>
  <c r="Y1128" i="1" s="1"/>
  <c r="Q1128" i="1"/>
  <c r="R1128" i="1" s="1"/>
  <c r="S1128" i="1" s="1"/>
  <c r="AA1128" i="1"/>
  <c r="H1128" i="1"/>
  <c r="T1131" i="1"/>
  <c r="A1129" i="1"/>
  <c r="AA1129" i="1" l="1"/>
  <c r="Q1129" i="1"/>
  <c r="R1129" i="1" s="1"/>
  <c r="S1129" i="1" s="1"/>
  <c r="Z1129" i="1"/>
  <c r="Y1129" i="1" s="1"/>
  <c r="H1129" i="1"/>
  <c r="T1132" i="1"/>
  <c r="A1130" i="1"/>
  <c r="Z1130" i="1" l="1"/>
  <c r="Y1130" i="1" s="1"/>
  <c r="Q1130" i="1"/>
  <c r="R1130" i="1" s="1"/>
  <c r="S1130" i="1" s="1"/>
  <c r="AA1130" i="1"/>
  <c r="H1130" i="1"/>
  <c r="A1131" i="1"/>
  <c r="T1133" i="1"/>
  <c r="AA1131" i="1" l="1"/>
  <c r="Z1131" i="1"/>
  <c r="Y1131" i="1" s="1"/>
  <c r="Q1131" i="1"/>
  <c r="R1131" i="1" s="1"/>
  <c r="S1131" i="1" s="1"/>
  <c r="H1131" i="1"/>
  <c r="A1132" i="1"/>
  <c r="T1134" i="1"/>
  <c r="Z1132" i="1" l="1"/>
  <c r="Y1132" i="1" s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Y1133" i="1" s="1"/>
  <c r="H1133" i="1"/>
  <c r="T1136" i="1"/>
  <c r="A1134" i="1"/>
  <c r="Q1134" i="1" l="1"/>
  <c r="R1134" i="1" s="1"/>
  <c r="S1134" i="1" s="1"/>
  <c r="Z1134" i="1"/>
  <c r="Y1134" i="1" s="1"/>
  <c r="AA1134" i="1"/>
  <c r="H1134" i="1"/>
  <c r="A1135" i="1"/>
  <c r="Q1135" i="1" s="1"/>
  <c r="T1137" i="1"/>
  <c r="AA1135" i="1" l="1"/>
  <c r="Z1135" i="1"/>
  <c r="AA1136" i="1"/>
  <c r="R1135" i="1"/>
  <c r="H1135" i="1"/>
  <c r="T1138" i="1"/>
  <c r="A1136" i="1"/>
  <c r="Q1136" i="1" s="1"/>
  <c r="Z1136" i="1" l="1"/>
  <c r="Z1137" i="1" s="1"/>
  <c r="Y1135" i="1"/>
  <c r="AA1137" i="1"/>
  <c r="R1136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H1248" i="1" s="1"/>
  <c r="A1248" i="1"/>
  <c r="T1250" i="1"/>
  <c r="Y1247" i="1" l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Y1317" i="1"/>
  <c r="Z1318" i="1"/>
  <c r="AA1319" i="1"/>
  <c r="R1318" i="1"/>
  <c r="Z1319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/>
  <c r="R1379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Y1381" i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Z1410" i="1" l="1"/>
  <c r="AA1410" i="1"/>
  <c r="R1410" i="1"/>
  <c r="Z1411" i="1"/>
  <c r="AA1411" i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Q1413" i="1" l="1"/>
  <c r="R1413" i="1" s="1"/>
  <c r="S1413" i="1" s="1"/>
  <c r="R1412" i="1"/>
  <c r="S1412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AA1442" i="1" l="1"/>
  <c r="R1441" i="1"/>
  <c r="Z1442" i="1"/>
  <c r="H1441" i="1"/>
  <c r="A1442" i="1"/>
  <c r="Q1442" i="1" s="1"/>
  <c r="T1444" i="1"/>
  <c r="Z1443" i="1" l="1"/>
  <c r="R1442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H1446" i="1" s="1"/>
  <c r="A1446" i="1"/>
  <c r="T1448" i="1"/>
  <c r="Y1445" i="1" l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H1451" i="1" s="1"/>
  <c r="A1451" i="1"/>
  <c r="T1453" i="1"/>
  <c r="Z1451" i="1" l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A1455" i="1"/>
  <c r="T1457" i="1"/>
  <c r="H1455" i="1" l="1"/>
  <c r="Z1455" i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H1459" i="1" s="1"/>
  <c r="A1459" i="1"/>
  <c r="T1461" i="1"/>
  <c r="Z1459" i="1" l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Y1503" i="1" l="1"/>
  <c r="Q1504" i="1"/>
  <c r="R1503" i="1"/>
  <c r="S1503" i="1" s="1"/>
  <c r="Z1504" i="1"/>
  <c r="AA1504" i="1"/>
  <c r="H1504" i="1"/>
  <c r="A1505" i="1"/>
  <c r="T1507" i="1"/>
  <c r="AA1505" i="1" l="1"/>
  <c r="Z1505" i="1"/>
  <c r="R1504" i="1"/>
  <c r="S1504" i="1" s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AA1532" i="1" l="1"/>
  <c r="Y1531" i="1"/>
  <c r="AA1533" i="1"/>
  <c r="R1532" i="1"/>
  <c r="Z1532" i="1"/>
  <c r="Z1533" i="1" s="1"/>
  <c r="H1532" i="1"/>
  <c r="T1535" i="1"/>
  <c r="A1533" i="1"/>
  <c r="Q1533" i="1" s="1"/>
  <c r="Z1534" i="1" l="1"/>
  <c r="R1533" i="1"/>
  <c r="AA1534" i="1"/>
  <c r="H1533" i="1"/>
  <c r="A1534" i="1"/>
  <c r="T1536" i="1"/>
  <c r="Q1534" i="1" l="1"/>
  <c r="H1534" i="1"/>
  <c r="A1535" i="1"/>
  <c r="T1537" i="1"/>
  <c r="Q1535" i="1" l="1"/>
  <c r="R1535" i="1" s="1"/>
  <c r="S1535" i="1" s="1"/>
  <c r="R1534" i="1"/>
  <c r="S1534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Z1560" i="1"/>
  <c r="H1560" i="1"/>
  <c r="A1561" i="1"/>
  <c r="T1563" i="1"/>
  <c r="Q1561" i="1" l="1"/>
  <c r="R1561" i="1" s="1"/>
  <c r="Z1561" i="1"/>
  <c r="AA1561" i="1"/>
  <c r="H1561" i="1"/>
  <c r="T1564" i="1"/>
  <c r="A1562" i="1"/>
  <c r="Q1562" i="1" s="1"/>
  <c r="R1562" i="1" s="1"/>
  <c r="AA1562" i="1" l="1"/>
  <c r="AA1563" i="1" s="1"/>
  <c r="Z1562" i="1"/>
  <c r="Z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Z1565" i="1" l="1"/>
  <c r="AA1565" i="1"/>
  <c r="R1564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Y1568" i="1" s="1"/>
  <c r="AA1568" i="1"/>
  <c r="H1568" i="1"/>
  <c r="T1571" i="1"/>
  <c r="A1569" i="1"/>
  <c r="AA1569" i="1" l="1"/>
  <c r="Q1569" i="1"/>
  <c r="R1569" i="1" s="1"/>
  <c r="S1569" i="1" s="1"/>
  <c r="Z1569" i="1"/>
  <c r="R1568" i="1"/>
  <c r="S1568" i="1" s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Y1620" i="1"/>
  <c r="AA1621" i="1"/>
  <c r="Z1621" i="1"/>
  <c r="H1621" i="1"/>
  <c r="T1624" i="1"/>
  <c r="A1622" i="1"/>
  <c r="Z1622" i="1" l="1"/>
  <c r="AA1622" i="1"/>
  <c r="Q1622" i="1"/>
  <c r="R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Z1624" i="1" l="1"/>
  <c r="AA1624" i="1"/>
  <c r="Z1625" i="1"/>
  <c r="AA1625" i="1"/>
  <c r="R1624" i="1"/>
  <c r="H1624" i="1"/>
  <c r="A1625" i="1"/>
  <c r="Q1625" i="1" s="1"/>
  <c r="T1627" i="1"/>
  <c r="Z1626" i="1" l="1"/>
  <c r="R1625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AA1652" i="1" l="1"/>
  <c r="AA1653" i="1"/>
  <c r="R1652" i="1"/>
  <c r="Z1652" i="1"/>
  <c r="Z1653" i="1" s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A1674" i="1"/>
  <c r="T1676" i="1"/>
  <c r="H1674" i="1" l="1"/>
  <c r="Y1673" i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AA1683" i="1" l="1"/>
  <c r="Z1684" i="1"/>
  <c r="AA1684" i="1"/>
  <c r="R1683" i="1"/>
  <c r="Z1683" i="1"/>
  <c r="H1683" i="1"/>
  <c r="A1684" i="1"/>
  <c r="Q1684" i="1" s="1"/>
  <c r="T1686" i="1"/>
  <c r="AA1685" i="1" l="1"/>
  <c r="Z1685" i="1"/>
  <c r="R1684" i="1"/>
  <c r="H1684" i="1"/>
  <c r="A1685" i="1"/>
  <c r="Q1685" i="1" s="1"/>
  <c r="R1685" i="1" s="1"/>
  <c r="T1687" i="1"/>
  <c r="Z1686" i="1" l="1"/>
  <c r="AA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A1705" i="1"/>
  <c r="T1707" i="1"/>
  <c r="H1705" i="1" l="1"/>
  <c r="Z1705" i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T1717" i="1"/>
  <c r="Z1716" i="1" l="1"/>
  <c r="R1715" i="1"/>
  <c r="AA1716" i="1"/>
  <c r="H1715" i="1"/>
  <c r="T1718" i="1"/>
  <c r="A1716" i="1"/>
  <c r="Q1716" i="1" l="1"/>
  <c r="AA1717" i="1" s="1"/>
  <c r="H1716" i="1"/>
  <c r="T1719" i="1"/>
  <c r="A1717" i="1"/>
  <c r="Q1717" i="1" l="1"/>
  <c r="R1717" i="1" s="1"/>
  <c r="S1717" i="1" s="1"/>
  <c r="R1716" i="1"/>
  <c r="S1716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Y1743" i="1" l="1"/>
  <c r="Z1744" i="1"/>
  <c r="Z1745" i="1" s="1"/>
  <c r="AA1744" i="1"/>
  <c r="AA1745" i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Z1774" i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Y1776" i="1" l="1"/>
  <c r="Z1777" i="1"/>
  <c r="AA1777" i="1"/>
  <c r="R1777" i="1"/>
  <c r="Z1778" i="1"/>
  <c r="AA1778" i="1"/>
  <c r="H1777" i="1"/>
  <c r="T1780" i="1"/>
  <c r="A1778" i="1"/>
  <c r="Q1778" i="1" s="1"/>
  <c r="Z1779" i="1" l="1"/>
  <c r="R1778" i="1"/>
  <c r="AA1779" i="1"/>
  <c r="H1778" i="1"/>
  <c r="A1779" i="1"/>
  <c r="T1781" i="1"/>
  <c r="Q1779" i="1" l="1"/>
  <c r="Z1780" i="1" s="1"/>
  <c r="H1779" i="1"/>
  <c r="A1780" i="1"/>
  <c r="T1782" i="1"/>
  <c r="Y1779" i="1" l="1"/>
  <c r="Q1780" i="1"/>
  <c r="R1780" i="1" s="1"/>
  <c r="S1780" i="1" s="1"/>
  <c r="AA1780" i="1"/>
  <c r="R1779" i="1"/>
  <c r="S1779" i="1" s="1"/>
  <c r="H1780" i="1"/>
  <c r="T1783" i="1"/>
  <c r="A1781" i="1"/>
  <c r="Y1780" i="1" l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Z1805" i="1"/>
  <c r="Z1806" i="1" s="1"/>
  <c r="AA1805" i="1"/>
  <c r="AA1806" i="1" s="1"/>
  <c r="H1805" i="1"/>
  <c r="A1806" i="1"/>
  <c r="Q1806" i="1" s="1"/>
  <c r="T1808" i="1"/>
  <c r="AA1807" i="1" l="1"/>
  <c r="Z1807" i="1"/>
  <c r="R1806" i="1"/>
  <c r="H1806" i="1"/>
  <c r="T1809" i="1"/>
  <c r="A1807" i="1"/>
  <c r="Q1807" i="1" l="1"/>
  <c r="H1807" i="1"/>
  <c r="T1810" i="1"/>
  <c r="A1808" i="1"/>
  <c r="Q1808" i="1" l="1"/>
  <c r="R1808" i="1" s="1"/>
  <c r="S1808" i="1" s="1"/>
  <c r="Z1808" i="1"/>
  <c r="R1807" i="1"/>
  <c r="S1807" i="1" s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Q1834" i="1" l="1"/>
  <c r="R1834" i="1" s="1"/>
  <c r="S1834" i="1" s="1"/>
  <c r="Z1834" i="1"/>
  <c r="AA1834" i="1"/>
  <c r="H1834" i="1"/>
  <c r="A1835" i="1"/>
  <c r="T1837" i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AA1835" i="1" l="1"/>
  <c r="Q1835" i="1"/>
  <c r="R1835" i="1" s="1"/>
  <c r="S1835" i="1" s="1"/>
  <c r="Z1835" i="1"/>
  <c r="H1835" i="1"/>
  <c r="A1836" i="1"/>
  <c r="Q1836" i="1" s="1"/>
  <c r="Z1836" i="1" l="1"/>
  <c r="Z1837" i="1" s="1"/>
  <c r="AA1836" i="1"/>
  <c r="AA1837" i="1" s="1"/>
  <c r="Y1835" i="1"/>
  <c r="R1836" i="1"/>
  <c r="H1836" i="1"/>
  <c r="A1837" i="1"/>
  <c r="A1838" i="1" s="1"/>
  <c r="A1839" i="1" l="1"/>
  <c r="Q1838" i="1"/>
  <c r="Q1837" i="1"/>
  <c r="H1837" i="1"/>
  <c r="H1838" i="1" s="1"/>
  <c r="R1838" i="1" l="1"/>
  <c r="S1838" i="1" s="1"/>
  <c r="Y1838" i="1"/>
  <c r="Q1839" i="1"/>
  <c r="H1839" i="1"/>
  <c r="A1840" i="1"/>
  <c r="AA1838" i="1"/>
  <c r="AA1839" i="1" s="1"/>
  <c r="Z1838" i="1"/>
  <c r="Z1839" i="1" s="1"/>
  <c r="R1837" i="1"/>
  <c r="Z1840" i="1" l="1"/>
  <c r="AA1840" i="1"/>
  <c r="A1841" i="1"/>
  <c r="H1840" i="1"/>
  <c r="Q1840" i="1"/>
  <c r="R1839" i="1"/>
  <c r="S1839" i="1" s="1"/>
  <c r="Y1839" i="1"/>
  <c r="Y135" i="1"/>
  <c r="R1840" i="1" l="1"/>
  <c r="S1840" i="1" s="1"/>
  <c r="Y1840" i="1"/>
  <c r="H1841" i="1"/>
  <c r="A1842" i="1"/>
  <c r="Q1841" i="1"/>
  <c r="Z1841" i="1"/>
  <c r="AA1841" i="1"/>
  <c r="Y1841" i="1" l="1"/>
  <c r="R1841" i="1"/>
  <c r="S1841" i="1" s="1"/>
  <c r="A1843" i="1"/>
  <c r="Q1842" i="1"/>
  <c r="H1842" i="1"/>
  <c r="AA1842" i="1"/>
  <c r="Z1842" i="1"/>
  <c r="Y134" i="1"/>
  <c r="Y316" i="1"/>
  <c r="AA1843" i="1" l="1"/>
  <c r="R1842" i="1"/>
  <c r="S1842" i="1" s="1"/>
  <c r="Y1842" i="1"/>
  <c r="A1844" i="1"/>
  <c r="Q1843" i="1"/>
  <c r="H1843" i="1"/>
  <c r="Z1843" i="1"/>
  <c r="R1843" i="1" l="1"/>
  <c r="S1843" i="1" s="1"/>
  <c r="Y1843" i="1"/>
  <c r="Q1844" i="1"/>
  <c r="H1844" i="1"/>
  <c r="A1845" i="1"/>
  <c r="Z1844" i="1"/>
  <c r="AA1844" i="1"/>
  <c r="Y74" i="1"/>
  <c r="AA1845" i="1" l="1"/>
  <c r="Z1845" i="1"/>
  <c r="R1844" i="1"/>
  <c r="S1844" i="1" s="1"/>
  <c r="Y1844" i="1"/>
  <c r="H1845" i="1"/>
  <c r="A1846" i="1"/>
  <c r="Q1845" i="1"/>
  <c r="Y1845" i="1" l="1"/>
  <c r="R1845" i="1"/>
  <c r="S1845" i="1" s="1"/>
  <c r="AA1846" i="1"/>
  <c r="A1847" i="1"/>
  <c r="Q1846" i="1"/>
  <c r="H1846" i="1"/>
  <c r="Z1846" i="1"/>
  <c r="Y163" i="1"/>
  <c r="Y1846" i="1" l="1"/>
  <c r="R1846" i="1"/>
  <c r="S1846" i="1" s="1"/>
  <c r="Z1847" i="1"/>
  <c r="A1848" i="1"/>
  <c r="Q1847" i="1"/>
  <c r="H1847" i="1"/>
  <c r="AA1847" i="1"/>
  <c r="Y100" i="1"/>
  <c r="AA1848" i="1" l="1"/>
  <c r="Q1848" i="1"/>
  <c r="H1848" i="1"/>
  <c r="A1849" i="1"/>
  <c r="Y1847" i="1"/>
  <c r="R1847" i="1"/>
  <c r="S1847" i="1" s="1"/>
  <c r="Z1848" i="1"/>
  <c r="Y102" i="1"/>
  <c r="Z1849" i="1" l="1"/>
  <c r="Y1848" i="1"/>
  <c r="R1848" i="1"/>
  <c r="S1848" i="1" s="1"/>
  <c r="A1850" i="1"/>
  <c r="H1849" i="1"/>
  <c r="Q1849" i="1"/>
  <c r="AA1849" i="1"/>
  <c r="Y129" i="1"/>
  <c r="AA1850" i="1" l="1"/>
  <c r="Y1849" i="1"/>
  <c r="R1849" i="1"/>
  <c r="S1849" i="1" s="1"/>
  <c r="A1851" i="1"/>
  <c r="Q1850" i="1"/>
  <c r="H1850" i="1"/>
  <c r="Z1850" i="1"/>
  <c r="Y197" i="1"/>
  <c r="R1850" i="1" l="1"/>
  <c r="S1850" i="1" s="1"/>
  <c r="Y1850" i="1"/>
  <c r="Z1851" i="1"/>
  <c r="A1852" i="1"/>
  <c r="Q1851" i="1"/>
  <c r="H1851" i="1"/>
  <c r="AA1851" i="1"/>
  <c r="Y225" i="1"/>
  <c r="Q1852" i="1" l="1"/>
  <c r="H1852" i="1"/>
  <c r="A1853" i="1"/>
  <c r="Y1851" i="1"/>
  <c r="R1851" i="1"/>
  <c r="S1851" i="1" s="1"/>
  <c r="AA1852" i="1"/>
  <c r="Z1852" i="1"/>
  <c r="Y164" i="1"/>
  <c r="Z1853" i="1" l="1"/>
  <c r="H1853" i="1"/>
  <c r="A1854" i="1"/>
  <c r="Q1853" i="1"/>
  <c r="AA1853" i="1"/>
  <c r="R1852" i="1"/>
  <c r="S1852" i="1" s="1"/>
  <c r="Y1852" i="1"/>
  <c r="Y194" i="1"/>
  <c r="Z1854" i="1" l="1"/>
  <c r="AA1854" i="1"/>
  <c r="Y1853" i="1"/>
  <c r="R1853" i="1"/>
  <c r="S1853" i="1" s="1"/>
  <c r="A1855" i="1"/>
  <c r="Q1854" i="1"/>
  <c r="H1854" i="1"/>
  <c r="Y227" i="1"/>
  <c r="A1856" i="1" l="1"/>
  <c r="Q1855" i="1"/>
  <c r="H1855" i="1"/>
  <c r="R1854" i="1"/>
  <c r="S1854" i="1" s="1"/>
  <c r="Y1854" i="1"/>
  <c r="AA1855" i="1"/>
  <c r="Z1855" i="1"/>
  <c r="Y254" i="1"/>
  <c r="AA1856" i="1" l="1"/>
  <c r="Z1856" i="1"/>
  <c r="R1855" i="1"/>
  <c r="S1855" i="1" s="1"/>
  <c r="Y1855" i="1"/>
  <c r="Q1856" i="1"/>
  <c r="H1856" i="1"/>
  <c r="A1857" i="1"/>
  <c r="Y282" i="1"/>
  <c r="H1857" i="1" l="1"/>
  <c r="Q1857" i="1"/>
  <c r="A1858" i="1"/>
  <c r="Y1856" i="1"/>
  <c r="R1856" i="1"/>
  <c r="S1856" i="1" s="1"/>
  <c r="AA1857" i="1"/>
  <c r="Z1857" i="1"/>
  <c r="Y311" i="1"/>
  <c r="Z1858" i="1" l="1"/>
  <c r="AA1858" i="1"/>
  <c r="A1859" i="1"/>
  <c r="Q1858" i="1"/>
  <c r="H1858" i="1"/>
  <c r="R1857" i="1"/>
  <c r="S1857" i="1" s="1"/>
  <c r="Y1857" i="1"/>
  <c r="Y312" i="1"/>
  <c r="H1859" i="1" l="1"/>
  <c r="A1860" i="1"/>
  <c r="Q1859" i="1"/>
  <c r="Y1858" i="1"/>
  <c r="R1858" i="1"/>
  <c r="S1858" i="1" s="1"/>
  <c r="AA1859" i="1"/>
  <c r="Z1859" i="1"/>
  <c r="Y341" i="1"/>
  <c r="Z1860" i="1" l="1"/>
  <c r="AA1860" i="1"/>
  <c r="Q1860" i="1"/>
  <c r="H1860" i="1"/>
  <c r="A1861" i="1"/>
  <c r="Y1859" i="1"/>
  <c r="R1859" i="1"/>
  <c r="S1859" i="1" s="1"/>
  <c r="Y342" i="1"/>
  <c r="H1861" i="1" l="1"/>
  <c r="A1862" i="1"/>
  <c r="Q1861" i="1"/>
  <c r="R1860" i="1"/>
  <c r="S1860" i="1" s="1"/>
  <c r="Y1860" i="1"/>
  <c r="AA1861" i="1"/>
  <c r="Z1861" i="1"/>
  <c r="Z1862" i="1" l="1"/>
  <c r="AA1862" i="1"/>
  <c r="Y1861" i="1"/>
  <c r="R1861" i="1"/>
  <c r="S1861" i="1" s="1"/>
  <c r="Q1862" i="1"/>
  <c r="H1862" i="1"/>
  <c r="A1863" i="1"/>
  <c r="Y373" i="1"/>
  <c r="Z1863" i="1" l="1"/>
  <c r="Y1862" i="1"/>
  <c r="R1862" i="1"/>
  <c r="S1862" i="1" s="1"/>
  <c r="H1863" i="1"/>
  <c r="A1864" i="1"/>
  <c r="Q1863" i="1"/>
  <c r="AA1863" i="1"/>
  <c r="Y402" i="1"/>
  <c r="AA1864" i="1" l="1"/>
  <c r="R1863" i="1"/>
  <c r="S1863" i="1" s="1"/>
  <c r="Y1863" i="1"/>
  <c r="Q1864" i="1"/>
  <c r="H1864" i="1"/>
  <c r="A1865" i="1"/>
  <c r="Z1864" i="1"/>
  <c r="Y403" i="1"/>
  <c r="R1864" i="1" l="1"/>
  <c r="S1864" i="1" s="1"/>
  <c r="Y1864" i="1"/>
  <c r="Z1865" i="1"/>
  <c r="A1866" i="1"/>
  <c r="Q1865" i="1"/>
  <c r="H1865" i="1"/>
  <c r="AA1865" i="1"/>
  <c r="Y498" i="1"/>
  <c r="AA1866" i="1" l="1"/>
  <c r="Q1866" i="1"/>
  <c r="H1866" i="1"/>
  <c r="A1867" i="1"/>
  <c r="Y1865" i="1"/>
  <c r="R1865" i="1"/>
  <c r="S1865" i="1" s="1"/>
  <c r="Z1866" i="1"/>
  <c r="Y433" i="1"/>
  <c r="A1868" i="1" l="1"/>
  <c r="Q1867" i="1"/>
  <c r="H1867" i="1"/>
  <c r="R1866" i="1"/>
  <c r="S1866" i="1" s="1"/>
  <c r="AA1867" i="1"/>
  <c r="Z1867" i="1"/>
  <c r="Y434" i="1"/>
  <c r="AA1868" i="1" l="1"/>
  <c r="Z1868" i="1"/>
  <c r="R1867" i="1"/>
  <c r="S1867" i="1" s="1"/>
  <c r="Y1867" i="1"/>
  <c r="H1868" i="1"/>
  <c r="A1869" i="1"/>
  <c r="Q1868" i="1"/>
  <c r="Y464" i="1"/>
  <c r="Z1869" i="1" l="1"/>
  <c r="AA1869" i="1"/>
  <c r="R1868" i="1"/>
  <c r="S1868" i="1" s="1"/>
  <c r="U1869" i="1"/>
  <c r="W1869" i="1" s="1"/>
  <c r="H1869" i="1"/>
  <c r="A1870" i="1"/>
  <c r="Q1869" i="1"/>
  <c r="Y467" i="1"/>
  <c r="R1869" i="1" l="1"/>
  <c r="S1869" i="1" s="1"/>
  <c r="Y1869" i="1"/>
  <c r="Z1870" i="1"/>
  <c r="AA1870" i="1"/>
  <c r="A1871" i="1"/>
  <c r="Q1870" i="1"/>
  <c r="H1870" i="1"/>
  <c r="Y561" i="1"/>
  <c r="H1871" i="1" l="1"/>
  <c r="A1872" i="1"/>
  <c r="Q1871" i="1"/>
  <c r="Z1871" i="1"/>
  <c r="R1870" i="1"/>
  <c r="S1870" i="1" s="1"/>
  <c r="Y1870" i="1"/>
  <c r="AA1871" i="1"/>
  <c r="Y494" i="1"/>
  <c r="AA1872" i="1" l="1"/>
  <c r="Y1871" i="1"/>
  <c r="Z1872" i="1"/>
  <c r="R1871" i="1"/>
  <c r="S1871" i="1" s="1"/>
  <c r="H1872" i="1"/>
  <c r="Q1872" i="1"/>
  <c r="A1873" i="1"/>
  <c r="Y500" i="1"/>
  <c r="Q1873" i="1" l="1"/>
  <c r="H1873" i="1"/>
  <c r="A1874" i="1"/>
  <c r="R1872" i="1"/>
  <c r="S1872" i="1" s="1"/>
  <c r="AA1873" i="1"/>
  <c r="Z1873" i="1"/>
  <c r="Y1872" i="1"/>
  <c r="Y592" i="1"/>
  <c r="H1874" i="1" l="1"/>
  <c r="A1875" i="1"/>
  <c r="Q1874" i="1"/>
  <c r="R1873" i="1"/>
  <c r="S1873" i="1" s="1"/>
  <c r="Y1873" i="1"/>
  <c r="Z1874" i="1"/>
  <c r="AA1874" i="1"/>
  <c r="Y774" i="1"/>
  <c r="AA1875" i="1" l="1"/>
  <c r="Z1875" i="1"/>
  <c r="R1874" i="1"/>
  <c r="S1874" i="1" s="1"/>
  <c r="Y1874" i="1"/>
  <c r="A1876" i="1"/>
  <c r="Q1875" i="1"/>
  <c r="H1875" i="1"/>
  <c r="Y621" i="1"/>
  <c r="A1877" i="1" l="1"/>
  <c r="H1876" i="1"/>
  <c r="Q1876" i="1"/>
  <c r="R1875" i="1"/>
  <c r="S1875" i="1" s="1"/>
  <c r="AA1876" i="1"/>
  <c r="Y1875" i="1"/>
  <c r="Z1876" i="1"/>
  <c r="Y555" i="1"/>
  <c r="R1876" i="1" l="1"/>
  <c r="S1876" i="1" s="1"/>
  <c r="AA1877" i="1"/>
  <c r="Z1877" i="1"/>
  <c r="Y1876" i="1"/>
  <c r="H1877" i="1"/>
  <c r="A1878" i="1"/>
  <c r="Q1877" i="1"/>
  <c r="Y559" i="1"/>
  <c r="AA1878" i="1" l="1"/>
  <c r="Y1877" i="1"/>
  <c r="Z1878" i="1"/>
  <c r="R1877" i="1"/>
  <c r="S1877" i="1" s="1"/>
  <c r="H1878" i="1"/>
  <c r="Q1878" i="1"/>
  <c r="A1879" i="1"/>
  <c r="Y591" i="1"/>
  <c r="Y1878" i="1" l="1"/>
  <c r="R1878" i="1"/>
  <c r="S1878" i="1" s="1"/>
  <c r="AA1879" i="1"/>
  <c r="Z1879" i="1"/>
  <c r="Q1879" i="1"/>
  <c r="H1879" i="1"/>
  <c r="A1880" i="1"/>
  <c r="Y682" i="1"/>
  <c r="Z1880" i="1" l="1"/>
  <c r="Y1879" i="1"/>
  <c r="AA1880" i="1"/>
  <c r="R1879" i="1"/>
  <c r="S1879" i="1" s="1"/>
  <c r="H1880" i="1"/>
  <c r="Q1880" i="1"/>
  <c r="A1881" i="1"/>
  <c r="Y646" i="1"/>
  <c r="H1881" i="1" l="1"/>
  <c r="A1882" i="1"/>
  <c r="Q1881" i="1"/>
  <c r="Z1881" i="1"/>
  <c r="R1880" i="1"/>
  <c r="S1880" i="1" s="1"/>
  <c r="AA1881" i="1"/>
  <c r="Y1880" i="1"/>
  <c r="Y647" i="1"/>
  <c r="A1883" i="1" l="1"/>
  <c r="Q1882" i="1"/>
  <c r="H1882" i="1"/>
  <c r="R1881" i="1"/>
  <c r="S1881" i="1" s="1"/>
  <c r="Y1881" i="1"/>
  <c r="AA1882" i="1"/>
  <c r="Z1882" i="1"/>
  <c r="Y676" i="1"/>
  <c r="Y1882" i="1" l="1"/>
  <c r="AA1883" i="1"/>
  <c r="Z1883" i="1"/>
  <c r="R1882" i="1"/>
  <c r="S1882" i="1" s="1"/>
  <c r="Q1883" i="1"/>
  <c r="H1883" i="1"/>
  <c r="A1884" i="1"/>
  <c r="Y677" i="1"/>
  <c r="R1883" i="1" l="1"/>
  <c r="S1883" i="1" s="1"/>
  <c r="Y1883" i="1"/>
  <c r="AA1884" i="1"/>
  <c r="Z1884" i="1"/>
  <c r="H1884" i="1"/>
  <c r="Q1884" i="1"/>
  <c r="A1885" i="1"/>
  <c r="Q1885" i="1" l="1"/>
  <c r="H1885" i="1"/>
  <c r="A1886" i="1"/>
  <c r="Z1885" i="1"/>
  <c r="R1884" i="1"/>
  <c r="S1884" i="1" s="1"/>
  <c r="Y1884" i="1"/>
  <c r="AA1885" i="1"/>
  <c r="Y706" i="1"/>
  <c r="A1887" i="1" l="1"/>
  <c r="Q1886" i="1"/>
  <c r="H1886" i="1"/>
  <c r="AA1886" i="1"/>
  <c r="Z1886" i="1"/>
  <c r="R1885" i="1"/>
  <c r="S1885" i="1" s="1"/>
  <c r="Y1885" i="1"/>
  <c r="Y707" i="1"/>
  <c r="AA1887" i="1" l="1"/>
  <c r="Z1887" i="1"/>
  <c r="R1886" i="1"/>
  <c r="S1886" i="1" s="1"/>
  <c r="Y1886" i="1"/>
  <c r="Q1887" i="1"/>
  <c r="H1887" i="1"/>
  <c r="A1888" i="1"/>
  <c r="Z1888" i="1" l="1"/>
  <c r="R1887" i="1"/>
  <c r="S1887" i="1" s="1"/>
  <c r="Y1887" i="1"/>
  <c r="AA1888" i="1"/>
  <c r="A1889" i="1"/>
  <c r="Q1888" i="1"/>
  <c r="H1888" i="1"/>
  <c r="Y737" i="1"/>
  <c r="AA1889" i="1" l="1"/>
  <c r="R1888" i="1"/>
  <c r="S1888" i="1" s="1"/>
  <c r="Z1889" i="1"/>
  <c r="Y1888" i="1"/>
  <c r="Q1889" i="1"/>
  <c r="H1889" i="1"/>
  <c r="A1890" i="1"/>
  <c r="Y738" i="1"/>
  <c r="R1889" i="1" l="1"/>
  <c r="S1889" i="1" s="1"/>
  <c r="Y1889" i="1"/>
  <c r="AA1890" i="1"/>
  <c r="Z1890" i="1"/>
  <c r="H1890" i="1"/>
  <c r="A1891" i="1"/>
  <c r="Q1890" i="1"/>
  <c r="Y767" i="1"/>
  <c r="H1891" i="1" l="1"/>
  <c r="A1892" i="1"/>
  <c r="Q1891" i="1"/>
  <c r="AA1891" i="1"/>
  <c r="Z1891" i="1"/>
  <c r="R1890" i="1"/>
  <c r="S1890" i="1" s="1"/>
  <c r="Y1890" i="1"/>
  <c r="Y768" i="1"/>
  <c r="Z1892" i="1" l="1"/>
  <c r="R1891" i="1"/>
  <c r="S1891" i="1" s="1"/>
  <c r="Y1891" i="1"/>
  <c r="AA1892" i="1"/>
  <c r="A1893" i="1"/>
  <c r="Q1892" i="1"/>
  <c r="H1892" i="1"/>
  <c r="Y800" i="1"/>
  <c r="AA1893" i="1" l="1"/>
  <c r="Z1893" i="1"/>
  <c r="R1892" i="1"/>
  <c r="S1892" i="1" s="1"/>
  <c r="Y1892" i="1"/>
  <c r="A1894" i="1"/>
  <c r="Q1893" i="1"/>
  <c r="H1893" i="1"/>
  <c r="H1894" i="1" l="1"/>
  <c r="A1895" i="1"/>
  <c r="Q1894" i="1"/>
  <c r="AA1894" i="1"/>
  <c r="Z1894" i="1"/>
  <c r="Y1893" i="1"/>
  <c r="R1893" i="1"/>
  <c r="S1893" i="1" s="1"/>
  <c r="AA1895" i="1" l="1"/>
  <c r="Z1895" i="1"/>
  <c r="Y1894" i="1"/>
  <c r="R1894" i="1"/>
  <c r="S1894" i="1" s="1"/>
  <c r="H1895" i="1"/>
  <c r="A1896" i="1"/>
  <c r="Q1895" i="1"/>
  <c r="AA1896" i="1" l="1"/>
  <c r="Z1896" i="1"/>
  <c r="R1895" i="1"/>
  <c r="S1895" i="1" s="1"/>
  <c r="Y1895" i="1"/>
  <c r="Q1896" i="1"/>
  <c r="A1897" i="1"/>
  <c r="H1896" i="1"/>
  <c r="AA1897" i="1" l="1"/>
  <c r="R1896" i="1"/>
  <c r="S1896" i="1" s="1"/>
  <c r="Z1897" i="1"/>
  <c r="Y1896" i="1"/>
  <c r="Q1897" i="1"/>
  <c r="H1897" i="1"/>
  <c r="A1898" i="1"/>
  <c r="AA1898" i="1" l="1"/>
  <c r="Z1898" i="1"/>
  <c r="U1898" i="1"/>
  <c r="W1898" i="1" s="1"/>
  <c r="R1897" i="1"/>
  <c r="S1897" i="1" s="1"/>
  <c r="H1898" i="1"/>
  <c r="A1899" i="1"/>
  <c r="Q1898" i="1"/>
  <c r="H1899" i="1" l="1"/>
  <c r="Q1899" i="1"/>
  <c r="A1900" i="1"/>
  <c r="Y1898" i="1"/>
  <c r="AA1899" i="1"/>
  <c r="Z1899" i="1"/>
  <c r="R1898" i="1"/>
  <c r="S1898" i="1" s="1"/>
  <c r="A1901" i="1" l="1"/>
  <c r="H1900" i="1"/>
  <c r="Q1900" i="1"/>
  <c r="Z1900" i="1"/>
  <c r="AA1900" i="1"/>
  <c r="R1899" i="1"/>
  <c r="S1899" i="1" s="1"/>
  <c r="Y1899" i="1"/>
  <c r="R1900" i="1" l="1"/>
  <c r="S1900" i="1" s="1"/>
  <c r="Y1900" i="1"/>
  <c r="Z1901" i="1"/>
  <c r="AA1901" i="1"/>
  <c r="H1901" i="1"/>
  <c r="A1902" i="1"/>
  <c r="Q1901" i="1"/>
  <c r="H1902" i="1" l="1"/>
  <c r="A1903" i="1"/>
  <c r="Q1902" i="1"/>
  <c r="AA1902" i="1"/>
  <c r="Z1902" i="1"/>
  <c r="Y1901" i="1"/>
  <c r="R1901" i="1"/>
  <c r="S1901" i="1" s="1"/>
  <c r="AA1903" i="1" l="1"/>
  <c r="Z1903" i="1"/>
  <c r="R1902" i="1"/>
  <c r="S1902" i="1" s="1"/>
  <c r="Y1902" i="1"/>
  <c r="A1904" i="1"/>
  <c r="Q1903" i="1"/>
  <c r="H1903" i="1"/>
  <c r="Q1904" i="1" l="1"/>
  <c r="A1905" i="1"/>
  <c r="H1904" i="1"/>
  <c r="AA1904" i="1"/>
  <c r="Z1904" i="1"/>
  <c r="R1903" i="1"/>
  <c r="S1903" i="1" s="1"/>
  <c r="Y1903" i="1"/>
  <c r="Q1905" i="1" l="1"/>
  <c r="H1905" i="1"/>
  <c r="A1906" i="1"/>
  <c r="R1904" i="1"/>
  <c r="S1904" i="1" s="1"/>
  <c r="Y1904" i="1"/>
  <c r="Z1905" i="1"/>
  <c r="AA1905" i="1"/>
  <c r="A1907" i="1" l="1"/>
  <c r="Q1906" i="1"/>
  <c r="H1906" i="1"/>
  <c r="Y1905" i="1"/>
  <c r="AA1906" i="1"/>
  <c r="Z1906" i="1"/>
  <c r="R1905" i="1"/>
  <c r="S1905" i="1" s="1"/>
  <c r="A1908" i="1" l="1"/>
  <c r="Q1907" i="1"/>
  <c r="H1907" i="1"/>
  <c r="Y1906" i="1"/>
  <c r="R1906" i="1"/>
  <c r="S1906" i="1" s="1"/>
  <c r="AA1907" i="1"/>
  <c r="Z1907" i="1"/>
  <c r="R1907" i="1" l="1"/>
  <c r="S1907" i="1" s="1"/>
  <c r="Y1907" i="1"/>
  <c r="Z1908" i="1"/>
  <c r="AA1908" i="1"/>
  <c r="A1909" i="1"/>
  <c r="Q1908" i="1"/>
  <c r="H1908" i="1"/>
  <c r="A1910" i="1" l="1"/>
  <c r="Q1909" i="1"/>
  <c r="H1909" i="1"/>
  <c r="AA1909" i="1"/>
  <c r="Z1909" i="1"/>
  <c r="R1908" i="1"/>
  <c r="S1908" i="1" s="1"/>
  <c r="Y1908" i="1"/>
  <c r="Y1909" i="1" l="1"/>
  <c r="R1909" i="1"/>
  <c r="S1909" i="1" s="1"/>
  <c r="Z1910" i="1"/>
  <c r="AA1910" i="1"/>
  <c r="H1910" i="1"/>
  <c r="A1911" i="1"/>
  <c r="Q1910" i="1"/>
  <c r="Q1911" i="1" l="1"/>
  <c r="A1912" i="1"/>
  <c r="H1911" i="1"/>
  <c r="Y1910" i="1"/>
  <c r="AA1911" i="1"/>
  <c r="Z1911" i="1"/>
  <c r="R1910" i="1"/>
  <c r="S1910" i="1" s="1"/>
  <c r="Q1912" i="1" l="1"/>
  <c r="H1912" i="1"/>
  <c r="A1913" i="1"/>
  <c r="AA1912" i="1"/>
  <c r="Y1911" i="1"/>
  <c r="Z1912" i="1"/>
  <c r="R1911" i="1"/>
  <c r="S1911" i="1" s="1"/>
  <c r="Y1290" i="1"/>
  <c r="H1913" i="1" l="1"/>
  <c r="A1914" i="1"/>
  <c r="Q1913" i="1"/>
  <c r="R1912" i="1"/>
  <c r="S1912" i="1" s="1"/>
  <c r="AA1913" i="1"/>
  <c r="Y1912" i="1"/>
  <c r="Z1913" i="1"/>
  <c r="Z1914" i="1" l="1"/>
  <c r="R1913" i="1"/>
  <c r="S1913" i="1" s="1"/>
  <c r="Y1913" i="1"/>
  <c r="AA1914" i="1"/>
  <c r="H1914" i="1"/>
  <c r="A1915" i="1"/>
  <c r="Q1914" i="1"/>
  <c r="Y1138" i="1"/>
  <c r="Y1914" i="1" l="1"/>
  <c r="AA1915" i="1"/>
  <c r="Z1915" i="1"/>
  <c r="R1914" i="1"/>
  <c r="S1914" i="1" s="1"/>
  <c r="H1915" i="1"/>
  <c r="Q1915" i="1"/>
  <c r="A1916" i="1"/>
  <c r="Y1321" i="1"/>
  <c r="H1916" i="1" l="1"/>
  <c r="A1917" i="1"/>
  <c r="Q1916" i="1"/>
  <c r="AA1916" i="1"/>
  <c r="Z1916" i="1"/>
  <c r="Y1915" i="1"/>
  <c r="R1915" i="1"/>
  <c r="S1915" i="1" s="1"/>
  <c r="Y1164" i="1"/>
  <c r="Z1917" i="1" l="1"/>
  <c r="R1916" i="1"/>
  <c r="S1916" i="1" s="1"/>
  <c r="Y1916" i="1"/>
  <c r="AA1917" i="1"/>
  <c r="H1917" i="1"/>
  <c r="A1918" i="1"/>
  <c r="Q1917" i="1"/>
  <c r="H1918" i="1" l="1"/>
  <c r="Q1918" i="1"/>
  <c r="A1919" i="1"/>
  <c r="Z1918" i="1"/>
  <c r="AA1918" i="1"/>
  <c r="Y1917" i="1"/>
  <c r="R1917" i="1"/>
  <c r="S1917" i="1" s="1"/>
  <c r="Y1194" i="1"/>
  <c r="A1920" i="1" l="1"/>
  <c r="H1919" i="1"/>
  <c r="Q1919" i="1"/>
  <c r="R1918" i="1"/>
  <c r="S1918" i="1" s="1"/>
  <c r="AA1919" i="1"/>
  <c r="Y1918" i="1"/>
  <c r="Z1919" i="1"/>
  <c r="Y1919" i="1" l="1"/>
  <c r="R1919" i="1"/>
  <c r="S1919" i="1" s="1"/>
  <c r="Z1920" i="1"/>
  <c r="AA1920" i="1"/>
  <c r="H1920" i="1"/>
  <c r="A1921" i="1"/>
  <c r="Q1920" i="1"/>
  <c r="Y1224" i="1"/>
  <c r="Q1921" i="1" l="1"/>
  <c r="A1922" i="1"/>
  <c r="H1921" i="1"/>
  <c r="R1920" i="1"/>
  <c r="S1920" i="1" s="1"/>
  <c r="AA1921" i="1"/>
  <c r="Z1921" i="1"/>
  <c r="Y1920" i="1"/>
  <c r="Y1229" i="1"/>
  <c r="A1923" i="1" l="1"/>
  <c r="Q1922" i="1"/>
  <c r="H1922" i="1"/>
  <c r="Y1921" i="1"/>
  <c r="Z1922" i="1"/>
  <c r="R1921" i="1"/>
  <c r="S1921" i="1" s="1"/>
  <c r="AA1922" i="1"/>
  <c r="Y1165" i="1"/>
  <c r="Z1923" i="1" l="1"/>
  <c r="AA1923" i="1"/>
  <c r="Y1922" i="1"/>
  <c r="R1922" i="1"/>
  <c r="S1922" i="1" s="1"/>
  <c r="Q1923" i="1"/>
  <c r="A1924" i="1"/>
  <c r="H1923" i="1"/>
  <c r="Y1255" i="1"/>
  <c r="Z1924" i="1" l="1"/>
  <c r="R1923" i="1"/>
  <c r="S1923" i="1" s="1"/>
  <c r="AA1924" i="1"/>
  <c r="Y1923" i="1"/>
  <c r="H1924" i="1"/>
  <c r="A1925" i="1"/>
  <c r="Q1924" i="1"/>
  <c r="Y1285" i="1"/>
  <c r="Q1925" i="1" l="1"/>
  <c r="H1925" i="1"/>
  <c r="A1926" i="1"/>
  <c r="Y1924" i="1"/>
  <c r="Z1925" i="1"/>
  <c r="R1924" i="1"/>
  <c r="S1924" i="1" s="1"/>
  <c r="AA1925" i="1"/>
  <c r="Y1289" i="1"/>
  <c r="A1927" i="1" l="1"/>
  <c r="Q1926" i="1"/>
  <c r="H1926" i="1"/>
  <c r="R1925" i="1"/>
  <c r="S1925" i="1" s="1"/>
  <c r="AA1926" i="1"/>
  <c r="Z1926" i="1"/>
  <c r="Y1225" i="1"/>
  <c r="AA1927" i="1" l="1"/>
  <c r="R1926" i="1"/>
  <c r="S1926" i="1" s="1"/>
  <c r="Y1926" i="1"/>
  <c r="Z1927" i="1"/>
  <c r="Q1927" i="1"/>
  <c r="H1927" i="1"/>
  <c r="A1928" i="1"/>
  <c r="Y1258" i="1"/>
  <c r="AA1928" i="1" l="1"/>
  <c r="Z1928" i="1"/>
  <c r="Y1927" i="1"/>
  <c r="R1927" i="1"/>
  <c r="S1927" i="1" s="1"/>
  <c r="Q1928" i="1"/>
  <c r="H1928" i="1"/>
  <c r="A1929" i="1"/>
  <c r="Y1347" i="1"/>
  <c r="Z1929" i="1" l="1"/>
  <c r="AA1929" i="1"/>
  <c r="R1928" i="1"/>
  <c r="S1928" i="1" s="1"/>
  <c r="U1929" i="1"/>
  <c r="W1929" i="1" s="1"/>
  <c r="A1930" i="1"/>
  <c r="Q1929" i="1"/>
  <c r="H1929" i="1"/>
  <c r="Y1286" i="1"/>
  <c r="A1931" i="1" l="1"/>
  <c r="H1930" i="1"/>
  <c r="Q1930" i="1"/>
  <c r="R1929" i="1"/>
  <c r="S1929" i="1" s="1"/>
  <c r="AA1930" i="1"/>
  <c r="Z1930" i="1"/>
  <c r="Y1929" i="1"/>
  <c r="Y1291" i="1"/>
  <c r="Z1931" i="1" l="1"/>
  <c r="R1930" i="1"/>
  <c r="S1930" i="1" s="1"/>
  <c r="Y1930" i="1"/>
  <c r="AA1931" i="1"/>
  <c r="H1931" i="1"/>
  <c r="A1932" i="1"/>
  <c r="Q1931" i="1"/>
  <c r="Y1534" i="1"/>
  <c r="A1933" i="1" l="1"/>
  <c r="H1932" i="1"/>
  <c r="Q1932" i="1"/>
  <c r="R1931" i="1"/>
  <c r="S1931" i="1" s="1"/>
  <c r="AA1932" i="1"/>
  <c r="Y1931" i="1"/>
  <c r="Z1932" i="1"/>
  <c r="Y1376" i="1"/>
  <c r="Z1933" i="1" l="1"/>
  <c r="R1932" i="1"/>
  <c r="S1932" i="1" s="1"/>
  <c r="AA1933" i="1"/>
  <c r="Y1932" i="1"/>
  <c r="Q1933" i="1"/>
  <c r="H1933" i="1"/>
  <c r="A1934" i="1"/>
  <c r="Y1383" i="1"/>
  <c r="Z1934" i="1" l="1"/>
  <c r="Y1933" i="1"/>
  <c r="R1933" i="1"/>
  <c r="S1933" i="1" s="1"/>
  <c r="AA1934" i="1"/>
  <c r="A1935" i="1"/>
  <c r="Q1934" i="1"/>
  <c r="H1934" i="1"/>
  <c r="Y1320" i="1"/>
  <c r="Z1935" i="1" l="1"/>
  <c r="R1934" i="1"/>
  <c r="S1934" i="1" s="1"/>
  <c r="AA1935" i="1"/>
  <c r="Y1934" i="1"/>
  <c r="H1935" i="1"/>
  <c r="A1936" i="1"/>
  <c r="Q1935" i="1"/>
  <c r="Y1409" i="1"/>
  <c r="Q1936" i="1" l="1"/>
  <c r="A1937" i="1"/>
  <c r="H1936" i="1"/>
  <c r="Z1936" i="1"/>
  <c r="AA1936" i="1"/>
  <c r="R1935" i="1"/>
  <c r="S1935" i="1" s="1"/>
  <c r="Y1935" i="1"/>
  <c r="Y1412" i="1"/>
  <c r="Q1937" i="1" l="1"/>
  <c r="H1937" i="1"/>
  <c r="A1938" i="1"/>
  <c r="AA1937" i="1"/>
  <c r="R1936" i="1"/>
  <c r="S1936" i="1" s="1"/>
  <c r="Z1937" i="1"/>
  <c r="Y1936" i="1"/>
  <c r="Y1437" i="1"/>
  <c r="A1939" i="1" l="1"/>
  <c r="H1938" i="1"/>
  <c r="Q1938" i="1"/>
  <c r="AA1938" i="1"/>
  <c r="Z1938" i="1"/>
  <c r="R1937" i="1"/>
  <c r="S1937" i="1" s="1"/>
  <c r="Y1937" i="1"/>
  <c r="Y1377" i="1"/>
  <c r="Y1938" i="1" l="1"/>
  <c r="R1938" i="1"/>
  <c r="S1938" i="1" s="1"/>
  <c r="Z1939" i="1"/>
  <c r="AA1939" i="1"/>
  <c r="Q1939" i="1"/>
  <c r="A1940" i="1"/>
  <c r="H1939" i="1"/>
  <c r="Y1468" i="1"/>
  <c r="Y1939" i="1" l="1"/>
  <c r="Z1940" i="1"/>
  <c r="R1939" i="1"/>
  <c r="S1939" i="1" s="1"/>
  <c r="AA1940" i="1"/>
  <c r="Q1940" i="1"/>
  <c r="H1940" i="1"/>
  <c r="A1941" i="1"/>
  <c r="Y1474" i="1"/>
  <c r="Y1940" i="1" l="1"/>
  <c r="Z1941" i="1"/>
  <c r="R1940" i="1"/>
  <c r="S1940" i="1" s="1"/>
  <c r="AA1941" i="1"/>
  <c r="Q1941" i="1"/>
  <c r="H1941" i="1"/>
  <c r="A1942" i="1"/>
  <c r="Y1500" i="1"/>
  <c r="Y1941" i="1" l="1"/>
  <c r="AA1942" i="1"/>
  <c r="Z1942" i="1"/>
  <c r="R1941" i="1"/>
  <c r="S1941" i="1" s="1"/>
  <c r="A1943" i="1"/>
  <c r="Q1942" i="1"/>
  <c r="H1942" i="1"/>
  <c r="Y1438" i="1"/>
  <c r="Z1943" i="1" l="1"/>
  <c r="R1942" i="1"/>
  <c r="S1942" i="1" s="1"/>
  <c r="Y1942" i="1"/>
  <c r="AA1943" i="1"/>
  <c r="A1944" i="1"/>
  <c r="Q1943" i="1"/>
  <c r="H1943" i="1"/>
  <c r="Y1529" i="1"/>
  <c r="Q1944" i="1" l="1"/>
  <c r="A1945" i="1"/>
  <c r="H1944" i="1"/>
  <c r="Y1943" i="1"/>
  <c r="AA1944" i="1"/>
  <c r="R1943" i="1"/>
  <c r="S1943" i="1" s="1"/>
  <c r="Z1944" i="1"/>
  <c r="Y1530" i="1"/>
  <c r="A1946" i="1" l="1"/>
  <c r="H1945" i="1"/>
  <c r="Q1945" i="1"/>
  <c r="R1944" i="1"/>
  <c r="S1944" i="1" s="1"/>
  <c r="Z1945" i="1"/>
  <c r="AA1945" i="1"/>
  <c r="Y1944" i="1"/>
  <c r="Y1469" i="1"/>
  <c r="Z1946" i="1" l="1"/>
  <c r="AA1946" i="1"/>
  <c r="Y1945" i="1"/>
  <c r="R1945" i="1"/>
  <c r="S1945" i="1" s="1"/>
  <c r="H1946" i="1"/>
  <c r="A1947" i="1"/>
  <c r="Q1946" i="1"/>
  <c r="Y1565" i="1"/>
  <c r="H1947" i="1" l="1"/>
  <c r="A1948" i="1"/>
  <c r="Q1947" i="1"/>
  <c r="AA1947" i="1"/>
  <c r="R1946" i="1"/>
  <c r="S1946" i="1" s="1"/>
  <c r="Z1947" i="1"/>
  <c r="Y1946" i="1"/>
  <c r="Y1594" i="1"/>
  <c r="R1947" i="1" l="1"/>
  <c r="S1947" i="1" s="1"/>
  <c r="AA1948" i="1"/>
  <c r="Z1948" i="1"/>
  <c r="Y1947" i="1"/>
  <c r="H1948" i="1"/>
  <c r="A1949" i="1"/>
  <c r="Q1948" i="1"/>
  <c r="Y1807" i="1"/>
  <c r="Y1948" i="1" l="1"/>
  <c r="AA1949" i="1"/>
  <c r="Z1949" i="1"/>
  <c r="R1948" i="1"/>
  <c r="S1948" i="1" s="1"/>
  <c r="A1950" i="1"/>
  <c r="Q1949" i="1"/>
  <c r="H1949" i="1"/>
  <c r="Y1651" i="1"/>
  <c r="A1951" i="1" l="1"/>
  <c r="Q1950" i="1"/>
  <c r="H1950" i="1"/>
  <c r="AA1950" i="1"/>
  <c r="Y1949" i="1"/>
  <c r="Z1950" i="1"/>
  <c r="R1949" i="1"/>
  <c r="S1949" i="1" s="1"/>
  <c r="Y1682" i="1"/>
  <c r="Y1950" i="1" l="1"/>
  <c r="AA1951" i="1"/>
  <c r="Z1951" i="1"/>
  <c r="R1950" i="1"/>
  <c r="S1950" i="1" s="1"/>
  <c r="A1952" i="1"/>
  <c r="Q1951" i="1"/>
  <c r="H1951" i="1"/>
  <c r="Y1686" i="1"/>
  <c r="H1952" i="1" l="1"/>
  <c r="A1953" i="1"/>
  <c r="Q1952" i="1"/>
  <c r="Z1952" i="1"/>
  <c r="R1951" i="1"/>
  <c r="S1951" i="1" s="1"/>
  <c r="Y1951" i="1"/>
  <c r="AA1952" i="1"/>
  <c r="Y1718" i="1"/>
  <c r="Z1953" i="1" l="1"/>
  <c r="R1952" i="1"/>
  <c r="S1952" i="1" s="1"/>
  <c r="Y1952" i="1"/>
  <c r="AA1953" i="1"/>
  <c r="Q1953" i="1"/>
  <c r="H1953" i="1"/>
  <c r="A1954" i="1"/>
  <c r="Y1741" i="1"/>
  <c r="Z1954" i="1" l="1"/>
  <c r="R1953" i="1"/>
  <c r="S1953" i="1" s="1"/>
  <c r="Y1953" i="1"/>
  <c r="AA1954" i="1"/>
  <c r="A1955" i="1"/>
  <c r="Q1954" i="1"/>
  <c r="H1954" i="1"/>
  <c r="Y1742" i="1"/>
  <c r="H1955" i="1" l="1"/>
  <c r="A1956" i="1"/>
  <c r="Q1955" i="1"/>
  <c r="R1954" i="1"/>
  <c r="S1954" i="1" s="1"/>
  <c r="Y1954" i="1"/>
  <c r="Z1955" i="1"/>
  <c r="AA1955" i="1"/>
  <c r="Y1747" i="1"/>
  <c r="Z1956" i="1" l="1"/>
  <c r="R1955" i="1"/>
  <c r="S1955" i="1" s="1"/>
  <c r="Y1955" i="1"/>
  <c r="AA1956" i="1"/>
  <c r="A1957" i="1"/>
  <c r="Q1956" i="1"/>
  <c r="H1956" i="1"/>
  <c r="Y1802" i="1"/>
  <c r="U1957" i="1" l="1"/>
  <c r="W1957" i="1" s="1"/>
  <c r="AA1957" i="1"/>
  <c r="Z1957" i="1"/>
  <c r="R1956" i="1"/>
  <c r="S1956" i="1" s="1"/>
  <c r="A1958" i="1"/>
  <c r="Q1957" i="1"/>
  <c r="H1957" i="1"/>
  <c r="Y1803" i="1"/>
  <c r="AA1958" i="1" l="1"/>
  <c r="Z1958" i="1"/>
  <c r="R1957" i="1"/>
  <c r="S1957" i="1" s="1"/>
  <c r="Y1957" i="1"/>
  <c r="H1958" i="1"/>
  <c r="A1959" i="1"/>
  <c r="Q1958" i="1"/>
  <c r="Y1833" i="1"/>
  <c r="R1958" i="1" l="1"/>
  <c r="S1958" i="1" s="1"/>
  <c r="Y1958" i="1"/>
  <c r="AA1959" i="1"/>
  <c r="Z1959" i="1"/>
  <c r="A1960" i="1"/>
  <c r="Q1959" i="1"/>
  <c r="H1959" i="1"/>
  <c r="Y1834" i="1"/>
  <c r="Z1960" i="1" l="1"/>
  <c r="R1959" i="1"/>
  <c r="S1959" i="1" s="1"/>
  <c r="Y1959" i="1"/>
  <c r="AA1960" i="1"/>
  <c r="H1960" i="1"/>
  <c r="A1961" i="1"/>
  <c r="Q1960" i="1"/>
  <c r="Y1716" i="1"/>
  <c r="Y1685" i="1"/>
  <c r="Y1656" i="1"/>
  <c r="Y1352" i="1"/>
  <c r="Y1292" i="1"/>
  <c r="Y126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A1961" i="1" l="1"/>
  <c r="Y1960" i="1"/>
  <c r="R1960" i="1"/>
  <c r="S1960" i="1" s="1"/>
  <c r="Z1961" i="1"/>
  <c r="H1961" i="1"/>
  <c r="A1962" i="1"/>
  <c r="Q1961" i="1"/>
  <c r="AH13" i="1"/>
  <c r="AJ13" i="1" s="1"/>
  <c r="AA1962" i="1" l="1"/>
  <c r="Z1962" i="1"/>
  <c r="R1961" i="1"/>
  <c r="S1961" i="1" s="1"/>
  <c r="Y1961" i="1"/>
  <c r="A1963" i="1"/>
  <c r="Q1962" i="1"/>
  <c r="H1962" i="1"/>
  <c r="AE13" i="1"/>
  <c r="AG14" i="1" s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A1963" i="1"/>
  <c r="Z1963" i="1"/>
  <c r="R1962" i="1"/>
  <c r="S1962" i="1" s="1"/>
  <c r="Y1962" i="1"/>
  <c r="Q1963" i="1"/>
  <c r="H1963" i="1"/>
  <c r="A1964" i="1"/>
  <c r="AH14" i="1"/>
  <c r="AE14" i="1" s="1"/>
  <c r="AG15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R1963" i="1"/>
  <c r="S1963" i="1" s="1"/>
  <c r="Y1963" i="1"/>
  <c r="AA1964" i="1"/>
  <c r="Z1964" i="1"/>
  <c r="A1965" i="1"/>
  <c r="Q1964" i="1"/>
  <c r="H1964" i="1"/>
  <c r="AJ14" i="1"/>
  <c r="AH15" i="1"/>
  <c r="AE15" i="1" s="1"/>
  <c r="AG16" i="1" s="1"/>
  <c r="Q1965" i="1" l="1"/>
  <c r="A1966" i="1"/>
  <c r="H1965" i="1"/>
  <c r="Y1964" i="1"/>
  <c r="R1964" i="1"/>
  <c r="S1964" i="1" s="1"/>
  <c r="AA1965" i="1"/>
  <c r="Z1965" i="1"/>
  <c r="C131" i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J15" i="1"/>
  <c r="AH16" i="1"/>
  <c r="AE16" i="1" s="1"/>
  <c r="AG17" i="1" s="1"/>
  <c r="AJ16" i="1" l="1"/>
  <c r="H1966" i="1"/>
  <c r="Q1966" i="1"/>
  <c r="A1967" i="1"/>
  <c r="AA1966" i="1"/>
  <c r="Z1966" i="1"/>
  <c r="R1965" i="1"/>
  <c r="S1965" i="1" s="1"/>
  <c r="Y1965" i="1"/>
  <c r="C162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H17" i="1"/>
  <c r="AE17" i="1" s="1"/>
  <c r="AG18" i="1" s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H1967" i="1"/>
  <c r="A1968" i="1"/>
  <c r="Q1967" i="1"/>
  <c r="AA1967" i="1"/>
  <c r="Z1967" i="1"/>
  <c r="R1966" i="1"/>
  <c r="S1966" i="1" s="1"/>
  <c r="Y1966" i="1"/>
  <c r="AJ17" i="1"/>
  <c r="AH18" i="1"/>
  <c r="AE18" i="1" s="1"/>
  <c r="AG19" i="1" s="1"/>
  <c r="AJ18" i="1" l="1"/>
  <c r="H1968" i="1"/>
  <c r="A1969" i="1"/>
  <c r="Q1968" i="1"/>
  <c r="Y1967" i="1"/>
  <c r="R1967" i="1"/>
  <c r="S1967" i="1" s="1"/>
  <c r="AA1968" i="1"/>
  <c r="Z1968" i="1"/>
  <c r="C222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H19" i="1"/>
  <c r="AE19" i="1" s="1"/>
  <c r="AG20" i="1" s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R1968" i="1"/>
  <c r="S1968" i="1" s="1"/>
  <c r="Y1968" i="1"/>
  <c r="AA1969" i="1"/>
  <c r="Z1969" i="1"/>
  <c r="A1970" i="1"/>
  <c r="H1969" i="1"/>
  <c r="Q1969" i="1"/>
  <c r="AJ19" i="1"/>
  <c r="AH20" i="1"/>
  <c r="AE20" i="1" s="1"/>
  <c r="AG21" i="1" s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1971" i="1"/>
  <c r="Q1970" i="1"/>
  <c r="H1970" i="1"/>
  <c r="Z1970" i="1"/>
  <c r="AA1970" i="1"/>
  <c r="Y1969" i="1"/>
  <c r="R1969" i="1"/>
  <c r="S1969" i="1" s="1"/>
  <c r="AJ20" i="1"/>
  <c r="AH21" i="1"/>
  <c r="AE21" i="1" s="1"/>
  <c r="AG22" i="1" s="1"/>
  <c r="R1970" i="1" l="1"/>
  <c r="S1970" i="1" s="1"/>
  <c r="Z1971" i="1"/>
  <c r="Y1970" i="1"/>
  <c r="AA1971" i="1"/>
  <c r="A1972" i="1"/>
  <c r="Q1971" i="1"/>
  <c r="H1971" i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J21" i="1"/>
  <c r="AH22" i="1"/>
  <c r="AE22" i="1" s="1"/>
  <c r="AG23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H1972" i="1"/>
  <c r="Q1972" i="1"/>
  <c r="A1973" i="1"/>
  <c r="Y1971" i="1"/>
  <c r="AA1972" i="1"/>
  <c r="Z1972" i="1"/>
  <c r="R1971" i="1"/>
  <c r="S1971" i="1" s="1"/>
  <c r="AJ22" i="1"/>
  <c r="AH23" i="1"/>
  <c r="AE23" i="1" s="1"/>
  <c r="AG24" i="1" s="1"/>
  <c r="Q1973" i="1" l="1"/>
  <c r="H1973" i="1"/>
  <c r="A1974" i="1"/>
  <c r="Z1973" i="1"/>
  <c r="Y1972" i="1"/>
  <c r="R1972" i="1"/>
  <c r="S1972" i="1" s="1"/>
  <c r="AA1973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J23" i="1"/>
  <c r="AH24" i="1"/>
  <c r="AE24" i="1" s="1"/>
  <c r="AG25" i="1" s="1"/>
  <c r="C406" i="1" l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H1974" i="1"/>
  <c r="A1975" i="1"/>
  <c r="Q1974" i="1"/>
  <c r="Y1973" i="1"/>
  <c r="R1973" i="1"/>
  <c r="S1973" i="1" s="1"/>
  <c r="Z1974" i="1"/>
  <c r="AA1974" i="1"/>
  <c r="AJ24" i="1"/>
  <c r="AH25" i="1"/>
  <c r="AE25" i="1" s="1"/>
  <c r="AG26" i="1" s="1"/>
  <c r="C437" i="1" l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Z1975" i="1"/>
  <c r="Y1974" i="1"/>
  <c r="R1974" i="1"/>
  <c r="S1974" i="1" s="1"/>
  <c r="AA1975" i="1"/>
  <c r="A1976" i="1"/>
  <c r="Q1975" i="1"/>
  <c r="H1975" i="1"/>
  <c r="AH26" i="1"/>
  <c r="AE26" i="1" s="1"/>
  <c r="AG27" i="1" s="1"/>
  <c r="AJ25" i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A1976" i="1"/>
  <c r="Y1975" i="1"/>
  <c r="Z1976" i="1"/>
  <c r="R1975" i="1"/>
  <c r="S1975" i="1" s="1"/>
  <c r="H1976" i="1"/>
  <c r="A1977" i="1"/>
  <c r="Q1976" i="1"/>
  <c r="AJ26" i="1"/>
  <c r="AH27" i="1"/>
  <c r="AE27" i="1" s="1"/>
  <c r="AG28" i="1" s="1"/>
  <c r="R1976" i="1" l="1"/>
  <c r="S1976" i="1" s="1"/>
  <c r="Z1977" i="1"/>
  <c r="AA1977" i="1"/>
  <c r="Y1976" i="1"/>
  <c r="Q1977" i="1"/>
  <c r="A1978" i="1"/>
  <c r="H1977" i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J27" i="1"/>
  <c r="AH28" i="1"/>
  <c r="AE28" i="1" s="1"/>
  <c r="AG29" i="1" s="1"/>
  <c r="C527" i="1" l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Y1977" i="1"/>
  <c r="Z1978" i="1"/>
  <c r="R1977" i="1"/>
  <c r="S1977" i="1" s="1"/>
  <c r="AA1978" i="1"/>
  <c r="A1979" i="1"/>
  <c r="H1978" i="1"/>
  <c r="Q1978" i="1"/>
  <c r="AJ28" i="1"/>
  <c r="AH29" i="1"/>
  <c r="AE29" i="1" s="1"/>
  <c r="AG30" i="1" s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H1979" i="1"/>
  <c r="Q1979" i="1"/>
  <c r="A1980" i="1"/>
  <c r="AA1979" i="1"/>
  <c r="Z1979" i="1"/>
  <c r="Y1978" i="1"/>
  <c r="R1978" i="1"/>
  <c r="S1978" i="1" s="1"/>
  <c r="AH30" i="1"/>
  <c r="AE30" i="1" s="1"/>
  <c r="AG31" i="1" s="1"/>
  <c r="AJ29" i="1"/>
  <c r="H1980" i="1" l="1"/>
  <c r="Q1980" i="1"/>
  <c r="A1981" i="1"/>
  <c r="AA1980" i="1"/>
  <c r="R1979" i="1"/>
  <c r="S1979" i="1" s="1"/>
  <c r="Y1979" i="1"/>
  <c r="Z1980" i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J30" i="1"/>
  <c r="AH31" i="1"/>
  <c r="AE31" i="1" s="1"/>
  <c r="AG32" i="1" s="1"/>
  <c r="C618" i="1" l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1982" i="1"/>
  <c r="Q1981" i="1"/>
  <c r="H1981" i="1"/>
  <c r="Y1980" i="1"/>
  <c r="Z1981" i="1"/>
  <c r="R1980" i="1"/>
  <c r="S1980" i="1" s="1"/>
  <c r="AA1981" i="1"/>
  <c r="AJ31" i="1"/>
  <c r="AH32" i="1"/>
  <c r="AE32" i="1" s="1"/>
  <c r="AG33" i="1" s="1"/>
  <c r="Z1982" i="1" l="1"/>
  <c r="R1981" i="1"/>
  <c r="S1981" i="1" s="1"/>
  <c r="Y1981" i="1"/>
  <c r="AA1982" i="1"/>
  <c r="H1982" i="1"/>
  <c r="A1983" i="1"/>
  <c r="Q1982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AJ32" i="1"/>
  <c r="AH33" i="1"/>
  <c r="AE33" i="1" s="1"/>
  <c r="AG34" i="1" s="1"/>
  <c r="AA1983" i="1" l="1"/>
  <c r="Z1983" i="1"/>
  <c r="R1982" i="1"/>
  <c r="S1982" i="1" s="1"/>
  <c r="Y1982" i="1"/>
  <c r="H1983" i="1"/>
  <c r="Q1983" i="1"/>
  <c r="A1984" i="1"/>
  <c r="C680" i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J33" i="1"/>
  <c r="AH34" i="1"/>
  <c r="AE34" i="1" s="1"/>
  <c r="AG35" i="1" s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J34" i="1"/>
  <c r="Z1984" i="1"/>
  <c r="Y1983" i="1"/>
  <c r="AA1984" i="1"/>
  <c r="R1983" i="1"/>
  <c r="S1983" i="1" s="1"/>
  <c r="H1984" i="1"/>
  <c r="A1985" i="1"/>
  <c r="Q1984" i="1"/>
  <c r="AH35" i="1"/>
  <c r="AE35" i="1" s="1"/>
  <c r="AG36" i="1" s="1"/>
  <c r="AJ35" i="1" l="1"/>
  <c r="Y1984" i="1"/>
  <c r="AA1985" i="1"/>
  <c r="Z1985" i="1"/>
  <c r="R1984" i="1"/>
  <c r="S1984" i="1" s="1"/>
  <c r="A1986" i="1"/>
  <c r="Q1985" i="1"/>
  <c r="H1985" i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AH36" i="1"/>
  <c r="AE36" i="1" s="1"/>
  <c r="AG37" i="1" s="1"/>
  <c r="C771" i="1" l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H1986" i="1"/>
  <c r="A1987" i="1"/>
  <c r="Q1986" i="1"/>
  <c r="Z1986" i="1"/>
  <c r="AA1986" i="1"/>
  <c r="R1985" i="1"/>
  <c r="S1985" i="1" s="1"/>
  <c r="Y1985" i="1"/>
  <c r="AJ36" i="1"/>
  <c r="AH37" i="1"/>
  <c r="AE37" i="1" s="1"/>
  <c r="AG38" i="1" s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R1986" i="1"/>
  <c r="S1986" i="1" s="1"/>
  <c r="Z1987" i="1"/>
  <c r="AA1987" i="1"/>
  <c r="Q1987" i="1"/>
  <c r="H1987" i="1"/>
  <c r="A1988" i="1"/>
  <c r="AJ37" i="1"/>
  <c r="AH38" i="1"/>
  <c r="AE38" i="1" s="1"/>
  <c r="AG39" i="1" s="1"/>
  <c r="H1988" i="1" l="1"/>
  <c r="A1989" i="1"/>
  <c r="Q1988" i="1"/>
  <c r="AA1988" i="1"/>
  <c r="Z1988" i="1"/>
  <c r="R1987" i="1"/>
  <c r="S1987" i="1" s="1"/>
  <c r="U1988" i="1"/>
  <c r="W1988" i="1" s="1"/>
  <c r="C831" i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J38" i="1"/>
  <c r="AH39" i="1"/>
  <c r="AE39" i="1" s="1"/>
  <c r="AG40" i="1" s="1"/>
  <c r="C861" i="1" l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Y1988" i="1"/>
  <c r="Z1989" i="1"/>
  <c r="AA1989" i="1"/>
  <c r="R1988" i="1"/>
  <c r="S1988" i="1" s="1"/>
  <c r="H1989" i="1"/>
  <c r="A1990" i="1"/>
  <c r="Q1989" i="1"/>
  <c r="AJ39" i="1"/>
  <c r="AH40" i="1"/>
  <c r="AE40" i="1" s="1"/>
  <c r="AG41" i="1" s="1"/>
  <c r="C892" i="1" l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Y1989" i="1"/>
  <c r="R1989" i="1"/>
  <c r="S1989" i="1" s="1"/>
  <c r="AA1990" i="1"/>
  <c r="Z1990" i="1"/>
  <c r="H1990" i="1"/>
  <c r="Q1990" i="1"/>
  <c r="A1991" i="1"/>
  <c r="AJ40" i="1"/>
  <c r="AH41" i="1"/>
  <c r="AE41" i="1" s="1"/>
  <c r="AG42" i="1" s="1"/>
  <c r="Z1991" i="1" l="1"/>
  <c r="R1990" i="1"/>
  <c r="S1990" i="1" s="1"/>
  <c r="AA1991" i="1"/>
  <c r="Y1990" i="1"/>
  <c r="H1991" i="1"/>
  <c r="Q1991" i="1"/>
  <c r="A1992" i="1"/>
  <c r="AJ41" i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H42" i="1"/>
  <c r="AE42" i="1" s="1"/>
  <c r="AG43" i="1" s="1"/>
  <c r="H1992" i="1" l="1"/>
  <c r="A1993" i="1"/>
  <c r="Q1992" i="1"/>
  <c r="AA1992" i="1"/>
  <c r="Y1991" i="1"/>
  <c r="R1991" i="1"/>
  <c r="S1991" i="1" s="1"/>
  <c r="Z1992" i="1"/>
  <c r="C953" i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AH43" i="1"/>
  <c r="AE43" i="1" s="1"/>
  <c r="AG44" i="1" s="1"/>
  <c r="AJ42" i="1"/>
  <c r="C983" i="1" l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A1994" i="1"/>
  <c r="Q1993" i="1"/>
  <c r="H1993" i="1"/>
  <c r="Y1992" i="1"/>
  <c r="AA1993" i="1"/>
  <c r="R1992" i="1"/>
  <c r="S1992" i="1" s="1"/>
  <c r="Z1993" i="1"/>
  <c r="AH44" i="1"/>
  <c r="AE44" i="1" s="1"/>
  <c r="AG45" i="1" s="1"/>
  <c r="AJ43" i="1"/>
  <c r="Y1993" i="1" l="1"/>
  <c r="AA1994" i="1"/>
  <c r="Z1994" i="1"/>
  <c r="R1993" i="1"/>
  <c r="S1993" i="1" s="1"/>
  <c r="A1995" i="1"/>
  <c r="Q1994" i="1"/>
  <c r="H1994" i="1"/>
  <c r="C1014" i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AJ44" i="1"/>
  <c r="AH45" i="1"/>
  <c r="AE45" i="1" s="1"/>
  <c r="AG46" i="1" s="1"/>
  <c r="C1045" i="1" l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A1995" i="1"/>
  <c r="Z1995" i="1"/>
  <c r="Y1994" i="1"/>
  <c r="R1994" i="1"/>
  <c r="S1994" i="1" s="1"/>
  <c r="A1996" i="1"/>
  <c r="H1995" i="1"/>
  <c r="Q1995" i="1"/>
  <c r="AJ45" i="1"/>
  <c r="AH46" i="1"/>
  <c r="AE46" i="1" s="1"/>
  <c r="AG47" i="1" s="1"/>
  <c r="C1075" i="1" l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Q1996" i="1"/>
  <c r="H1996" i="1"/>
  <c r="A1997" i="1"/>
  <c r="AA1996" i="1"/>
  <c r="Z1996" i="1"/>
  <c r="R1995" i="1"/>
  <c r="S1995" i="1" s="1"/>
  <c r="Y1995" i="1"/>
  <c r="AJ46" i="1"/>
  <c r="AH47" i="1"/>
  <c r="AE47" i="1" s="1"/>
  <c r="AG48" i="1" s="1"/>
  <c r="Q1997" i="1" l="1"/>
  <c r="A1998" i="1"/>
  <c r="H1997" i="1"/>
  <c r="Y1996" i="1"/>
  <c r="R1996" i="1"/>
  <c r="S1996" i="1" s="1"/>
  <c r="AA1997" i="1"/>
  <c r="Z1997" i="1"/>
  <c r="C1106" i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AJ47" i="1"/>
  <c r="AH48" i="1"/>
  <c r="AE48" i="1" s="1"/>
  <c r="AG49" i="1" s="1"/>
  <c r="C1136" i="1" l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H1998" i="1"/>
  <c r="A1999" i="1"/>
  <c r="Q1998" i="1"/>
  <c r="Z1998" i="1"/>
  <c r="AA1998" i="1"/>
  <c r="R1997" i="1"/>
  <c r="S1997" i="1" s="1"/>
  <c r="Y1997" i="1"/>
  <c r="AJ48" i="1"/>
  <c r="AH49" i="1"/>
  <c r="AE49" i="1" s="1"/>
  <c r="AG50" i="1" s="1"/>
  <c r="Z1999" i="1" l="1"/>
  <c r="R1998" i="1"/>
  <c r="S1998" i="1" s="1"/>
  <c r="Y1998" i="1"/>
  <c r="AA1999" i="1"/>
  <c r="C1167" i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Q1999" i="1"/>
  <c r="A2000" i="1"/>
  <c r="H1999" i="1"/>
  <c r="AH50" i="1"/>
  <c r="AE50" i="1" s="1"/>
  <c r="AG51" i="1" s="1"/>
  <c r="AJ49" i="1"/>
  <c r="Q2000" i="1" l="1"/>
  <c r="A2001" i="1"/>
  <c r="H2000" i="1"/>
  <c r="AA2000" i="1"/>
  <c r="Y1999" i="1"/>
  <c r="Z2000" i="1"/>
  <c r="R1999" i="1"/>
  <c r="S1999" i="1" s="1"/>
  <c r="C1197" i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AH51" i="1"/>
  <c r="AE51" i="1" s="1"/>
  <c r="AG52" i="1" s="1"/>
  <c r="AJ50" i="1"/>
  <c r="C1227" i="1" l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A2002" i="1"/>
  <c r="H2001" i="1"/>
  <c r="Q2001" i="1"/>
  <c r="Z2001" i="1"/>
  <c r="AA2001" i="1"/>
  <c r="R2000" i="1"/>
  <c r="S2000" i="1" s="1"/>
  <c r="Y2000" i="1"/>
  <c r="AH52" i="1"/>
  <c r="AE52" i="1" s="1"/>
  <c r="AG53" i="1" s="1"/>
  <c r="AJ51" i="1"/>
  <c r="Y2001" i="1" l="1"/>
  <c r="AA2002" i="1"/>
  <c r="Z2002" i="1"/>
  <c r="R2001" i="1"/>
  <c r="S2001" i="1" s="1"/>
  <c r="A2003" i="1"/>
  <c r="H2002" i="1"/>
  <c r="Q2002" i="1"/>
  <c r="C1257" i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H53" i="1"/>
  <c r="AE53" i="1" s="1"/>
  <c r="AG54" i="1" s="1"/>
  <c r="AJ52" i="1"/>
  <c r="C1288" i="1" l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2004" i="1"/>
  <c r="Q2003" i="1"/>
  <c r="H2003" i="1"/>
  <c r="Y2002" i="1"/>
  <c r="Z2003" i="1"/>
  <c r="AA2003" i="1"/>
  <c r="R2002" i="1"/>
  <c r="S2002" i="1" s="1"/>
  <c r="AJ53" i="1"/>
  <c r="AH54" i="1"/>
  <c r="AE54" i="1" s="1"/>
  <c r="AG55" i="1" s="1"/>
  <c r="C1319" i="1" l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Z2004" i="1"/>
  <c r="Y2003" i="1"/>
  <c r="R2003" i="1"/>
  <c r="S2003" i="1" s="1"/>
  <c r="AA2004" i="1"/>
  <c r="Q2004" i="1"/>
  <c r="H2004" i="1"/>
  <c r="A2005" i="1"/>
  <c r="AJ54" i="1"/>
  <c r="AH55" i="1"/>
  <c r="AE55" i="1" s="1"/>
  <c r="AG56" i="1" s="1"/>
  <c r="Y2004" i="1" l="1"/>
  <c r="Z2005" i="1"/>
  <c r="AA2005" i="1"/>
  <c r="R2004" i="1"/>
  <c r="S2004" i="1" s="1"/>
  <c r="H2005" i="1"/>
  <c r="A2006" i="1"/>
  <c r="Q2005" i="1"/>
  <c r="C1349" i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AJ55" i="1"/>
  <c r="AH56" i="1"/>
  <c r="AE56" i="1" s="1"/>
  <c r="AG57" i="1" s="1"/>
  <c r="H2006" i="1" l="1"/>
  <c r="A2007" i="1"/>
  <c r="Q2006" i="1"/>
  <c r="Z2006" i="1"/>
  <c r="AA2006" i="1"/>
  <c r="R2005" i="1"/>
  <c r="S2005" i="1" s="1"/>
  <c r="Y2005" i="1"/>
  <c r="C1383" i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J56" i="1"/>
  <c r="AH57" i="1"/>
  <c r="AE57" i="1" s="1"/>
  <c r="AG58" i="1" s="1"/>
  <c r="C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Z2007" i="1"/>
  <c r="Y2006" i="1"/>
  <c r="R2006" i="1"/>
  <c r="S2006" i="1" s="1"/>
  <c r="AA2007" i="1"/>
  <c r="A2008" i="1"/>
  <c r="Q2007" i="1"/>
  <c r="H2007" i="1"/>
  <c r="AJ57" i="1"/>
  <c r="AH58" i="1"/>
  <c r="AE58" i="1" s="1"/>
  <c r="AG59" i="1" s="1"/>
  <c r="Z2008" i="1" l="1"/>
  <c r="AA2008" i="1"/>
  <c r="Y2007" i="1"/>
  <c r="R2007" i="1"/>
  <c r="S2007" i="1" s="1"/>
  <c r="H2008" i="1"/>
  <c r="A2009" i="1"/>
  <c r="Q2008" i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J58" i="1"/>
  <c r="AH59" i="1"/>
  <c r="AE59" i="1" s="1"/>
  <c r="AG60" i="1" s="1"/>
  <c r="C1472" i="1" l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H2009" i="1"/>
  <c r="Q2009" i="1"/>
  <c r="A2010" i="1"/>
  <c r="Y2008" i="1"/>
  <c r="AA2009" i="1"/>
  <c r="R2008" i="1"/>
  <c r="S2008" i="1" s="1"/>
  <c r="Z2009" i="1"/>
  <c r="AJ59" i="1"/>
  <c r="AH60" i="1"/>
  <c r="AE60" i="1" s="1"/>
  <c r="AG61" i="1" s="1"/>
  <c r="C1502" i="1" l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A2011" i="1"/>
  <c r="Q2010" i="1"/>
  <c r="H2010" i="1"/>
  <c r="AA2010" i="1"/>
  <c r="Z2010" i="1"/>
  <c r="Y2009" i="1"/>
  <c r="R2009" i="1"/>
  <c r="S2009" i="1" s="1"/>
  <c r="AJ60" i="1"/>
  <c r="AH61" i="1"/>
  <c r="AE61" i="1" s="1"/>
  <c r="AG62" i="1" s="1"/>
  <c r="C1533" i="1" l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AA2011" i="1"/>
  <c r="Z2011" i="1"/>
  <c r="R2010" i="1"/>
  <c r="S2010" i="1" s="1"/>
  <c r="Y2010" i="1"/>
  <c r="Q2011" i="1"/>
  <c r="H2011" i="1"/>
  <c r="A2012" i="1"/>
  <c r="AJ61" i="1"/>
  <c r="AH62" i="1"/>
  <c r="AE62" i="1" s="1"/>
  <c r="AG63" i="1" s="1"/>
  <c r="AA2012" i="1" l="1"/>
  <c r="Y2011" i="1"/>
  <c r="R2011" i="1"/>
  <c r="S2011" i="1" s="1"/>
  <c r="Z2012" i="1"/>
  <c r="A2013" i="1"/>
  <c r="Q2012" i="1"/>
  <c r="H2012" i="1"/>
  <c r="C1562" i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AJ62" i="1"/>
  <c r="AH63" i="1"/>
  <c r="AE63" i="1" s="1"/>
  <c r="AG64" i="1" s="1"/>
  <c r="C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H2013" i="1"/>
  <c r="A2014" i="1"/>
  <c r="Q2013" i="1"/>
  <c r="Z2013" i="1"/>
  <c r="Y2012" i="1"/>
  <c r="AA2013" i="1"/>
  <c r="R2012" i="1"/>
  <c r="S2012" i="1" s="1"/>
  <c r="AJ63" i="1"/>
  <c r="AH64" i="1"/>
  <c r="AE64" i="1" s="1"/>
  <c r="AG65" i="1" s="1"/>
  <c r="AA2014" i="1" l="1"/>
  <c r="Z2014" i="1"/>
  <c r="R2013" i="1"/>
  <c r="S2013" i="1" s="1"/>
  <c r="Y2013" i="1"/>
  <c r="H2014" i="1"/>
  <c r="A2015" i="1"/>
  <c r="Q2014" i="1"/>
  <c r="C1622" i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H65" i="1"/>
  <c r="AE65" i="1" s="1"/>
  <c r="AG66" i="1" s="1"/>
  <c r="AJ64" i="1"/>
  <c r="C1653" i="1" l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Q2015" i="1"/>
  <c r="A2016" i="1"/>
  <c r="H2015" i="1"/>
  <c r="Y2014" i="1"/>
  <c r="Z2015" i="1"/>
  <c r="AA2015" i="1"/>
  <c r="R2014" i="1"/>
  <c r="S2014" i="1" s="1"/>
  <c r="AH66" i="1"/>
  <c r="AE66" i="1" s="1"/>
  <c r="AG67" i="1" s="1"/>
  <c r="AJ65" i="1"/>
  <c r="C1684" i="1" l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H2016" i="1"/>
  <c r="Q2016" i="1"/>
  <c r="A2017" i="1"/>
  <c r="AA2016" i="1"/>
  <c r="Y2015" i="1"/>
  <c r="Z2016" i="1"/>
  <c r="R2015" i="1"/>
  <c r="S2015" i="1" s="1"/>
  <c r="AJ66" i="1"/>
  <c r="AH67" i="1"/>
  <c r="AE67" i="1" s="1"/>
  <c r="AG68" i="1" s="1"/>
  <c r="A2018" i="1" l="1"/>
  <c r="Q2017" i="1"/>
  <c r="H2017" i="1"/>
  <c r="Z2017" i="1"/>
  <c r="R2016" i="1"/>
  <c r="S2016" i="1" s="1"/>
  <c r="Y2016" i="1"/>
  <c r="AA2017" i="1"/>
  <c r="C1714" i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AJ67" i="1"/>
  <c r="AH68" i="1"/>
  <c r="AE68" i="1" s="1"/>
  <c r="AG69" i="1" s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AA2018" i="1"/>
  <c r="Z2018" i="1"/>
  <c r="R2017" i="1"/>
  <c r="S2017" i="1" s="1"/>
  <c r="U2018" i="1"/>
  <c r="W2018" i="1" s="1"/>
  <c r="A2019" i="1"/>
  <c r="Q2018" i="1"/>
  <c r="H2018" i="1"/>
  <c r="AJ68" i="1"/>
  <c r="AH69" i="1"/>
  <c r="AE69" i="1" s="1"/>
  <c r="AG70" i="1" s="1"/>
  <c r="R2018" i="1" l="1"/>
  <c r="S2018" i="1" s="1"/>
  <c r="AA2019" i="1"/>
  <c r="Z2019" i="1"/>
  <c r="Y2018" i="1"/>
  <c r="H2019" i="1"/>
  <c r="A2020" i="1"/>
  <c r="Q2019" i="1"/>
  <c r="C1775" i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AH70" i="1"/>
  <c r="AE70" i="1" s="1"/>
  <c r="AG71" i="1" s="1"/>
  <c r="AJ69" i="1"/>
  <c r="C1806" i="1" l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A2020" i="1"/>
  <c r="Z2020" i="1"/>
  <c r="R2019" i="1"/>
  <c r="S2019" i="1" s="1"/>
  <c r="Q2020" i="1"/>
  <c r="A2021" i="1"/>
  <c r="H2020" i="1"/>
  <c r="AH71" i="1"/>
  <c r="AE71" i="1" s="1"/>
  <c r="AG72" i="1" s="1"/>
  <c r="AJ70" i="1"/>
  <c r="C1837" i="1" l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AH72" i="1"/>
  <c r="AE72" i="1" s="1"/>
  <c r="AG73" i="1" s="1"/>
  <c r="AJ71" i="1"/>
  <c r="H2021" i="1"/>
  <c r="A2022" i="1"/>
  <c r="Q2021" i="1"/>
  <c r="Z2021" i="1"/>
  <c r="AA2021" i="1"/>
  <c r="R2020" i="1"/>
  <c r="S2020" i="1" s="1"/>
  <c r="Y2020" i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AJ72" i="1" l="1"/>
  <c r="AH73" i="1"/>
  <c r="AE73" i="1" s="1"/>
  <c r="AG74" i="1" s="1"/>
  <c r="C1869" i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AA2022" i="1"/>
  <c r="R2021" i="1"/>
  <c r="S2021" i="1" s="1"/>
  <c r="Z2022" i="1"/>
  <c r="Y2021" i="1"/>
  <c r="A2023" i="1"/>
  <c r="H2022" i="1"/>
  <c r="Q2022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J73" i="1" l="1"/>
  <c r="I42" i="1"/>
  <c r="I43" i="1" s="1"/>
  <c r="AH74" i="1"/>
  <c r="AE74" i="1" s="1"/>
  <c r="AG75" i="1" s="1"/>
  <c r="C1898" i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Q2023" i="1"/>
  <c r="H2023" i="1"/>
  <c r="A2024" i="1"/>
  <c r="R2022" i="1"/>
  <c r="S2022" i="1" s="1"/>
  <c r="Y2022" i="1"/>
  <c r="AA2023" i="1"/>
  <c r="Z2023" i="1"/>
  <c r="AJ74" i="1" l="1"/>
  <c r="M42" i="1"/>
  <c r="N42" i="1" s="1"/>
  <c r="N43" i="1" s="1"/>
  <c r="AH75" i="1"/>
  <c r="AE75" i="1" s="1"/>
  <c r="AG76" i="1" s="1"/>
  <c r="C1929" i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A2025" i="1"/>
  <c r="H2024" i="1"/>
  <c r="Q2024" i="1"/>
  <c r="Y2023" i="1"/>
  <c r="AA2024" i="1"/>
  <c r="Z2024" i="1"/>
  <c r="R2023" i="1"/>
  <c r="S2023" i="1" s="1"/>
  <c r="J42" i="1"/>
  <c r="K42" i="1" s="1"/>
  <c r="U42" i="1" s="1"/>
  <c r="W42" i="1" s="1"/>
  <c r="I44" i="1"/>
  <c r="M43" i="1" l="1"/>
  <c r="M44" i="1" s="1"/>
  <c r="AJ75" i="1"/>
  <c r="AH76" i="1"/>
  <c r="AE76" i="1" s="1"/>
  <c r="AG77" i="1" s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J43" i="1"/>
  <c r="K43" i="1" s="1"/>
  <c r="U43" i="1" s="1"/>
  <c r="W43" i="1" s="1"/>
  <c r="Y2024" i="1"/>
  <c r="Z2025" i="1"/>
  <c r="R2024" i="1"/>
  <c r="S2024" i="1" s="1"/>
  <c r="AA2025" i="1"/>
  <c r="A2026" i="1"/>
  <c r="Q2025" i="1"/>
  <c r="H2025" i="1"/>
  <c r="F42" i="1"/>
  <c r="E42" i="1"/>
  <c r="D42" i="1" s="1"/>
  <c r="G42" i="1" s="1"/>
  <c r="I45" i="1"/>
  <c r="N44" i="1"/>
  <c r="J44" i="1" l="1"/>
  <c r="K44" i="1" s="1"/>
  <c r="U44" i="1" s="1"/>
  <c r="W44" i="1" s="1"/>
  <c r="AJ76" i="1"/>
  <c r="AH77" i="1"/>
  <c r="AE77" i="1" s="1"/>
  <c r="AG78" i="1" s="1"/>
  <c r="C1988" i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F43" i="1"/>
  <c r="R2025" i="1"/>
  <c r="S2025" i="1" s="1"/>
  <c r="Y2025" i="1"/>
  <c r="AA2026" i="1"/>
  <c r="Z2026" i="1"/>
  <c r="Q2026" i="1"/>
  <c r="H2026" i="1"/>
  <c r="A2027" i="1"/>
  <c r="E43" i="1"/>
  <c r="L42" i="1"/>
  <c r="O42" i="1" s="1"/>
  <c r="P42" i="1" s="1"/>
  <c r="S42" i="1"/>
  <c r="Y42" i="1" s="1"/>
  <c r="I46" i="1"/>
  <c r="I47" i="1" s="1"/>
  <c r="M45" i="1"/>
  <c r="N45" i="1"/>
  <c r="J45" i="1" l="1"/>
  <c r="J46" i="1" s="1"/>
  <c r="K46" i="1" s="1"/>
  <c r="F44" i="1"/>
  <c r="E44" i="1"/>
  <c r="AJ77" i="1"/>
  <c r="X42" i="1"/>
  <c r="D43" i="1"/>
  <c r="L43" i="1" s="1"/>
  <c r="O43" i="1" s="1"/>
  <c r="P43" i="1" s="1"/>
  <c r="X43" i="1" s="1"/>
  <c r="B43" i="1" s="1"/>
  <c r="AH78" i="1"/>
  <c r="AE78" i="1" s="1"/>
  <c r="AG79" i="1" s="1"/>
  <c r="C2018" i="1"/>
  <c r="C2019" i="1" s="1"/>
  <c r="C2020" i="1" s="1"/>
  <c r="C2021" i="1" s="1"/>
  <c r="C2022" i="1" s="1"/>
  <c r="C2023" i="1" s="1"/>
  <c r="C2024" i="1" s="1"/>
  <c r="C2025" i="1" s="1"/>
  <c r="C2026" i="1" s="1"/>
  <c r="C2027" i="1" s="1"/>
  <c r="Z2027" i="1"/>
  <c r="Y2026" i="1"/>
  <c r="R2026" i="1"/>
  <c r="S2026" i="1" s="1"/>
  <c r="AA2027" i="1"/>
  <c r="A2028" i="1"/>
  <c r="Q2027" i="1"/>
  <c r="H2027" i="1"/>
  <c r="M46" i="1"/>
  <c r="M47" i="1" s="1"/>
  <c r="I48" i="1"/>
  <c r="N46" i="1"/>
  <c r="N47" i="1" s="1"/>
  <c r="K45" i="1" l="1"/>
  <c r="U45" i="1" s="1"/>
  <c r="W45" i="1" s="1"/>
  <c r="D44" i="1"/>
  <c r="L44" i="1" s="1"/>
  <c r="O44" i="1" s="1"/>
  <c r="P44" i="1" s="1"/>
  <c r="X44" i="1" s="1"/>
  <c r="B44" i="1" s="1"/>
  <c r="G43" i="1"/>
  <c r="AJ78" i="1"/>
  <c r="B42" i="1"/>
  <c r="M48" i="1"/>
  <c r="AH79" i="1"/>
  <c r="AE79" i="1" s="1"/>
  <c r="AG80" i="1" s="1"/>
  <c r="AA2028" i="1"/>
  <c r="R2027" i="1"/>
  <c r="S2027" i="1" s="1"/>
  <c r="Z2028" i="1"/>
  <c r="Y2027" i="1"/>
  <c r="C2028" i="1"/>
  <c r="A2029" i="1"/>
  <c r="Q2028" i="1"/>
  <c r="H2028" i="1"/>
  <c r="I49" i="1"/>
  <c r="N48" i="1"/>
  <c r="J47" i="1"/>
  <c r="K47" i="1" s="1"/>
  <c r="F45" i="1" l="1"/>
  <c r="F46" i="1" s="1"/>
  <c r="F47" i="1" s="1"/>
  <c r="E45" i="1"/>
  <c r="E46" i="1" s="1"/>
  <c r="G44" i="1"/>
  <c r="AJ79" i="1"/>
  <c r="M49" i="1"/>
  <c r="AH80" i="1"/>
  <c r="AE80" i="1" s="1"/>
  <c r="AG81" i="1" s="1"/>
  <c r="C2029" i="1"/>
  <c r="R2028" i="1"/>
  <c r="S2028" i="1" s="1"/>
  <c r="Y2028" i="1"/>
  <c r="AA2029" i="1"/>
  <c r="Z2029" i="1"/>
  <c r="H2029" i="1"/>
  <c r="A2030" i="1"/>
  <c r="Q2029" i="1"/>
  <c r="J48" i="1"/>
  <c r="K48" i="1" s="1"/>
  <c r="N49" i="1"/>
  <c r="U46" i="1"/>
  <c r="W46" i="1" s="1"/>
  <c r="I50" i="1"/>
  <c r="D45" i="1" l="1"/>
  <c r="L45" i="1" s="1"/>
  <c r="O45" i="1" s="1"/>
  <c r="P45" i="1" s="1"/>
  <c r="X45" i="1" s="1"/>
  <c r="B45" i="1" s="1"/>
  <c r="AJ80" i="1"/>
  <c r="J49" i="1"/>
  <c r="K49" i="1" s="1"/>
  <c r="AH81" i="1"/>
  <c r="AE81" i="1" s="1"/>
  <c r="AG82" i="1" s="1"/>
  <c r="Z2030" i="1"/>
  <c r="C2030" i="1"/>
  <c r="Y2029" i="1"/>
  <c r="AA2030" i="1"/>
  <c r="R2029" i="1"/>
  <c r="S2029" i="1" s="1"/>
  <c r="H2030" i="1"/>
  <c r="A2031" i="1"/>
  <c r="Q2030" i="1"/>
  <c r="F48" i="1"/>
  <c r="I51" i="1"/>
  <c r="M50" i="1"/>
  <c r="N50" i="1"/>
  <c r="U47" i="1"/>
  <c r="E47" i="1"/>
  <c r="D46" i="1" l="1"/>
  <c r="L46" i="1" s="1"/>
  <c r="O46" i="1" s="1"/>
  <c r="P46" i="1" s="1"/>
  <c r="X46" i="1" s="1"/>
  <c r="B46" i="1" s="1"/>
  <c r="G45" i="1"/>
  <c r="AJ81" i="1"/>
  <c r="F49" i="1"/>
  <c r="J50" i="1"/>
  <c r="K50" i="1" s="1"/>
  <c r="F50" i="1" s="1"/>
  <c r="AH82" i="1"/>
  <c r="AE82" i="1" s="1"/>
  <c r="AG83" i="1" s="1"/>
  <c r="A2032" i="1"/>
  <c r="H2031" i="1"/>
  <c r="Q2031" i="1"/>
  <c r="C2031" i="1"/>
  <c r="Y2030" i="1"/>
  <c r="AA2031" i="1"/>
  <c r="Z2031" i="1"/>
  <c r="R2030" i="1"/>
  <c r="S2030" i="1" s="1"/>
  <c r="W47" i="1"/>
  <c r="U48" i="1"/>
  <c r="N51" i="1"/>
  <c r="I52" i="1"/>
  <c r="M51" i="1"/>
  <c r="E48" i="1"/>
  <c r="G46" i="1" l="1"/>
  <c r="D47" i="1"/>
  <c r="L47" i="1" s="1"/>
  <c r="O47" i="1" s="1"/>
  <c r="P47" i="1" s="1"/>
  <c r="X47" i="1" s="1"/>
  <c r="B47" i="1" s="1"/>
  <c r="J51" i="1"/>
  <c r="K51" i="1" s="1"/>
  <c r="F51" i="1" s="1"/>
  <c r="AJ82" i="1"/>
  <c r="AH83" i="1"/>
  <c r="AE83" i="1" s="1"/>
  <c r="AG84" i="1" s="1"/>
  <c r="Y2031" i="1"/>
  <c r="R2031" i="1"/>
  <c r="S2031" i="1" s="1"/>
  <c r="Z2032" i="1"/>
  <c r="AA2032" i="1"/>
  <c r="C2032" i="1"/>
  <c r="Q2032" i="1"/>
  <c r="H2032" i="1"/>
  <c r="A2033" i="1"/>
  <c r="I53" i="1"/>
  <c r="N52" i="1"/>
  <c r="M52" i="1"/>
  <c r="W48" i="1"/>
  <c r="U49" i="1"/>
  <c r="E49" i="1"/>
  <c r="D48" i="1" l="1"/>
  <c r="L48" i="1" s="1"/>
  <c r="O48" i="1" s="1"/>
  <c r="P48" i="1" s="1"/>
  <c r="X48" i="1" s="1"/>
  <c r="G47" i="1"/>
  <c r="J52" i="1"/>
  <c r="K52" i="1" s="1"/>
  <c r="F52" i="1" s="1"/>
  <c r="AJ83" i="1"/>
  <c r="AH84" i="1"/>
  <c r="AE84" i="1" s="1"/>
  <c r="AG85" i="1" s="1"/>
  <c r="Z2033" i="1"/>
  <c r="R2032" i="1"/>
  <c r="S2032" i="1" s="1"/>
  <c r="C2033" i="1"/>
  <c r="Y2032" i="1"/>
  <c r="AA2033" i="1"/>
  <c r="A2034" i="1"/>
  <c r="H2033" i="1"/>
  <c r="Q2033" i="1"/>
  <c r="W49" i="1"/>
  <c r="U50" i="1"/>
  <c r="E50" i="1"/>
  <c r="I54" i="1"/>
  <c r="N53" i="1"/>
  <c r="M53" i="1"/>
  <c r="D49" i="1" l="1"/>
  <c r="L49" i="1" s="1"/>
  <c r="O49" i="1" s="1"/>
  <c r="P49" i="1" s="1"/>
  <c r="X49" i="1" s="1"/>
  <c r="B49" i="1" s="1"/>
  <c r="G48" i="1"/>
  <c r="J53" i="1"/>
  <c r="K53" i="1" s="1"/>
  <c r="F53" i="1" s="1"/>
  <c r="AJ84" i="1"/>
  <c r="B48" i="1"/>
  <c r="AH85" i="1"/>
  <c r="AE85" i="1" s="1"/>
  <c r="AG86" i="1" s="1"/>
  <c r="A2035" i="1"/>
  <c r="Q2034" i="1"/>
  <c r="H2034" i="1"/>
  <c r="AA2034" i="1"/>
  <c r="Y2033" i="1"/>
  <c r="Z2034" i="1"/>
  <c r="C2034" i="1"/>
  <c r="R2033" i="1"/>
  <c r="S2033" i="1" s="1"/>
  <c r="E51" i="1"/>
  <c r="W50" i="1"/>
  <c r="U51" i="1"/>
  <c r="I55" i="1"/>
  <c r="N54" i="1"/>
  <c r="M54" i="1"/>
  <c r="D50" i="1" l="1"/>
  <c r="L50" i="1" s="1"/>
  <c r="O50" i="1" s="1"/>
  <c r="P50" i="1" s="1"/>
  <c r="X50" i="1" s="1"/>
  <c r="B50" i="1" s="1"/>
  <c r="G49" i="1"/>
  <c r="AJ85" i="1"/>
  <c r="J54" i="1"/>
  <c r="K54" i="1" s="1"/>
  <c r="F54" i="1" s="1"/>
  <c r="AH86" i="1"/>
  <c r="AE86" i="1" s="1"/>
  <c r="AG87" i="1" s="1"/>
  <c r="AA2035" i="1"/>
  <c r="Z2035" i="1"/>
  <c r="R2034" i="1"/>
  <c r="S2034" i="1" s="1"/>
  <c r="C2035" i="1"/>
  <c r="Y2034" i="1"/>
  <c r="Q2035" i="1"/>
  <c r="H2035" i="1"/>
  <c r="A2036" i="1"/>
  <c r="W51" i="1"/>
  <c r="U52" i="1"/>
  <c r="E52" i="1"/>
  <c r="I56" i="1"/>
  <c r="N55" i="1"/>
  <c r="M55" i="1"/>
  <c r="D51" i="1" l="1"/>
  <c r="L51" i="1" s="1"/>
  <c r="O51" i="1" s="1"/>
  <c r="P51" i="1" s="1"/>
  <c r="X51" i="1" s="1"/>
  <c r="B51" i="1" s="1"/>
  <c r="G50" i="1"/>
  <c r="J55" i="1"/>
  <c r="K55" i="1" s="1"/>
  <c r="F55" i="1" s="1"/>
  <c r="AJ86" i="1"/>
  <c r="AH87" i="1"/>
  <c r="AE87" i="1" s="1"/>
  <c r="AG88" i="1" s="1"/>
  <c r="AA2036" i="1"/>
  <c r="Z2036" i="1"/>
  <c r="C2036" i="1"/>
  <c r="R2035" i="1"/>
  <c r="S2035" i="1" s="1"/>
  <c r="Y2035" i="1"/>
  <c r="A2037" i="1"/>
  <c r="Q2036" i="1"/>
  <c r="H2036" i="1"/>
  <c r="I57" i="1"/>
  <c r="M56" i="1"/>
  <c r="N56" i="1"/>
  <c r="E53" i="1"/>
  <c r="W52" i="1"/>
  <c r="U53" i="1"/>
  <c r="D52" i="1" l="1"/>
  <c r="L52" i="1" s="1"/>
  <c r="O52" i="1" s="1"/>
  <c r="P52" i="1" s="1"/>
  <c r="X52" i="1" s="1"/>
  <c r="B52" i="1" s="1"/>
  <c r="G51" i="1"/>
  <c r="J56" i="1"/>
  <c r="K56" i="1" s="1"/>
  <c r="F56" i="1" s="1"/>
  <c r="AJ87" i="1"/>
  <c r="AH88" i="1"/>
  <c r="AE88" i="1" s="1"/>
  <c r="AG89" i="1" s="1"/>
  <c r="H2037" i="1"/>
  <c r="Q2037" i="1"/>
  <c r="A2038" i="1"/>
  <c r="AA2037" i="1"/>
  <c r="Y2036" i="1"/>
  <c r="C2037" i="1"/>
  <c r="R2036" i="1"/>
  <c r="S2036" i="1" s="1"/>
  <c r="Z2037" i="1"/>
  <c r="W53" i="1"/>
  <c r="U54" i="1"/>
  <c r="I58" i="1"/>
  <c r="M57" i="1"/>
  <c r="N57" i="1"/>
  <c r="D53" i="1"/>
  <c r="L53" i="1" s="1"/>
  <c r="O53" i="1" s="1"/>
  <c r="P53" i="1" s="1"/>
  <c r="E54" i="1"/>
  <c r="G52" i="1" l="1"/>
  <c r="J57" i="1"/>
  <c r="K57" i="1" s="1"/>
  <c r="F57" i="1" s="1"/>
  <c r="AJ88" i="1"/>
  <c r="AH89" i="1"/>
  <c r="AE89" i="1" s="1"/>
  <c r="AG90" i="1" s="1"/>
  <c r="A2039" i="1"/>
  <c r="Q2038" i="1"/>
  <c r="H2038" i="1"/>
  <c r="AA2038" i="1"/>
  <c r="R2037" i="1"/>
  <c r="S2037" i="1" s="1"/>
  <c r="C2038" i="1"/>
  <c r="Y2037" i="1"/>
  <c r="Z2038" i="1"/>
  <c r="X53" i="1"/>
  <c r="B53" i="1" s="1"/>
  <c r="G53" i="1"/>
  <c r="I59" i="1"/>
  <c r="N58" i="1"/>
  <c r="M58" i="1"/>
  <c r="W54" i="1"/>
  <c r="U55" i="1"/>
  <c r="D54" i="1"/>
  <c r="L54" i="1" s="1"/>
  <c r="O54" i="1" s="1"/>
  <c r="P54" i="1" s="1"/>
  <c r="E55" i="1"/>
  <c r="J58" i="1" l="1"/>
  <c r="K58" i="1" s="1"/>
  <c r="F58" i="1" s="1"/>
  <c r="AJ89" i="1"/>
  <c r="AH90" i="1"/>
  <c r="AE90" i="1" s="1"/>
  <c r="AG91" i="1" s="1"/>
  <c r="AA2039" i="1"/>
  <c r="Y2038" i="1"/>
  <c r="C2039" i="1"/>
  <c r="Z2039" i="1"/>
  <c r="R2038" i="1"/>
  <c r="S2038" i="1" s="1"/>
  <c r="A2040" i="1"/>
  <c r="Q2039" i="1"/>
  <c r="H2039" i="1"/>
  <c r="G54" i="1"/>
  <c r="X54" i="1"/>
  <c r="B54" i="1" s="1"/>
  <c r="W55" i="1"/>
  <c r="U56" i="1"/>
  <c r="D55" i="1"/>
  <c r="L55" i="1" s="1"/>
  <c r="O55" i="1" s="1"/>
  <c r="P55" i="1" s="1"/>
  <c r="E56" i="1"/>
  <c r="M59" i="1"/>
  <c r="I60" i="1"/>
  <c r="N59" i="1"/>
  <c r="J59" i="1" l="1"/>
  <c r="K59" i="1" s="1"/>
  <c r="F59" i="1" s="1"/>
  <c r="AJ90" i="1"/>
  <c r="AH91" i="1"/>
  <c r="AE91" i="1" s="1"/>
  <c r="AG92" i="1" s="1"/>
  <c r="AA2040" i="1"/>
  <c r="Z2040" i="1"/>
  <c r="Y2039" i="1"/>
  <c r="R2039" i="1"/>
  <c r="S2039" i="1" s="1"/>
  <c r="C2040" i="1"/>
  <c r="A2041" i="1"/>
  <c r="H2040" i="1"/>
  <c r="Q2040" i="1"/>
  <c r="X55" i="1"/>
  <c r="G55" i="1"/>
  <c r="I61" i="1"/>
  <c r="M60" i="1"/>
  <c r="N60" i="1"/>
  <c r="D56" i="1"/>
  <c r="L56" i="1" s="1"/>
  <c r="O56" i="1" s="1"/>
  <c r="P56" i="1" s="1"/>
  <c r="E57" i="1"/>
  <c r="W56" i="1"/>
  <c r="U57" i="1"/>
  <c r="J60" i="1" l="1"/>
  <c r="K60" i="1" s="1"/>
  <c r="F60" i="1" s="1"/>
  <c r="AJ91" i="1"/>
  <c r="B55" i="1"/>
  <c r="AH92" i="1"/>
  <c r="AE92" i="1" s="1"/>
  <c r="AG93" i="1" s="1"/>
  <c r="H2041" i="1"/>
  <c r="A2042" i="1"/>
  <c r="Q2041" i="1"/>
  <c r="AA2041" i="1"/>
  <c r="C2041" i="1"/>
  <c r="R2040" i="1"/>
  <c r="S2040" i="1" s="1"/>
  <c r="Y2040" i="1"/>
  <c r="Z2041" i="1"/>
  <c r="X56" i="1"/>
  <c r="B56" i="1" s="1"/>
  <c r="G56" i="1"/>
  <c r="D57" i="1"/>
  <c r="L57" i="1" s="1"/>
  <c r="O57" i="1" s="1"/>
  <c r="P57" i="1" s="1"/>
  <c r="E58" i="1"/>
  <c r="W57" i="1"/>
  <c r="U58" i="1"/>
  <c r="I62" i="1"/>
  <c r="N61" i="1"/>
  <c r="M61" i="1"/>
  <c r="J61" i="1" l="1"/>
  <c r="K61" i="1" s="1"/>
  <c r="F61" i="1" s="1"/>
  <c r="AJ92" i="1"/>
  <c r="AH93" i="1"/>
  <c r="AE93" i="1" s="1"/>
  <c r="AG94" i="1" s="1"/>
  <c r="Z2042" i="1"/>
  <c r="C2042" i="1"/>
  <c r="R2041" i="1"/>
  <c r="S2041" i="1" s="1"/>
  <c r="AA2042" i="1"/>
  <c r="Y2041" i="1"/>
  <c r="A2043" i="1"/>
  <c r="Q2042" i="1"/>
  <c r="H2042" i="1"/>
  <c r="G57" i="1"/>
  <c r="M62" i="1"/>
  <c r="N62" i="1"/>
  <c r="I63" i="1"/>
  <c r="W58" i="1"/>
  <c r="U59" i="1"/>
  <c r="D58" i="1"/>
  <c r="L58" i="1" s="1"/>
  <c r="O58" i="1" s="1"/>
  <c r="P58" i="1" s="1"/>
  <c r="E59" i="1"/>
  <c r="X57" i="1"/>
  <c r="J62" i="1" l="1"/>
  <c r="K62" i="1" s="1"/>
  <c r="F62" i="1" s="1"/>
  <c r="AJ93" i="1"/>
  <c r="B57" i="1"/>
  <c r="AH94" i="1"/>
  <c r="AE94" i="1" s="1"/>
  <c r="AG95" i="1" s="1"/>
  <c r="H2043" i="1"/>
  <c r="A2044" i="1"/>
  <c r="Q2043" i="1"/>
  <c r="Y2042" i="1"/>
  <c r="AA2043" i="1"/>
  <c r="Z2043" i="1"/>
  <c r="C2043" i="1"/>
  <c r="R2042" i="1"/>
  <c r="S2042" i="1" s="1"/>
  <c r="X58" i="1"/>
  <c r="B58" i="1" s="1"/>
  <c r="G58" i="1"/>
  <c r="W59" i="1"/>
  <c r="U60" i="1"/>
  <c r="I64" i="1"/>
  <c r="N63" i="1"/>
  <c r="M63" i="1"/>
  <c r="D59" i="1"/>
  <c r="L59" i="1" s="1"/>
  <c r="O59" i="1" s="1"/>
  <c r="P59" i="1" s="1"/>
  <c r="E60" i="1"/>
  <c r="J63" i="1" l="1"/>
  <c r="K63" i="1" s="1"/>
  <c r="F63" i="1" s="1"/>
  <c r="AJ94" i="1"/>
  <c r="AH95" i="1"/>
  <c r="AE95" i="1" s="1"/>
  <c r="AG96" i="1" s="1"/>
  <c r="Z2044" i="1"/>
  <c r="Y2043" i="1"/>
  <c r="AA2044" i="1"/>
  <c r="R2043" i="1"/>
  <c r="S2043" i="1" s="1"/>
  <c r="C2044" i="1"/>
  <c r="A2045" i="1"/>
  <c r="Q2044" i="1"/>
  <c r="H2044" i="1"/>
  <c r="X59" i="1"/>
  <c r="G59" i="1"/>
  <c r="I65" i="1"/>
  <c r="M64" i="1"/>
  <c r="N64" i="1"/>
  <c r="W60" i="1"/>
  <c r="U61" i="1"/>
  <c r="D60" i="1"/>
  <c r="L60" i="1" s="1"/>
  <c r="O60" i="1" s="1"/>
  <c r="P60" i="1" s="1"/>
  <c r="E61" i="1"/>
  <c r="J64" i="1" l="1"/>
  <c r="K64" i="1" s="1"/>
  <c r="F64" i="1" s="1"/>
  <c r="AJ95" i="1"/>
  <c r="B59" i="1"/>
  <c r="AH96" i="1"/>
  <c r="AE96" i="1" s="1"/>
  <c r="AA2045" i="1"/>
  <c r="Z2045" i="1"/>
  <c r="C2045" i="1"/>
  <c r="R2044" i="1"/>
  <c r="S2044" i="1" s="1"/>
  <c r="Y2044" i="1"/>
  <c r="H2045" i="1"/>
  <c r="A2046" i="1"/>
  <c r="Q2045" i="1"/>
  <c r="G60" i="1"/>
  <c r="D61" i="1"/>
  <c r="L61" i="1" s="1"/>
  <c r="O61" i="1" s="1"/>
  <c r="P61" i="1" s="1"/>
  <c r="E62" i="1"/>
  <c r="I66" i="1"/>
  <c r="J65" i="1"/>
  <c r="K65" i="1" s="1"/>
  <c r="M65" i="1"/>
  <c r="N65" i="1"/>
  <c r="X60" i="1"/>
  <c r="B60" i="1" s="1"/>
  <c r="W61" i="1"/>
  <c r="U62" i="1"/>
  <c r="AJ96" i="1" l="1"/>
  <c r="R2045" i="1"/>
  <c r="S2045" i="1" s="1"/>
  <c r="Z2046" i="1"/>
  <c r="C2046" i="1"/>
  <c r="Y2045" i="1"/>
  <c r="AA2046" i="1"/>
  <c r="Q2046" i="1"/>
  <c r="A2047" i="1"/>
  <c r="H2046" i="1"/>
  <c r="G61" i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B61" i="1" l="1"/>
  <c r="Z2047" i="1"/>
  <c r="R2046" i="1"/>
  <c r="S2046" i="1" s="1"/>
  <c r="C2047" i="1"/>
  <c r="Y2046" i="1"/>
  <c r="AA2047" i="1"/>
  <c r="A2048" i="1"/>
  <c r="Q2047" i="1"/>
  <c r="H2047" i="1"/>
  <c r="X62" i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Q2048" i="1" l="1"/>
  <c r="H2048" i="1"/>
  <c r="A2049" i="1"/>
  <c r="AA2048" i="1"/>
  <c r="R2047" i="1"/>
  <c r="S2047" i="1" s="1"/>
  <c r="Z2048" i="1"/>
  <c r="C2048" i="1"/>
  <c r="M68" i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l="1"/>
  <c r="A2050" i="1"/>
  <c r="H2049" i="1"/>
  <c r="Q2049" i="1"/>
  <c r="AA2049" i="1"/>
  <c r="Y2048" i="1"/>
  <c r="C2049" i="1"/>
  <c r="R2048" i="1"/>
  <c r="S2048" i="1" s="1"/>
  <c r="Z2049" i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Z2050" i="1"/>
  <c r="Y2049" i="1"/>
  <c r="R2049" i="1"/>
  <c r="S2049" i="1" s="1"/>
  <c r="C2050" i="1"/>
  <c r="AA2050" i="1"/>
  <c r="Q2050" i="1"/>
  <c r="H2050" i="1"/>
  <c r="A2051" i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Q2051" i="1" l="1"/>
  <c r="A2052" i="1"/>
  <c r="H2051" i="1"/>
  <c r="C2051" i="1"/>
  <c r="R2050" i="1"/>
  <c r="S2050" i="1" s="1"/>
  <c r="AA2051" i="1"/>
  <c r="Z2051" i="1"/>
  <c r="U2051" i="1"/>
  <c r="W2051" i="1" s="1"/>
  <c r="G66" i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s="1"/>
  <c r="Q2052" i="1" l="1"/>
  <c r="H2052" i="1"/>
  <c r="A2053" i="1"/>
  <c r="AA2052" i="1"/>
  <c r="Z2052" i="1"/>
  <c r="Y2051" i="1"/>
  <c r="R2051" i="1"/>
  <c r="S2051" i="1" s="1"/>
  <c r="C2052" i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Q2053" i="1" l="1"/>
  <c r="A2054" i="1"/>
  <c r="H2053" i="1"/>
  <c r="Z2053" i="1"/>
  <c r="AA2053" i="1"/>
  <c r="Y2052" i="1"/>
  <c r="C2053" i="1"/>
  <c r="R2052" i="1"/>
  <c r="S2052" i="1" s="1"/>
  <c r="G68" i="1"/>
  <c r="F72" i="1"/>
  <c r="J73" i="1"/>
  <c r="K73" i="1" s="1"/>
  <c r="I74" i="1"/>
  <c r="D69" i="1"/>
  <c r="L69" i="1" s="1"/>
  <c r="E70" i="1"/>
  <c r="X68" i="1"/>
  <c r="B68" i="1" s="1"/>
  <c r="W69" i="1"/>
  <c r="U70" i="1"/>
  <c r="Q2054" i="1" l="1"/>
  <c r="A2055" i="1"/>
  <c r="H2054" i="1"/>
  <c r="AA2054" i="1"/>
  <c r="Z2054" i="1"/>
  <c r="R2053" i="1"/>
  <c r="S2053" i="1" s="1"/>
  <c r="C2054" i="1"/>
  <c r="Y2053" i="1"/>
  <c r="M70" i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A2056" i="1"/>
  <c r="Q2055" i="1"/>
  <c r="H2055" i="1"/>
  <c r="C2055" i="1"/>
  <c r="Y2054" i="1"/>
  <c r="R2054" i="1"/>
  <c r="S2054" i="1" s="1"/>
  <c r="Z2055" i="1"/>
  <c r="AA2055" i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B69" i="1" l="1"/>
  <c r="C2056" i="1"/>
  <c r="Y2055" i="1"/>
  <c r="Z2056" i="1"/>
  <c r="R2055" i="1"/>
  <c r="S2055" i="1" s="1"/>
  <c r="AA2056" i="1"/>
  <c r="A2057" i="1"/>
  <c r="H2056" i="1"/>
  <c r="Q2056" i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S71" i="1" l="1"/>
  <c r="M72" i="1"/>
  <c r="N72" i="1" s="1"/>
  <c r="N73" i="1" s="1"/>
  <c r="Q2057" i="1"/>
  <c r="A2058" i="1"/>
  <c r="H2057" i="1"/>
  <c r="W73" i="1"/>
  <c r="U74" i="1"/>
  <c r="AA2057" i="1"/>
  <c r="Y2056" i="1"/>
  <c r="C2057" i="1"/>
  <c r="Z2057" i="1"/>
  <c r="R2056" i="1"/>
  <c r="S2056" i="1" s="1"/>
  <c r="G73" i="1"/>
  <c r="L73" i="1"/>
  <c r="E76" i="1"/>
  <c r="F76" i="1"/>
  <c r="D74" i="1"/>
  <c r="J77" i="1"/>
  <c r="K77" i="1" s="1"/>
  <c r="I78" i="1"/>
  <c r="X71" i="1"/>
  <c r="B71" i="1" l="1"/>
  <c r="M73" i="1"/>
  <c r="M74" i="1" s="1"/>
  <c r="M75" i="1" s="1"/>
  <c r="M76" i="1" s="1"/>
  <c r="M77" i="1" s="1"/>
  <c r="M78" i="1" s="1"/>
  <c r="W74" i="1"/>
  <c r="U75" i="1"/>
  <c r="H2058" i="1"/>
  <c r="A2059" i="1"/>
  <c r="Q2058" i="1"/>
  <c r="Z2058" i="1"/>
  <c r="R2057" i="1"/>
  <c r="S2057" i="1" s="1"/>
  <c r="Y2057" i="1"/>
  <c r="C2058" i="1"/>
  <c r="AA2058" i="1"/>
  <c r="N74" i="1"/>
  <c r="N75" i="1" s="1"/>
  <c r="N76" i="1" s="1"/>
  <c r="N77" i="1" s="1"/>
  <c r="N78" i="1" s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O74" i="1" l="1"/>
  <c r="P74" i="1" s="1"/>
  <c r="X74" i="1" s="1"/>
  <c r="B74" i="1" s="1"/>
  <c r="C2059" i="1"/>
  <c r="R2058" i="1"/>
  <c r="S2058" i="1" s="1"/>
  <c r="AA2059" i="1"/>
  <c r="Z2059" i="1"/>
  <c r="Y2058" i="1"/>
  <c r="A2060" i="1"/>
  <c r="Q2059" i="1"/>
  <c r="H2059" i="1"/>
  <c r="W75" i="1"/>
  <c r="U76" i="1"/>
  <c r="X73" i="1"/>
  <c r="B73" i="1" s="1"/>
  <c r="S73" i="1"/>
  <c r="Y73" i="1" s="1"/>
  <c r="X72" i="1"/>
  <c r="S72" i="1"/>
  <c r="Y72" i="1" s="1"/>
  <c r="I80" i="1"/>
  <c r="J79" i="1"/>
  <c r="K79" i="1" s="1"/>
  <c r="N79" i="1"/>
  <c r="E78" i="1"/>
  <c r="F78" i="1"/>
  <c r="M79" i="1"/>
  <c r="L75" i="1"/>
  <c r="O75" i="1" s="1"/>
  <c r="P75" i="1" s="1"/>
  <c r="G75" i="1"/>
  <c r="D76" i="1"/>
  <c r="D77" i="1" s="1"/>
  <c r="G77" i="1" s="1"/>
  <c r="B72" i="1" l="1"/>
  <c r="X75" i="1"/>
  <c r="B75" i="1" s="1"/>
  <c r="H2060" i="1"/>
  <c r="Q2060" i="1"/>
  <c r="A2061" i="1"/>
  <c r="W76" i="1"/>
  <c r="U77" i="1"/>
  <c r="AA2060" i="1"/>
  <c r="Y2059" i="1"/>
  <c r="R2059" i="1"/>
  <c r="S2059" i="1" s="1"/>
  <c r="Z2060" i="1"/>
  <c r="C2060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W77" i="1"/>
  <c r="X77" i="1" s="1"/>
  <c r="B77" i="1" s="1"/>
  <c r="U78" i="1"/>
  <c r="A2062" i="1"/>
  <c r="H2061" i="1"/>
  <c r="Q2061" i="1"/>
  <c r="C2061" i="1"/>
  <c r="AA2061" i="1"/>
  <c r="R2060" i="1"/>
  <c r="S2060" i="1" s="1"/>
  <c r="Y2060" i="1"/>
  <c r="Z2061" i="1"/>
  <c r="G78" i="1"/>
  <c r="I82" i="1"/>
  <c r="J81" i="1"/>
  <c r="K81" i="1" s="1"/>
  <c r="M81" i="1"/>
  <c r="N81" i="1"/>
  <c r="D79" i="1"/>
  <c r="G79" i="1" s="1"/>
  <c r="F80" i="1"/>
  <c r="E80" i="1"/>
  <c r="B76" i="1" l="1"/>
  <c r="Y2061" i="1"/>
  <c r="Z2062" i="1"/>
  <c r="R2061" i="1"/>
  <c r="S2061" i="1" s="1"/>
  <c r="C2062" i="1"/>
  <c r="AA2062" i="1"/>
  <c r="Q2062" i="1"/>
  <c r="A2063" i="1"/>
  <c r="H2062" i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C2063" i="1" l="1"/>
  <c r="R2062" i="1"/>
  <c r="S2062" i="1" s="1"/>
  <c r="Z2063" i="1"/>
  <c r="Y2062" i="1"/>
  <c r="AA2063" i="1"/>
  <c r="W79" i="1"/>
  <c r="X79" i="1" s="1"/>
  <c r="B79" i="1" s="1"/>
  <c r="U80" i="1"/>
  <c r="Q2063" i="1"/>
  <c r="H2063" i="1"/>
  <c r="A2064" i="1"/>
  <c r="G80" i="1"/>
  <c r="F82" i="1"/>
  <c r="E82" i="1"/>
  <c r="M83" i="1"/>
  <c r="I84" i="1"/>
  <c r="J83" i="1"/>
  <c r="K83" i="1" s="1"/>
  <c r="N83" i="1"/>
  <c r="D81" i="1"/>
  <c r="G81" i="1" s="1"/>
  <c r="H2064" i="1" l="1"/>
  <c r="A2065" i="1"/>
  <c r="Q2064" i="1"/>
  <c r="Z2064" i="1"/>
  <c r="Y2063" i="1"/>
  <c r="R2063" i="1"/>
  <c r="S2063" i="1" s="1"/>
  <c r="C2064" i="1"/>
  <c r="AA2064" i="1"/>
  <c r="W80" i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C2065" i="1" l="1"/>
  <c r="Y2064" i="1"/>
  <c r="R2064" i="1"/>
  <c r="S2064" i="1" s="1"/>
  <c r="AA2065" i="1"/>
  <c r="Z2065" i="1"/>
  <c r="W81" i="1"/>
  <c r="X81" i="1" s="1"/>
  <c r="B81" i="1" s="1"/>
  <c r="U82" i="1"/>
  <c r="H2065" i="1"/>
  <c r="A2066" i="1"/>
  <c r="Q2065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C2066" i="1" l="1"/>
  <c r="AA2066" i="1"/>
  <c r="R2065" i="1"/>
  <c r="S2065" i="1" s="1"/>
  <c r="Y2065" i="1"/>
  <c r="Z2066" i="1"/>
  <c r="Q2066" i="1"/>
  <c r="A2067" i="1"/>
  <c r="H2066" i="1"/>
  <c r="W82" i="1"/>
  <c r="X82" i="1" s="1"/>
  <c r="B82" i="1" s="1"/>
  <c r="U83" i="1"/>
  <c r="D84" i="1"/>
  <c r="G84" i="1" s="1"/>
  <c r="J86" i="1"/>
  <c r="K86" i="1" s="1"/>
  <c r="M86" i="1"/>
  <c r="I87" i="1"/>
  <c r="N86" i="1"/>
  <c r="G83" i="1"/>
  <c r="F85" i="1"/>
  <c r="E85" i="1"/>
  <c r="W83" i="1" l="1"/>
  <c r="X83" i="1" s="1"/>
  <c r="U84" i="1"/>
  <c r="Y2066" i="1"/>
  <c r="C2067" i="1"/>
  <c r="R2066" i="1"/>
  <c r="S2066" i="1" s="1"/>
  <c r="AA2067" i="1"/>
  <c r="Z2067" i="1"/>
  <c r="A2068" i="1"/>
  <c r="H2067" i="1"/>
  <c r="Q2067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B83" i="1" l="1"/>
  <c r="AA2068" i="1"/>
  <c r="Z2068" i="1"/>
  <c r="Y2067" i="1"/>
  <c r="C2068" i="1"/>
  <c r="R2067" i="1"/>
  <c r="S2067" i="1" s="1"/>
  <c r="W84" i="1"/>
  <c r="X84" i="1" s="1"/>
  <c r="B84" i="1" s="1"/>
  <c r="U85" i="1"/>
  <c r="H2068" i="1"/>
  <c r="A2069" i="1"/>
  <c r="Q2068" i="1"/>
  <c r="M88" i="1"/>
  <c r="I89" i="1"/>
  <c r="J88" i="1"/>
  <c r="K88" i="1" s="1"/>
  <c r="N88" i="1"/>
  <c r="F87" i="1"/>
  <c r="E87" i="1"/>
  <c r="G85" i="1"/>
  <c r="D86" i="1"/>
  <c r="G86" i="1" s="1"/>
  <c r="A2070" i="1" l="1"/>
  <c r="Q2069" i="1"/>
  <c r="H2069" i="1"/>
  <c r="R2068" i="1"/>
  <c r="S2068" i="1" s="1"/>
  <c r="C2069" i="1"/>
  <c r="Z2069" i="1"/>
  <c r="AA2069" i="1"/>
  <c r="Y2068" i="1"/>
  <c r="W85" i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G87" i="1" l="1"/>
  <c r="Z2070" i="1"/>
  <c r="AA2070" i="1"/>
  <c r="R2069" i="1"/>
  <c r="S2069" i="1" s="1"/>
  <c r="C2070" i="1"/>
  <c r="Y2069" i="1"/>
  <c r="W86" i="1"/>
  <c r="X86" i="1" s="1"/>
  <c r="B86" i="1" s="1"/>
  <c r="U87" i="1"/>
  <c r="H2070" i="1"/>
  <c r="A2071" i="1"/>
  <c r="Q2070" i="1"/>
  <c r="I91" i="1"/>
  <c r="J90" i="1"/>
  <c r="K90" i="1" s="1"/>
  <c r="M90" i="1"/>
  <c r="N90" i="1"/>
  <c r="F89" i="1"/>
  <c r="E89" i="1"/>
  <c r="D88" i="1"/>
  <c r="L88" i="1" s="1"/>
  <c r="O88" i="1" s="1"/>
  <c r="P88" i="1" s="1"/>
  <c r="Y2070" i="1" l="1"/>
  <c r="Z2071" i="1"/>
  <c r="R2070" i="1"/>
  <c r="S2070" i="1" s="1"/>
  <c r="C2071" i="1"/>
  <c r="AA2071" i="1"/>
  <c r="A2072" i="1"/>
  <c r="Q2071" i="1"/>
  <c r="H2071" i="1"/>
  <c r="W87" i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Y2071" i="1" l="1"/>
  <c r="AA2072" i="1"/>
  <c r="R2071" i="1"/>
  <c r="S2071" i="1" s="1"/>
  <c r="C2072" i="1"/>
  <c r="Z2072" i="1"/>
  <c r="W88" i="1"/>
  <c r="X88" i="1" s="1"/>
  <c r="B88" i="1" s="1"/>
  <c r="U89" i="1"/>
  <c r="A2073" i="1"/>
  <c r="Q2072" i="1"/>
  <c r="H2072" i="1"/>
  <c r="G89" i="1"/>
  <c r="J92" i="1"/>
  <c r="K92" i="1" s="1"/>
  <c r="I93" i="1"/>
  <c r="M92" i="1"/>
  <c r="N92" i="1"/>
  <c r="D90" i="1"/>
  <c r="G90" i="1" s="1"/>
  <c r="F91" i="1"/>
  <c r="E91" i="1"/>
  <c r="Z2073" i="1" l="1"/>
  <c r="R2072" i="1"/>
  <c r="S2072" i="1" s="1"/>
  <c r="C2073" i="1"/>
  <c r="Y2072" i="1"/>
  <c r="AA2073" i="1"/>
  <c r="W89" i="1"/>
  <c r="X89" i="1" s="1"/>
  <c r="B89" i="1" s="1"/>
  <c r="U90" i="1"/>
  <c r="Q2073" i="1"/>
  <c r="H2073" i="1"/>
  <c r="A2074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W90" i="1" l="1"/>
  <c r="X90" i="1" s="1"/>
  <c r="U91" i="1"/>
  <c r="A2075" i="1"/>
  <c r="H2074" i="1"/>
  <c r="Q2074" i="1"/>
  <c r="Y2073" i="1"/>
  <c r="C2074" i="1"/>
  <c r="AA2074" i="1"/>
  <c r="Z2074" i="1"/>
  <c r="R2073" i="1"/>
  <c r="S2073" i="1" s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B90" i="1" l="1"/>
  <c r="Z2075" i="1"/>
  <c r="AA2075" i="1"/>
  <c r="R2074" i="1"/>
  <c r="S2074" i="1" s="1"/>
  <c r="C2075" i="1"/>
  <c r="Y2074" i="1"/>
  <c r="A2076" i="1"/>
  <c r="H2075" i="1"/>
  <c r="Q2075" i="1"/>
  <c r="W91" i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W92" i="1" l="1"/>
  <c r="X92" i="1" s="1"/>
  <c r="B92" i="1" s="1"/>
  <c r="U93" i="1"/>
  <c r="AA2076" i="1"/>
  <c r="Z2076" i="1"/>
  <c r="R2075" i="1"/>
  <c r="S2075" i="1" s="1"/>
  <c r="Y2075" i="1"/>
  <c r="C2076" i="1"/>
  <c r="A2077" i="1"/>
  <c r="H2076" i="1"/>
  <c r="Q2076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C2077" i="1" l="1"/>
  <c r="R2076" i="1"/>
  <c r="S2076" i="1" s="1"/>
  <c r="AA2077" i="1"/>
  <c r="Z2077" i="1"/>
  <c r="Y2076" i="1"/>
  <c r="A2078" i="1"/>
  <c r="Q2077" i="1"/>
  <c r="H2077" i="1"/>
  <c r="W93" i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X94" i="1" s="1"/>
  <c r="B94" i="1" s="1"/>
  <c r="U95" i="1"/>
  <c r="Y2077" i="1"/>
  <c r="C2078" i="1"/>
  <c r="AA2078" i="1"/>
  <c r="Z2078" i="1"/>
  <c r="R2077" i="1"/>
  <c r="S2077" i="1" s="1"/>
  <c r="H2078" i="1"/>
  <c r="A2079" i="1"/>
  <c r="Q2078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Z2079" i="1" l="1"/>
  <c r="U2079" i="1"/>
  <c r="W2079" i="1" s="1"/>
  <c r="AA2079" i="1"/>
  <c r="R2078" i="1"/>
  <c r="S2078" i="1" s="1"/>
  <c r="C2079" i="1"/>
  <c r="H2079" i="1"/>
  <c r="A2080" i="1"/>
  <c r="Q2079" i="1"/>
  <c r="W95" i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W96" i="1" l="1"/>
  <c r="X96" i="1" s="1"/>
  <c r="B96" i="1" s="1"/>
  <c r="U97" i="1"/>
  <c r="AA2080" i="1"/>
  <c r="Z2080" i="1"/>
  <c r="R2079" i="1"/>
  <c r="S2079" i="1" s="1"/>
  <c r="Y2079" i="1"/>
  <c r="C2080" i="1"/>
  <c r="H2080" i="1"/>
  <c r="Q2080" i="1"/>
  <c r="A2081" i="1"/>
  <c r="D98" i="1"/>
  <c r="G98" i="1" s="1"/>
  <c r="J100" i="1"/>
  <c r="K100" i="1" s="1"/>
  <c r="I101" i="1"/>
  <c r="G97" i="1"/>
  <c r="F99" i="1"/>
  <c r="E99" i="1"/>
  <c r="Q2081" i="1" l="1"/>
  <c r="H2081" i="1"/>
  <c r="A2082" i="1"/>
  <c r="Z2081" i="1"/>
  <c r="C2081" i="1"/>
  <c r="R2080" i="1"/>
  <c r="S2080" i="1" s="1"/>
  <c r="Y2080" i="1"/>
  <c r="AA2081" i="1"/>
  <c r="W97" i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W98" i="1" l="1"/>
  <c r="X98" i="1" s="1"/>
  <c r="B98" i="1" s="1"/>
  <c r="U99" i="1"/>
  <c r="H2082" i="1"/>
  <c r="A2083" i="1"/>
  <c r="Q2082" i="1"/>
  <c r="Y2081" i="1"/>
  <c r="C2082" i="1"/>
  <c r="AA2082" i="1"/>
  <c r="Z2082" i="1"/>
  <c r="R2081" i="1"/>
  <c r="S2081" i="1" s="1"/>
  <c r="G99" i="1"/>
  <c r="M100" i="1"/>
  <c r="O99" i="1"/>
  <c r="P99" i="1" s="1"/>
  <c r="D100" i="1"/>
  <c r="L100" i="1" s="1"/>
  <c r="I103" i="1"/>
  <c r="J102" i="1"/>
  <c r="K102" i="1" s="1"/>
  <c r="F101" i="1"/>
  <c r="E101" i="1"/>
  <c r="Q2083" i="1" l="1"/>
  <c r="A2084" i="1"/>
  <c r="H2083" i="1"/>
  <c r="W99" i="1"/>
  <c r="X99" i="1" s="1"/>
  <c r="U100" i="1"/>
  <c r="Z2083" i="1"/>
  <c r="R2082" i="1"/>
  <c r="S2082" i="1" s="1"/>
  <c r="Y2082" i="1"/>
  <c r="C2083" i="1"/>
  <c r="AA2083" i="1"/>
  <c r="G100" i="1"/>
  <c r="M101" i="1"/>
  <c r="O100" i="1"/>
  <c r="P100" i="1" s="1"/>
  <c r="J103" i="1"/>
  <c r="K103" i="1" s="1"/>
  <c r="I104" i="1"/>
  <c r="D101" i="1"/>
  <c r="L101" i="1" s="1"/>
  <c r="E102" i="1"/>
  <c r="F102" i="1"/>
  <c r="B99" i="1" l="1"/>
  <c r="W100" i="1"/>
  <c r="X100" i="1" s="1"/>
  <c r="B100" i="1" s="1"/>
  <c r="U101" i="1"/>
  <c r="A2085" i="1"/>
  <c r="H2084" i="1"/>
  <c r="Q2084" i="1"/>
  <c r="C2084" i="1"/>
  <c r="AA2084" i="1"/>
  <c r="Z2084" i="1"/>
  <c r="R2083" i="1"/>
  <c r="S2083" i="1" s="1"/>
  <c r="Y2083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D102" i="1"/>
  <c r="G102" i="1" s="1"/>
  <c r="Q2085" i="1" l="1"/>
  <c r="H2085" i="1"/>
  <c r="A2086" i="1"/>
  <c r="W101" i="1"/>
  <c r="X101" i="1" s="1"/>
  <c r="B101" i="1" s="1"/>
  <c r="U102" i="1"/>
  <c r="Z2085" i="1"/>
  <c r="Y2084" i="1"/>
  <c r="R2084" i="1"/>
  <c r="S2084" i="1" s="1"/>
  <c r="C2085" i="1"/>
  <c r="AA2085" i="1"/>
  <c r="L102" i="1"/>
  <c r="O102" i="1" s="1"/>
  <c r="P102" i="1" s="1"/>
  <c r="S101" i="1"/>
  <c r="D103" i="1"/>
  <c r="L103" i="1" s="1"/>
  <c r="O103" i="1" s="1"/>
  <c r="P103" i="1" s="1"/>
  <c r="E104" i="1"/>
  <c r="F104" i="1"/>
  <c r="J105" i="1"/>
  <c r="K105" i="1" s="1"/>
  <c r="I106" i="1"/>
  <c r="M103" i="1"/>
  <c r="M104" i="1" s="1"/>
  <c r="W102" i="1" l="1"/>
  <c r="X102" i="1" s="1"/>
  <c r="B102" i="1" s="1"/>
  <c r="U103" i="1"/>
  <c r="A2087" i="1"/>
  <c r="Q2086" i="1"/>
  <c r="H2086" i="1"/>
  <c r="Z2086" i="1"/>
  <c r="R2085" i="1"/>
  <c r="S2085" i="1" s="1"/>
  <c r="Y2085" i="1"/>
  <c r="C2086" i="1"/>
  <c r="AA2086" i="1"/>
  <c r="U105" i="1"/>
  <c r="W105" i="1" s="1"/>
  <c r="Y101" i="1"/>
  <c r="G103" i="1"/>
  <c r="E105" i="1"/>
  <c r="F105" i="1"/>
  <c r="I107" i="1"/>
  <c r="J106" i="1"/>
  <c r="K106" i="1" s="1"/>
  <c r="D104" i="1"/>
  <c r="L104" i="1" s="1"/>
  <c r="R2086" i="1" l="1"/>
  <c r="S2086" i="1" s="1"/>
  <c r="C2087" i="1"/>
  <c r="AA2087" i="1"/>
  <c r="Z2087" i="1"/>
  <c r="Y2086" i="1"/>
  <c r="Q2087" i="1"/>
  <c r="H2087" i="1"/>
  <c r="A2088" i="1"/>
  <c r="W103" i="1"/>
  <c r="X103" i="1" s="1"/>
  <c r="B103" i="1" s="1"/>
  <c r="U104" i="1"/>
  <c r="W104" i="1" s="1"/>
  <c r="M105" i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S104" i="1" l="1"/>
  <c r="C2088" i="1"/>
  <c r="AA2088" i="1"/>
  <c r="Z2088" i="1"/>
  <c r="R2087" i="1"/>
  <c r="S2087" i="1" s="1"/>
  <c r="Y2087" i="1"/>
  <c r="Q2088" i="1"/>
  <c r="H2088" i="1"/>
  <c r="A2089" i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Z2089" i="1" l="1"/>
  <c r="C2089" i="1"/>
  <c r="R2088" i="1"/>
  <c r="S2088" i="1" s="1"/>
  <c r="Y2088" i="1"/>
  <c r="AA2089" i="1"/>
  <c r="H2089" i="1"/>
  <c r="A2090" i="1"/>
  <c r="Q2089" i="1"/>
  <c r="M109" i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G107" i="1" l="1"/>
  <c r="Y2089" i="1"/>
  <c r="C2090" i="1"/>
  <c r="AA2090" i="1"/>
  <c r="Z2090" i="1"/>
  <c r="R2089" i="1"/>
  <c r="S2089" i="1" s="1"/>
  <c r="A2091" i="1"/>
  <c r="Q2090" i="1"/>
  <c r="H2090" i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A2092" i="1"/>
  <c r="Q2091" i="1"/>
  <c r="H2091" i="1"/>
  <c r="Z2091" i="1"/>
  <c r="R2090" i="1"/>
  <c r="S2090" i="1" s="1"/>
  <c r="Y2090" i="1"/>
  <c r="C2091" i="1"/>
  <c r="AA2091" i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X108" i="1" l="1"/>
  <c r="C2092" i="1"/>
  <c r="R2091" i="1"/>
  <c r="S2091" i="1" s="1"/>
  <c r="Z2092" i="1"/>
  <c r="AA2092" i="1"/>
  <c r="Y2091" i="1"/>
  <c r="Q2092" i="1"/>
  <c r="H2092" i="1"/>
  <c r="A2093" i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C2093" i="1"/>
  <c r="Y2092" i="1"/>
  <c r="AA2093" i="1"/>
  <c r="R2092" i="1"/>
  <c r="S2092" i="1" s="1"/>
  <c r="Z2093" i="1"/>
  <c r="H2093" i="1"/>
  <c r="A2094" i="1"/>
  <c r="Q2093" i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l="1"/>
  <c r="H2094" i="1"/>
  <c r="A2095" i="1"/>
  <c r="Q2094" i="1"/>
  <c r="AA2094" i="1"/>
  <c r="Z2094" i="1"/>
  <c r="R2093" i="1"/>
  <c r="S2093" i="1" s="1"/>
  <c r="Y2093" i="1"/>
  <c r="C2094" i="1"/>
  <c r="G111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B111" i="1" l="1"/>
  <c r="R2094" i="1"/>
  <c r="S2094" i="1" s="1"/>
  <c r="Z2095" i="1"/>
  <c r="AA2095" i="1"/>
  <c r="Y2094" i="1"/>
  <c r="C2095" i="1"/>
  <c r="A2096" i="1"/>
  <c r="Q2095" i="1"/>
  <c r="H2095" i="1"/>
  <c r="G112" i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A2097" i="1" l="1"/>
  <c r="Q2096" i="1"/>
  <c r="H2096" i="1"/>
  <c r="Y2095" i="1"/>
  <c r="AA2096" i="1"/>
  <c r="C2096" i="1"/>
  <c r="Z2096" i="1"/>
  <c r="R2095" i="1"/>
  <c r="S2095" i="1" s="1"/>
  <c r="G113" i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R2096" i="1" l="1"/>
  <c r="S2096" i="1" s="1"/>
  <c r="Y2096" i="1"/>
  <c r="Z2097" i="1"/>
  <c r="AA2097" i="1"/>
  <c r="C2097" i="1"/>
  <c r="Q2097" i="1"/>
  <c r="H2097" i="1"/>
  <c r="A2098" i="1"/>
  <c r="G114" i="1"/>
  <c r="D115" i="1"/>
  <c r="G115" i="1" s="1"/>
  <c r="I118" i="1"/>
  <c r="J117" i="1"/>
  <c r="K117" i="1" s="1"/>
  <c r="M117" i="1"/>
  <c r="N117" i="1"/>
  <c r="E116" i="1"/>
  <c r="U116" i="1"/>
  <c r="W116" i="1" s="1"/>
  <c r="F116" i="1"/>
  <c r="C2098" i="1" l="1"/>
  <c r="R2097" i="1"/>
  <c r="S2097" i="1" s="1"/>
  <c r="AA2098" i="1"/>
  <c r="Z2098" i="1"/>
  <c r="Y2097" i="1"/>
  <c r="Q2098" i="1"/>
  <c r="A2099" i="1"/>
  <c r="H2098" i="1"/>
  <c r="L115" i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Z2099" i="1"/>
  <c r="C2099" i="1"/>
  <c r="AA2099" i="1"/>
  <c r="R2098" i="1"/>
  <c r="S2098" i="1" s="1"/>
  <c r="Y2098" i="1"/>
  <c r="H2099" i="1"/>
  <c r="A2100" i="1"/>
  <c r="Q2099" i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B115" i="1" l="1"/>
  <c r="AA2100" i="1"/>
  <c r="Y2099" i="1"/>
  <c r="C2100" i="1"/>
  <c r="Z2100" i="1"/>
  <c r="R2099" i="1"/>
  <c r="S2099" i="1" s="1"/>
  <c r="H2100" i="1"/>
  <c r="Q2100" i="1"/>
  <c r="A2101" i="1"/>
  <c r="G117" i="1"/>
  <c r="D118" i="1"/>
  <c r="L118" i="1" s="1"/>
  <c r="O118" i="1" s="1"/>
  <c r="P118" i="1" s="1"/>
  <c r="E119" i="1"/>
  <c r="F119" i="1"/>
  <c r="U119" i="1"/>
  <c r="W119" i="1" s="1"/>
  <c r="J120" i="1"/>
  <c r="K120" i="1" s="1"/>
  <c r="M120" i="1"/>
  <c r="I121" i="1"/>
  <c r="N120" i="1"/>
  <c r="X118" i="1" l="1"/>
  <c r="G118" i="1"/>
  <c r="R2100" i="1"/>
  <c r="S2100" i="1" s="1"/>
  <c r="Y2100" i="1"/>
  <c r="C2101" i="1"/>
  <c r="AA2101" i="1"/>
  <c r="Z2101" i="1"/>
  <c r="Q2101" i="1"/>
  <c r="H2101" i="1"/>
  <c r="A2102" i="1"/>
  <c r="D119" i="1"/>
  <c r="G119" i="1" s="1"/>
  <c r="E120" i="1"/>
  <c r="U120" i="1"/>
  <c r="W120" i="1" s="1"/>
  <c r="F120" i="1"/>
  <c r="I122" i="1"/>
  <c r="J121" i="1"/>
  <c r="K121" i="1" s="1"/>
  <c r="M121" i="1"/>
  <c r="N121" i="1"/>
  <c r="B118" i="1" l="1"/>
  <c r="A2103" i="1"/>
  <c r="H2102" i="1"/>
  <c r="Q2102" i="1"/>
  <c r="AA2102" i="1"/>
  <c r="R2101" i="1"/>
  <c r="S2101" i="1" s="1"/>
  <c r="C2102" i="1"/>
  <c r="Y2101" i="1"/>
  <c r="Z2102" i="1"/>
  <c r="L119" i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X119" i="1" l="1"/>
  <c r="R2102" i="1"/>
  <c r="S2102" i="1" s="1"/>
  <c r="Z2103" i="1"/>
  <c r="C2103" i="1"/>
  <c r="Y2102" i="1"/>
  <c r="AA2103" i="1"/>
  <c r="H2103" i="1"/>
  <c r="Q2103" i="1"/>
  <c r="A2104" i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C2104" i="1"/>
  <c r="Y2103" i="1"/>
  <c r="R2103" i="1"/>
  <c r="S2103" i="1" s="1"/>
  <c r="AA2104" i="1"/>
  <c r="Z2104" i="1"/>
  <c r="Q2104" i="1"/>
  <c r="A2105" i="1"/>
  <c r="H2104" i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s="1"/>
  <c r="B122" i="1" s="1"/>
  <c r="Z2105" i="1" l="1"/>
  <c r="AA2105" i="1"/>
  <c r="R2104" i="1"/>
  <c r="S2104" i="1" s="1"/>
  <c r="Y2104" i="1"/>
  <c r="C2105" i="1"/>
  <c r="A2106" i="1"/>
  <c r="H2105" i="1"/>
  <c r="Q2105" i="1"/>
  <c r="G122" i="1"/>
  <c r="E124" i="1"/>
  <c r="F124" i="1"/>
  <c r="U124" i="1"/>
  <c r="W124" i="1" s="1"/>
  <c r="I126" i="1"/>
  <c r="J125" i="1"/>
  <c r="K125" i="1" s="1"/>
  <c r="M125" i="1"/>
  <c r="N125" i="1"/>
  <c r="D123" i="1"/>
  <c r="G123" i="1" s="1"/>
  <c r="A2107" i="1" l="1"/>
  <c r="Q2106" i="1"/>
  <c r="H2106" i="1"/>
  <c r="Z2106" i="1"/>
  <c r="C2106" i="1"/>
  <c r="Y2105" i="1"/>
  <c r="AA2106" i="1"/>
  <c r="R2105" i="1"/>
  <c r="S2105" i="1" s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X123" i="1" s="1"/>
  <c r="B123" i="1" s="1"/>
  <c r="D124" i="1"/>
  <c r="L124" i="1" s="1"/>
  <c r="O124" i="1" s="1"/>
  <c r="P124" i="1" s="1"/>
  <c r="X124" i="1" s="1"/>
  <c r="B124" i="1" s="1"/>
  <c r="Z2107" i="1" l="1"/>
  <c r="Y2106" i="1"/>
  <c r="AA2107" i="1"/>
  <c r="R2106" i="1"/>
  <c r="S2106" i="1" s="1"/>
  <c r="C2107" i="1"/>
  <c r="Q2107" i="1"/>
  <c r="H2107" i="1"/>
  <c r="A2108" i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M128" i="1" l="1"/>
  <c r="X125" i="1"/>
  <c r="Y2107" i="1"/>
  <c r="C2108" i="1"/>
  <c r="R2107" i="1"/>
  <c r="S2107" i="1" s="1"/>
  <c r="AA2108" i="1"/>
  <c r="Z2108" i="1"/>
  <c r="A2109" i="1"/>
  <c r="H2108" i="1"/>
  <c r="Q2108" i="1"/>
  <c r="E127" i="1"/>
  <c r="U127" i="1"/>
  <c r="W127" i="1" s="1"/>
  <c r="F127" i="1"/>
  <c r="D126" i="1"/>
  <c r="L126" i="1" s="1"/>
  <c r="O126" i="1" s="1"/>
  <c r="P126" i="1" s="1"/>
  <c r="X126" i="1" s="1"/>
  <c r="B126" i="1" s="1"/>
  <c r="G125" i="1"/>
  <c r="I129" i="1"/>
  <c r="J128" i="1"/>
  <c r="K128" i="1" s="1"/>
  <c r="N128" i="1"/>
  <c r="M129" i="1" l="1"/>
  <c r="B125" i="1"/>
  <c r="A2110" i="1"/>
  <c r="H2109" i="1"/>
  <c r="Q2109" i="1"/>
  <c r="C2109" i="1"/>
  <c r="Y2108" i="1"/>
  <c r="AA2109" i="1"/>
  <c r="R2108" i="1"/>
  <c r="S2108" i="1" s="1"/>
  <c r="Z2109" i="1"/>
  <c r="G126" i="1"/>
  <c r="E128" i="1"/>
  <c r="U128" i="1"/>
  <c r="W128" i="1" s="1"/>
  <c r="F128" i="1"/>
  <c r="J129" i="1"/>
  <c r="K129" i="1" s="1"/>
  <c r="I130" i="1"/>
  <c r="N129" i="1"/>
  <c r="D127" i="1"/>
  <c r="G127" i="1" s="1"/>
  <c r="C2110" i="1" l="1"/>
  <c r="AA2110" i="1"/>
  <c r="R2109" i="1"/>
  <c r="S2109" i="1" s="1"/>
  <c r="Z2110" i="1"/>
  <c r="U2110" i="1"/>
  <c r="W2110" i="1" s="1"/>
  <c r="H2110" i="1"/>
  <c r="Q2110" i="1"/>
  <c r="A2111" i="1"/>
  <c r="L127" i="1"/>
  <c r="O127" i="1" s="1"/>
  <c r="P127" i="1" s="1"/>
  <c r="E129" i="1"/>
  <c r="U129" i="1"/>
  <c r="W129" i="1" s="1"/>
  <c r="F129" i="1"/>
  <c r="J130" i="1"/>
  <c r="K130" i="1" s="1"/>
  <c r="I131" i="1"/>
  <c r="D128" i="1"/>
  <c r="G128" i="1" s="1"/>
  <c r="X127" i="1" l="1"/>
  <c r="C2111" i="1"/>
  <c r="AA2111" i="1"/>
  <c r="Z2111" i="1"/>
  <c r="R2110" i="1"/>
  <c r="S2110" i="1" s="1"/>
  <c r="A2112" i="1"/>
  <c r="H2111" i="1"/>
  <c r="Q2111" i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B127" i="1" l="1"/>
  <c r="Q2112" i="1"/>
  <c r="H2112" i="1"/>
  <c r="A2113" i="1"/>
  <c r="C2112" i="1"/>
  <c r="Z2112" i="1"/>
  <c r="AA2112" i="1"/>
  <c r="Y2111" i="1"/>
  <c r="R2111" i="1"/>
  <c r="S2111" i="1" s="1"/>
  <c r="I133" i="1"/>
  <c r="J132" i="1"/>
  <c r="K132" i="1" s="1"/>
  <c r="E131" i="1"/>
  <c r="U131" i="1"/>
  <c r="W131" i="1" s="1"/>
  <c r="F131" i="1"/>
  <c r="L129" i="1"/>
  <c r="D130" i="1"/>
  <c r="L130" i="1" s="1"/>
  <c r="A2114" i="1" l="1"/>
  <c r="Q2113" i="1"/>
  <c r="H2113" i="1"/>
  <c r="AA2113" i="1"/>
  <c r="Y2112" i="1"/>
  <c r="C2113" i="1"/>
  <c r="Z2113" i="1"/>
  <c r="R2112" i="1"/>
  <c r="S2112" i="1" s="1"/>
  <c r="D131" i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I134" i="1"/>
  <c r="X129" i="1" l="1"/>
  <c r="Y2113" i="1"/>
  <c r="C2114" i="1"/>
  <c r="R2113" i="1"/>
  <c r="S2113" i="1" s="1"/>
  <c r="AA2114" i="1"/>
  <c r="Z2114" i="1"/>
  <c r="Q2114" i="1"/>
  <c r="H2114" i="1"/>
  <c r="A2115" i="1"/>
  <c r="U133" i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B129" i="1" l="1"/>
  <c r="L132" i="1"/>
  <c r="M133" i="1" s="1"/>
  <c r="Z2115" i="1"/>
  <c r="C2115" i="1"/>
  <c r="R2114" i="1"/>
  <c r="S2114" i="1" s="1"/>
  <c r="AA2115" i="1"/>
  <c r="Y2114" i="1"/>
  <c r="A2116" i="1"/>
  <c r="H2115" i="1"/>
  <c r="Q2115" i="1"/>
  <c r="N131" i="1"/>
  <c r="O130" i="1"/>
  <c r="P130" i="1" s="1"/>
  <c r="X130" i="1" s="1"/>
  <c r="J135" i="1"/>
  <c r="K135" i="1" s="1"/>
  <c r="I136" i="1"/>
  <c r="D133" i="1"/>
  <c r="G133" i="1" s="1"/>
  <c r="U134" i="1"/>
  <c r="W134" i="1" s="1"/>
  <c r="F134" i="1"/>
  <c r="E134" i="1"/>
  <c r="H2116" i="1" l="1"/>
  <c r="Q2116" i="1"/>
  <c r="A2117" i="1"/>
  <c r="Y2115" i="1"/>
  <c r="AA2116" i="1"/>
  <c r="Z2116" i="1"/>
  <c r="C2116" i="1"/>
  <c r="R2115" i="1"/>
  <c r="S2115" i="1" s="1"/>
  <c r="B130" i="1"/>
  <c r="Y130" i="1"/>
  <c r="N132" i="1"/>
  <c r="O132" i="1" s="1"/>
  <c r="P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S132" i="1" l="1"/>
  <c r="A2118" i="1"/>
  <c r="Q2117" i="1"/>
  <c r="H2117" i="1"/>
  <c r="C2117" i="1"/>
  <c r="Z2117" i="1"/>
  <c r="Y2116" i="1"/>
  <c r="AA2117" i="1"/>
  <c r="R2116" i="1"/>
  <c r="S2116" i="1" s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 l="1"/>
  <c r="O135" i="1"/>
  <c r="P135" i="1" s="1"/>
  <c r="X135" i="1" s="1"/>
  <c r="B135" i="1" s="1"/>
  <c r="R2117" i="1"/>
  <c r="S2117" i="1" s="1"/>
  <c r="C2118" i="1"/>
  <c r="Z2118" i="1"/>
  <c r="Y2117" i="1"/>
  <c r="AA2118" i="1"/>
  <c r="B132" i="1"/>
  <c r="A2119" i="1"/>
  <c r="H2118" i="1"/>
  <c r="Q2118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Z2119" i="1"/>
  <c r="R2118" i="1"/>
  <c r="S2118" i="1" s="1"/>
  <c r="AA2119" i="1"/>
  <c r="C2119" i="1"/>
  <c r="Y2118" i="1"/>
  <c r="A2120" i="1"/>
  <c r="H2119" i="1"/>
  <c r="Q2119" i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H2120" i="1"/>
  <c r="Q2120" i="1"/>
  <c r="A2121" i="1"/>
  <c r="R2119" i="1"/>
  <c r="S2119" i="1" s="1"/>
  <c r="AA2120" i="1"/>
  <c r="C2120" i="1"/>
  <c r="Y2119" i="1"/>
  <c r="Z2120" i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H2121" i="1" l="1"/>
  <c r="A2122" i="1"/>
  <c r="Q2121" i="1"/>
  <c r="AA2121" i="1"/>
  <c r="Z2121" i="1"/>
  <c r="Y2120" i="1"/>
  <c r="C2121" i="1"/>
  <c r="R2120" i="1"/>
  <c r="S2120" i="1" s="1"/>
  <c r="L138" i="1"/>
  <c r="O138" i="1" s="1"/>
  <c r="P138" i="1" s="1"/>
  <c r="X138" i="1" s="1"/>
  <c r="B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R2121" i="1" l="1"/>
  <c r="S2121" i="1" s="1"/>
  <c r="C2122" i="1"/>
  <c r="Y2121" i="1"/>
  <c r="AA2122" i="1"/>
  <c r="Z2122" i="1"/>
  <c r="A2123" i="1"/>
  <c r="H2122" i="1"/>
  <c r="Q2122" i="1"/>
  <c r="D140" i="1"/>
  <c r="L140" i="1" s="1"/>
  <c r="O140" i="1" s="1"/>
  <c r="P140" i="1" s="1"/>
  <c r="X140" i="1" s="1"/>
  <c r="B140" i="1" s="1"/>
  <c r="L139" i="1"/>
  <c r="O139" i="1" s="1"/>
  <c r="P139" i="1" s="1"/>
  <c r="I143" i="1"/>
  <c r="M142" i="1"/>
  <c r="J142" i="1"/>
  <c r="K142" i="1" s="1"/>
  <c r="N142" i="1"/>
  <c r="U141" i="1"/>
  <c r="W141" i="1" s="1"/>
  <c r="F141" i="1"/>
  <c r="E141" i="1"/>
  <c r="X139" i="1" l="1"/>
  <c r="H2123" i="1"/>
  <c r="Q2123" i="1"/>
  <c r="A2124" i="1"/>
  <c r="Z2123" i="1"/>
  <c r="AA2123" i="1"/>
  <c r="C2123" i="1"/>
  <c r="R2122" i="1"/>
  <c r="S2122" i="1" s="1"/>
  <c r="Y2122" i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B139" i="1" l="1"/>
  <c r="H2124" i="1"/>
  <c r="A2125" i="1"/>
  <c r="Q2124" i="1"/>
  <c r="Y2123" i="1"/>
  <c r="C2124" i="1"/>
  <c r="R2123" i="1"/>
  <c r="S2123" i="1" s="1"/>
  <c r="AA2124" i="1"/>
  <c r="Z2124" i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Y2124" i="1" l="1"/>
  <c r="R2124" i="1"/>
  <c r="S2124" i="1" s="1"/>
  <c r="Z2125" i="1"/>
  <c r="AA2125" i="1"/>
  <c r="C2125" i="1"/>
  <c r="Q2125" i="1"/>
  <c r="A2126" i="1"/>
  <c r="H2125" i="1"/>
  <c r="L142" i="1"/>
  <c r="O142" i="1" s="1"/>
  <c r="P142" i="1" s="1"/>
  <c r="D143" i="1"/>
  <c r="L143" i="1" s="1"/>
  <c r="O143" i="1" s="1"/>
  <c r="P143" i="1" s="1"/>
  <c r="X143" i="1" s="1"/>
  <c r="B143" i="1" s="1"/>
  <c r="M145" i="1"/>
  <c r="J145" i="1"/>
  <c r="K145" i="1" s="1"/>
  <c r="I146" i="1"/>
  <c r="N145" i="1"/>
  <c r="E144" i="1"/>
  <c r="F144" i="1"/>
  <c r="U144" i="1"/>
  <c r="W144" i="1" s="1"/>
  <c r="X142" i="1" l="1"/>
  <c r="A2127" i="1"/>
  <c r="H2126" i="1"/>
  <c r="Q2126" i="1"/>
  <c r="G143" i="1"/>
  <c r="Y2125" i="1"/>
  <c r="C2126" i="1"/>
  <c r="AA2126" i="1"/>
  <c r="R2125" i="1"/>
  <c r="S2125" i="1" s="1"/>
  <c r="Z2126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2" i="1" l="1"/>
  <c r="Z2127" i="1"/>
  <c r="R2126" i="1"/>
  <c r="S2126" i="1" s="1"/>
  <c r="C2127" i="1"/>
  <c r="AA2127" i="1"/>
  <c r="Y2126" i="1"/>
  <c r="A2128" i="1"/>
  <c r="Q2127" i="1"/>
  <c r="H2127" i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AA2128" i="1" l="1"/>
  <c r="C2128" i="1"/>
  <c r="Y2127" i="1"/>
  <c r="Z2128" i="1"/>
  <c r="R2127" i="1"/>
  <c r="S2127" i="1" s="1"/>
  <c r="Q2128" i="1"/>
  <c r="H2128" i="1"/>
  <c r="A2129" i="1"/>
  <c r="L145" i="1"/>
  <c r="O145" i="1" s="1"/>
  <c r="P145" i="1" s="1"/>
  <c r="X145" i="1" s="1"/>
  <c r="B145" i="1" s="1"/>
  <c r="D146" i="1"/>
  <c r="L146" i="1" s="1"/>
  <c r="O146" i="1" s="1"/>
  <c r="P146" i="1" s="1"/>
  <c r="I149" i="1"/>
  <c r="M148" i="1"/>
  <c r="J148" i="1"/>
  <c r="K148" i="1" s="1"/>
  <c r="N148" i="1"/>
  <c r="U147" i="1"/>
  <c r="W147" i="1" s="1"/>
  <c r="E147" i="1"/>
  <c r="F147" i="1"/>
  <c r="X146" i="1" l="1"/>
  <c r="G146" i="1"/>
  <c r="Y2128" i="1"/>
  <c r="AA2129" i="1"/>
  <c r="C2129" i="1"/>
  <c r="Z2129" i="1"/>
  <c r="R2128" i="1"/>
  <c r="S2128" i="1" s="1"/>
  <c r="Q2129" i="1"/>
  <c r="A2130" i="1"/>
  <c r="H2129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6" i="1" l="1"/>
  <c r="Y2129" i="1"/>
  <c r="AA2130" i="1"/>
  <c r="Z2130" i="1"/>
  <c r="C2130" i="1"/>
  <c r="R2129" i="1"/>
  <c r="S2129" i="1" s="1"/>
  <c r="A2131" i="1"/>
  <c r="Q2130" i="1"/>
  <c r="H2130" i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A2132" i="1" l="1"/>
  <c r="H2131" i="1"/>
  <c r="Q2131" i="1"/>
  <c r="R2130" i="1"/>
  <c r="S2130" i="1" s="1"/>
  <c r="C2131" i="1"/>
  <c r="Y2130" i="1"/>
  <c r="AA2131" i="1"/>
  <c r="Z2131" i="1"/>
  <c r="G148" i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AA2132" i="1" l="1"/>
  <c r="Z2132" i="1"/>
  <c r="Y2131" i="1"/>
  <c r="R2131" i="1"/>
  <c r="S2131" i="1" s="1"/>
  <c r="C2132" i="1"/>
  <c r="A2133" i="1"/>
  <c r="Q2132" i="1"/>
  <c r="H2132" i="1"/>
  <c r="G149" i="1"/>
  <c r="F151" i="1"/>
  <c r="U151" i="1"/>
  <c r="W151" i="1" s="1"/>
  <c r="E151" i="1"/>
  <c r="D150" i="1"/>
  <c r="L150" i="1" s="1"/>
  <c r="O150" i="1" s="1"/>
  <c r="P150" i="1" s="1"/>
  <c r="X150" i="1" s="1"/>
  <c r="B150" i="1" s="1"/>
  <c r="M152" i="1"/>
  <c r="J152" i="1"/>
  <c r="K152" i="1" s="1"/>
  <c r="I153" i="1"/>
  <c r="N152" i="1"/>
  <c r="Q2133" i="1" l="1"/>
  <c r="H2133" i="1"/>
  <c r="A2134" i="1"/>
  <c r="Y2132" i="1"/>
  <c r="C2133" i="1"/>
  <c r="AA2133" i="1"/>
  <c r="Z2133" i="1"/>
  <c r="R2132" i="1"/>
  <c r="S2132" i="1" s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H2134" i="1" l="1"/>
  <c r="Q2134" i="1"/>
  <c r="A2135" i="1"/>
  <c r="Z2134" i="1"/>
  <c r="AA2134" i="1"/>
  <c r="C2134" i="1"/>
  <c r="R2133" i="1"/>
  <c r="S2133" i="1" s="1"/>
  <c r="Y2133" i="1"/>
  <c r="L151" i="1"/>
  <c r="O151" i="1" s="1"/>
  <c r="P151" i="1" s="1"/>
  <c r="X151" i="1" s="1"/>
  <c r="B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A2136" i="1" l="1"/>
  <c r="H2135" i="1"/>
  <c r="Q2135" i="1"/>
  <c r="Y2134" i="1"/>
  <c r="C2135" i="1"/>
  <c r="R2134" i="1"/>
  <c r="S2134" i="1" s="1"/>
  <c r="Z2135" i="1"/>
  <c r="AA2135" i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C2136" i="1" l="1"/>
  <c r="R2135" i="1"/>
  <c r="S2135" i="1" s="1"/>
  <c r="Z2136" i="1"/>
  <c r="AA2136" i="1"/>
  <c r="Y2135" i="1"/>
  <c r="A2137" i="1"/>
  <c r="H2136" i="1"/>
  <c r="Q2136" i="1"/>
  <c r="L153" i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H2137" i="1"/>
  <c r="Q2137" i="1"/>
  <c r="A2138" i="1"/>
  <c r="R2136" i="1"/>
  <c r="S2136" i="1" s="1"/>
  <c r="Z2137" i="1"/>
  <c r="C2137" i="1"/>
  <c r="Y2136" i="1"/>
  <c r="AA2137" i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Q2138" i="1"/>
  <c r="A2139" i="1"/>
  <c r="H2138" i="1"/>
  <c r="Y2137" i="1"/>
  <c r="Z2138" i="1"/>
  <c r="R2137" i="1"/>
  <c r="S2137" i="1" s="1"/>
  <c r="C2138" i="1"/>
  <c r="AA2138" i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Q2139" i="1" l="1"/>
  <c r="H2139" i="1"/>
  <c r="A2140" i="1"/>
  <c r="Y2138" i="1"/>
  <c r="C2139" i="1"/>
  <c r="R2138" i="1"/>
  <c r="S2138" i="1" s="1"/>
  <c r="AA2139" i="1"/>
  <c r="Z2139" i="1"/>
  <c r="L156" i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A2141" i="1"/>
  <c r="H2140" i="1"/>
  <c r="Q2140" i="1"/>
  <c r="R2139" i="1"/>
  <c r="S2139" i="1" s="1"/>
  <c r="Z2140" i="1"/>
  <c r="C2140" i="1"/>
  <c r="AA2140" i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Y2140" i="1"/>
  <c r="Z2141" i="1"/>
  <c r="C2141" i="1"/>
  <c r="R2140" i="1"/>
  <c r="S2140" i="1" s="1"/>
  <c r="AA2141" i="1"/>
  <c r="H2141" i="1"/>
  <c r="A2142" i="1"/>
  <c r="Q2141" i="1"/>
  <c r="G158" i="1"/>
  <c r="D159" i="1"/>
  <c r="L159" i="1" s="1"/>
  <c r="U160" i="1"/>
  <c r="W160" i="1" s="1"/>
  <c r="E160" i="1"/>
  <c r="F160" i="1"/>
  <c r="I162" i="1"/>
  <c r="J161" i="1"/>
  <c r="K161" i="1" s="1"/>
  <c r="Q2142" i="1" l="1"/>
  <c r="H2142" i="1"/>
  <c r="A2143" i="1"/>
  <c r="R2141" i="1"/>
  <c r="S2141" i="1" s="1"/>
  <c r="AA2142" i="1"/>
  <c r="C2142" i="1"/>
  <c r="Z2142" i="1"/>
  <c r="U2142" i="1"/>
  <c r="W2142" i="1" s="1"/>
  <c r="G159" i="1"/>
  <c r="O159" i="1"/>
  <c r="P159" i="1" s="1"/>
  <c r="X159" i="1" s="1"/>
  <c r="B159" i="1" s="1"/>
  <c r="M160" i="1"/>
  <c r="N160" i="1" s="1"/>
  <c r="E161" i="1"/>
  <c r="U161" i="1"/>
  <c r="W161" i="1" s="1"/>
  <c r="F161" i="1"/>
  <c r="J162" i="1"/>
  <c r="K162" i="1" s="1"/>
  <c r="I163" i="1"/>
  <c r="D160" i="1"/>
  <c r="G160" i="1" s="1"/>
  <c r="Q2143" i="1" l="1"/>
  <c r="A2144" i="1"/>
  <c r="H2143" i="1"/>
  <c r="R2142" i="1"/>
  <c r="S2142" i="1" s="1"/>
  <c r="Z2143" i="1"/>
  <c r="AA2143" i="1"/>
  <c r="C2143" i="1"/>
  <c r="Y2142" i="1"/>
  <c r="U162" i="1"/>
  <c r="W162" i="1" s="1"/>
  <c r="L160" i="1"/>
  <c r="O160" i="1" s="1"/>
  <c r="P160" i="1" s="1"/>
  <c r="J163" i="1"/>
  <c r="K163" i="1" s="1"/>
  <c r="I164" i="1"/>
  <c r="F162" i="1"/>
  <c r="E162" i="1"/>
  <c r="D161" i="1"/>
  <c r="G161" i="1" s="1"/>
  <c r="X160" i="1" l="1"/>
  <c r="B160" i="1" s="1"/>
  <c r="A2145" i="1"/>
  <c r="Q2144" i="1"/>
  <c r="H2144" i="1"/>
  <c r="C2144" i="1"/>
  <c r="Y2143" i="1"/>
  <c r="R2143" i="1"/>
  <c r="S2143" i="1" s="1"/>
  <c r="AA2144" i="1"/>
  <c r="Z2144" i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R2144" i="1" l="1"/>
  <c r="S2144" i="1" s="1"/>
  <c r="AA2145" i="1"/>
  <c r="Y2144" i="1"/>
  <c r="Z2145" i="1"/>
  <c r="C2145" i="1"/>
  <c r="A2146" i="1"/>
  <c r="H2145" i="1"/>
  <c r="Q2145" i="1"/>
  <c r="L162" i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Q2146" i="1"/>
  <c r="H2146" i="1"/>
  <c r="A2147" i="1"/>
  <c r="R2145" i="1"/>
  <c r="S2145" i="1" s="1"/>
  <c r="C2146" i="1"/>
  <c r="Y2145" i="1"/>
  <c r="AA2146" i="1"/>
  <c r="Z2146" i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A2148" i="1"/>
  <c r="H2147" i="1"/>
  <c r="Q2147" i="1"/>
  <c r="C2147" i="1"/>
  <c r="AA2147" i="1"/>
  <c r="Z2147" i="1"/>
  <c r="R2146" i="1"/>
  <c r="S2146" i="1" s="1"/>
  <c r="Y2146" i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Z2148" i="1" l="1"/>
  <c r="AA2148" i="1"/>
  <c r="C2148" i="1"/>
  <c r="R2147" i="1"/>
  <c r="S2147" i="1" s="1"/>
  <c r="Y2147" i="1"/>
  <c r="A2149" i="1"/>
  <c r="Q2148" i="1"/>
  <c r="H2148" i="1"/>
  <c r="G165" i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U167" i="1"/>
  <c r="W167" i="1" s="1"/>
  <c r="M168" i="1"/>
  <c r="X163" i="1" l="1"/>
  <c r="H2149" i="1"/>
  <c r="Q2149" i="1"/>
  <c r="A2150" i="1"/>
  <c r="Z2149" i="1"/>
  <c r="C2149" i="1"/>
  <c r="R2148" i="1"/>
  <c r="S2148" i="1" s="1"/>
  <c r="AA2149" i="1"/>
  <c r="Y2148" i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s="1"/>
  <c r="B164" i="1" s="1"/>
  <c r="B163" i="1" l="1"/>
  <c r="A2151" i="1"/>
  <c r="H2150" i="1"/>
  <c r="Q2150" i="1"/>
  <c r="Y2149" i="1"/>
  <c r="Z2150" i="1"/>
  <c r="AA2150" i="1"/>
  <c r="R2149" i="1"/>
  <c r="S2149" i="1" s="1"/>
  <c r="C2150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AA2151" i="1" l="1"/>
  <c r="Z2151" i="1"/>
  <c r="C2151" i="1"/>
  <c r="Y2150" i="1"/>
  <c r="R2150" i="1"/>
  <c r="S2150" i="1" s="1"/>
  <c r="Q2151" i="1"/>
  <c r="H2151" i="1"/>
  <c r="A2152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C2152" i="1" l="1"/>
  <c r="Z2152" i="1"/>
  <c r="Y2151" i="1"/>
  <c r="R2151" i="1"/>
  <c r="S2151" i="1" s="1"/>
  <c r="AA2152" i="1"/>
  <c r="Q2152" i="1"/>
  <c r="H2152" i="1"/>
  <c r="A2153" i="1"/>
  <c r="E171" i="1"/>
  <c r="U171" i="1"/>
  <c r="W171" i="1" s="1"/>
  <c r="F171" i="1"/>
  <c r="N168" i="1"/>
  <c r="O167" i="1"/>
  <c r="P167" i="1" s="1"/>
  <c r="I173" i="1"/>
  <c r="J172" i="1"/>
  <c r="K172" i="1" s="1"/>
  <c r="M172" i="1"/>
  <c r="G169" i="1"/>
  <c r="D170" i="1"/>
  <c r="L170" i="1" s="1"/>
  <c r="X167" i="1" l="1"/>
  <c r="R2152" i="1"/>
  <c r="S2152" i="1" s="1"/>
  <c r="C2153" i="1"/>
  <c r="AA2153" i="1"/>
  <c r="Y2152" i="1"/>
  <c r="Z2153" i="1"/>
  <c r="H2153" i="1"/>
  <c r="Q2153" i="1"/>
  <c r="A2154" i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B167" i="1" l="1"/>
  <c r="Q2154" i="1"/>
  <c r="H2154" i="1"/>
  <c r="A2155" i="1"/>
  <c r="AA2154" i="1"/>
  <c r="R2153" i="1"/>
  <c r="S2153" i="1" s="1"/>
  <c r="Y2153" i="1"/>
  <c r="Z2154" i="1"/>
  <c r="C2154" i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A2156" i="1" l="1"/>
  <c r="H2155" i="1"/>
  <c r="Q2155" i="1"/>
  <c r="R2154" i="1"/>
  <c r="S2154" i="1" s="1"/>
  <c r="C2155" i="1"/>
  <c r="Z2155" i="1"/>
  <c r="AA2155" i="1"/>
  <c r="Y2154" i="1"/>
  <c r="L172" i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Z2156" i="1" l="1"/>
  <c r="R2155" i="1"/>
  <c r="S2155" i="1" s="1"/>
  <c r="AA2156" i="1"/>
  <c r="C2156" i="1"/>
  <c r="Y2155" i="1"/>
  <c r="Q2156" i="1"/>
  <c r="H2156" i="1"/>
  <c r="A2157" i="1"/>
  <c r="L173" i="1"/>
  <c r="U175" i="1"/>
  <c r="W175" i="1" s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AA2157" i="1" l="1"/>
  <c r="R2156" i="1"/>
  <c r="S2156" i="1" s="1"/>
  <c r="Z2157" i="1"/>
  <c r="C2157" i="1"/>
  <c r="Y2156" i="1"/>
  <c r="H2157" i="1"/>
  <c r="Q2157" i="1"/>
  <c r="A2158" i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H2158" i="1" l="1"/>
  <c r="A2159" i="1"/>
  <c r="Q2158" i="1"/>
  <c r="AA2158" i="1"/>
  <c r="Z2158" i="1"/>
  <c r="C2158" i="1"/>
  <c r="R2157" i="1"/>
  <c r="S2157" i="1" s="1"/>
  <c r="Y2157" i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R2158" i="1" l="1"/>
  <c r="S2158" i="1" s="1"/>
  <c r="C2159" i="1"/>
  <c r="AA2159" i="1"/>
  <c r="Z2159" i="1"/>
  <c r="Y2158" i="1"/>
  <c r="Q2159" i="1"/>
  <c r="H2159" i="1"/>
  <c r="A2160" i="1"/>
  <c r="G176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l="1"/>
  <c r="Z2160" i="1"/>
  <c r="AA2160" i="1"/>
  <c r="Y2159" i="1"/>
  <c r="C2160" i="1"/>
  <c r="R2159" i="1"/>
  <c r="S2159" i="1" s="1"/>
  <c r="Q2160" i="1"/>
  <c r="A2161" i="1"/>
  <c r="H2160" i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U179" i="1"/>
  <c r="W179" i="1" s="1"/>
  <c r="B174" i="1" l="1"/>
  <c r="Z2161" i="1"/>
  <c r="Y2160" i="1"/>
  <c r="C2161" i="1"/>
  <c r="AA2161" i="1"/>
  <c r="R2160" i="1"/>
  <c r="S2160" i="1" s="1"/>
  <c r="H2161" i="1"/>
  <c r="Q2161" i="1"/>
  <c r="A2162" i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Q2162" i="1" l="1"/>
  <c r="A2163" i="1"/>
  <c r="H2162" i="1"/>
  <c r="R2161" i="1"/>
  <c r="S2161" i="1" s="1"/>
  <c r="Z2162" i="1"/>
  <c r="C2162" i="1"/>
  <c r="AA2162" i="1"/>
  <c r="Y2161" i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A2164" i="1" l="1"/>
  <c r="Q2163" i="1"/>
  <c r="H2163" i="1"/>
  <c r="R2162" i="1"/>
  <c r="S2162" i="1" s="1"/>
  <c r="Y2162" i="1"/>
  <c r="AA2163" i="1"/>
  <c r="Z2163" i="1"/>
  <c r="C2163" i="1"/>
  <c r="O179" i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R2163" i="1" l="1"/>
  <c r="S2163" i="1" s="1"/>
  <c r="Z2164" i="1"/>
  <c r="Y2163" i="1"/>
  <c r="AA2164" i="1"/>
  <c r="C2164" i="1"/>
  <c r="A2165" i="1"/>
  <c r="H2164" i="1"/>
  <c r="Q2164" i="1"/>
  <c r="L181" i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A2166" i="1" l="1"/>
  <c r="Q2165" i="1"/>
  <c r="H2165" i="1"/>
  <c r="Z2165" i="1"/>
  <c r="Y2164" i="1"/>
  <c r="R2164" i="1"/>
  <c r="S2164" i="1" s="1"/>
  <c r="AA2165" i="1"/>
  <c r="C2165" i="1"/>
  <c r="D183" i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C2166" i="1"/>
  <c r="R2165" i="1"/>
  <c r="S2165" i="1" s="1"/>
  <c r="Z2166" i="1"/>
  <c r="Y2165" i="1"/>
  <c r="AA2166" i="1"/>
  <c r="A2167" i="1"/>
  <c r="H2166" i="1"/>
  <c r="Q2166" i="1"/>
  <c r="D184" i="1"/>
  <c r="G184" i="1" s="1"/>
  <c r="E185" i="1"/>
  <c r="F185" i="1"/>
  <c r="U185" i="1"/>
  <c r="W185" i="1" s="1"/>
  <c r="J186" i="1"/>
  <c r="K186" i="1" s="1"/>
  <c r="M186" i="1"/>
  <c r="I187" i="1"/>
  <c r="N186" i="1"/>
  <c r="Q2167" i="1" l="1"/>
  <c r="H2167" i="1"/>
  <c r="A2168" i="1"/>
  <c r="C2167" i="1"/>
  <c r="AA2167" i="1"/>
  <c r="Z2167" i="1"/>
  <c r="R2166" i="1"/>
  <c r="S2166" i="1" s="1"/>
  <c r="Y2166" i="1"/>
  <c r="L184" i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Q2168" i="1" l="1"/>
  <c r="A2169" i="1"/>
  <c r="H2168" i="1"/>
  <c r="C2168" i="1"/>
  <c r="AA2168" i="1"/>
  <c r="Z2168" i="1"/>
  <c r="Y2167" i="1"/>
  <c r="R2167" i="1"/>
  <c r="S2167" i="1" s="1"/>
  <c r="L185" i="1"/>
  <c r="O185" i="1" s="1"/>
  <c r="P185" i="1" s="1"/>
  <c r="X185" i="1" s="1"/>
  <c r="B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H2169" i="1" l="1"/>
  <c r="Q2169" i="1"/>
  <c r="A2170" i="1"/>
  <c r="C2169" i="1"/>
  <c r="Y2168" i="1"/>
  <c r="Z2169" i="1"/>
  <c r="R2168" i="1"/>
  <c r="S2168" i="1" s="1"/>
  <c r="AA2169" i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Q2170" i="1" l="1"/>
  <c r="A2171" i="1"/>
  <c r="H2170" i="1"/>
  <c r="Y2169" i="1"/>
  <c r="Z2170" i="1"/>
  <c r="AA2170" i="1"/>
  <c r="R2169" i="1"/>
  <c r="S2169" i="1" s="1"/>
  <c r="C2170" i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L187" i="1"/>
  <c r="O187" i="1" s="1"/>
  <c r="P187" i="1" s="1"/>
  <c r="X187" i="1" s="1"/>
  <c r="B187" i="1" s="1"/>
  <c r="X188" i="1" l="1"/>
  <c r="A2172" i="1"/>
  <c r="H2171" i="1"/>
  <c r="Q2171" i="1"/>
  <c r="AA2171" i="1"/>
  <c r="Z2171" i="1"/>
  <c r="R2170" i="1"/>
  <c r="S2170" i="1" s="1"/>
  <c r="U2171" i="1"/>
  <c r="W2171" i="1" s="1"/>
  <c r="C2171" i="1"/>
  <c r="G188" i="1"/>
  <c r="U190" i="1"/>
  <c r="W190" i="1" s="1"/>
  <c r="F190" i="1"/>
  <c r="E190" i="1"/>
  <c r="J191" i="1"/>
  <c r="K191" i="1" s="1"/>
  <c r="I192" i="1"/>
  <c r="D189" i="1"/>
  <c r="G189" i="1" s="1"/>
  <c r="B188" i="1" l="1"/>
  <c r="Z2172" i="1"/>
  <c r="C2172" i="1"/>
  <c r="AA2172" i="1"/>
  <c r="Y2171" i="1"/>
  <c r="R2171" i="1"/>
  <c r="S2171" i="1" s="1"/>
  <c r="Q2172" i="1"/>
  <c r="A2173" i="1"/>
  <c r="H2172" i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X189" i="1" l="1"/>
  <c r="R2172" i="1"/>
  <c r="S2172" i="1" s="1"/>
  <c r="AA2173" i="1"/>
  <c r="Y2172" i="1"/>
  <c r="C2173" i="1"/>
  <c r="Z2173" i="1"/>
  <c r="H2173" i="1"/>
  <c r="A2174" i="1"/>
  <c r="Q2173" i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A2175" i="1"/>
  <c r="H2174" i="1"/>
  <c r="Q2174" i="1"/>
  <c r="Z2174" i="1"/>
  <c r="R2173" i="1"/>
  <c r="S2173" i="1" s="1"/>
  <c r="AA2174" i="1"/>
  <c r="Y2173" i="1"/>
  <c r="C2174" i="1"/>
  <c r="G191" i="1"/>
  <c r="O190" i="1"/>
  <c r="P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X190" i="1" l="1"/>
  <c r="C2175" i="1"/>
  <c r="AA2175" i="1"/>
  <c r="Z2175" i="1"/>
  <c r="Y2174" i="1"/>
  <c r="R2174" i="1"/>
  <c r="S2174" i="1" s="1"/>
  <c r="Q2175" i="1"/>
  <c r="A2176" i="1"/>
  <c r="H2175" i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B190" i="1" l="1"/>
  <c r="A2177" i="1"/>
  <c r="H2176" i="1"/>
  <c r="Q2176" i="1"/>
  <c r="C2176" i="1"/>
  <c r="Z2176" i="1"/>
  <c r="R2175" i="1"/>
  <c r="S2175" i="1" s="1"/>
  <c r="AA2176" i="1"/>
  <c r="Y2175" i="1"/>
  <c r="L193" i="1"/>
  <c r="O193" i="1" s="1"/>
  <c r="P193" i="1" s="1"/>
  <c r="X193" i="1" s="1"/>
  <c r="B193" i="1" s="1"/>
  <c r="X192" i="1"/>
  <c r="B192" i="1" s="1"/>
  <c r="S192" i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Y2176" i="1" l="1"/>
  <c r="R2176" i="1"/>
  <c r="S2176" i="1" s="1"/>
  <c r="C2177" i="1"/>
  <c r="AA2177" i="1"/>
  <c r="Z2177" i="1"/>
  <c r="Q2177" i="1"/>
  <c r="A2178" i="1"/>
  <c r="H2177" i="1"/>
  <c r="Y192" i="1"/>
  <c r="L194" i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Q2178" i="1" l="1"/>
  <c r="H2178" i="1"/>
  <c r="A2179" i="1"/>
  <c r="C2178" i="1"/>
  <c r="R2177" i="1"/>
  <c r="S2177" i="1" s="1"/>
  <c r="AA2178" i="1"/>
  <c r="Z2178" i="1"/>
  <c r="Y2177" i="1"/>
  <c r="F197" i="1"/>
  <c r="U197" i="1"/>
  <c r="W197" i="1" s="1"/>
  <c r="E197" i="1"/>
  <c r="L195" i="1"/>
  <c r="O195" i="1" s="1"/>
  <c r="P195" i="1" s="1"/>
  <c r="J198" i="1"/>
  <c r="K198" i="1" s="1"/>
  <c r="I199" i="1"/>
  <c r="M198" i="1"/>
  <c r="N198" i="1"/>
  <c r="D196" i="1"/>
  <c r="G196" i="1" s="1"/>
  <c r="X195" i="1" l="1"/>
  <c r="Q2179" i="1"/>
  <c r="H2179" i="1"/>
  <c r="A2180" i="1"/>
  <c r="C2179" i="1"/>
  <c r="R2178" i="1"/>
  <c r="S2178" i="1" s="1"/>
  <c r="AA2179" i="1"/>
  <c r="Z2179" i="1"/>
  <c r="Y2178" i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B195" i="1" l="1"/>
  <c r="H2180" i="1"/>
  <c r="A2181" i="1"/>
  <c r="Q2180" i="1"/>
  <c r="Y2179" i="1"/>
  <c r="C2180" i="1"/>
  <c r="AA2180" i="1"/>
  <c r="Z2180" i="1"/>
  <c r="R2179" i="1"/>
  <c r="S2179" i="1" s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Y2180" i="1" l="1"/>
  <c r="R2180" i="1"/>
  <c r="S2180" i="1" s="1"/>
  <c r="Z2181" i="1"/>
  <c r="C2181" i="1"/>
  <c r="AA2181" i="1"/>
  <c r="Q2181" i="1"/>
  <c r="H2181" i="1"/>
  <c r="A2182" i="1"/>
  <c r="L198" i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B199" i="1" s="1"/>
  <c r="X198" i="1" l="1"/>
  <c r="Z2182" i="1"/>
  <c r="AA2182" i="1"/>
  <c r="C2182" i="1"/>
  <c r="R2181" i="1"/>
  <c r="S2181" i="1" s="1"/>
  <c r="Y2181" i="1"/>
  <c r="A2183" i="1"/>
  <c r="H2182" i="1"/>
  <c r="Q2182" i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8" i="1" l="1"/>
  <c r="H2183" i="1"/>
  <c r="A2184" i="1"/>
  <c r="Q2183" i="1"/>
  <c r="AA2183" i="1"/>
  <c r="Z2183" i="1"/>
  <c r="Y2182" i="1"/>
  <c r="C2183" i="1"/>
  <c r="R2182" i="1"/>
  <c r="S2182" i="1" s="1"/>
  <c r="L200" i="1"/>
  <c r="O200" i="1" s="1"/>
  <c r="P200" i="1" s="1"/>
  <c r="X200" i="1" s="1"/>
  <c r="B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C2184" i="1" l="1"/>
  <c r="Z2184" i="1"/>
  <c r="Y2183" i="1"/>
  <c r="R2183" i="1"/>
  <c r="S2183" i="1" s="1"/>
  <c r="AA2184" i="1"/>
  <c r="H2184" i="1"/>
  <c r="Q2184" i="1"/>
  <c r="A2185" i="1"/>
  <c r="L201" i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l="1"/>
  <c r="A2186" i="1"/>
  <c r="Q2185" i="1"/>
  <c r="H2185" i="1"/>
  <c r="C2185" i="1"/>
  <c r="R2184" i="1"/>
  <c r="S2184" i="1" s="1"/>
  <c r="AA2185" i="1"/>
  <c r="Y2184" i="1"/>
  <c r="Z2185" i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B202" i="1" l="1"/>
  <c r="Y2185" i="1"/>
  <c r="C2186" i="1"/>
  <c r="AA2186" i="1"/>
  <c r="Z2186" i="1"/>
  <c r="R2185" i="1"/>
  <c r="S2185" i="1" s="1"/>
  <c r="Q2186" i="1"/>
  <c r="A2187" i="1"/>
  <c r="H2186" i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AA2187" i="1" l="1"/>
  <c r="Z2187" i="1"/>
  <c r="Y2186" i="1"/>
  <c r="C2187" i="1"/>
  <c r="R2186" i="1"/>
  <c r="S2186" i="1" s="1"/>
  <c r="Q2187" i="1"/>
  <c r="A2188" i="1"/>
  <c r="H2187" i="1"/>
  <c r="G204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A2189" i="1" l="1"/>
  <c r="Q2188" i="1"/>
  <c r="H2188" i="1"/>
  <c r="R2187" i="1"/>
  <c r="S2187" i="1" s="1"/>
  <c r="AA2188" i="1"/>
  <c r="Y2187" i="1"/>
  <c r="Z2188" i="1"/>
  <c r="C2188" i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AA2189" i="1"/>
  <c r="R2188" i="1"/>
  <c r="S2188" i="1" s="1"/>
  <c r="Z2189" i="1"/>
  <c r="C2189" i="1"/>
  <c r="Y2188" i="1"/>
  <c r="A2190" i="1"/>
  <c r="H2189" i="1"/>
  <c r="Q2189" i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A2191" i="1"/>
  <c r="Q2190" i="1"/>
  <c r="H2190" i="1"/>
  <c r="Y2189" i="1"/>
  <c r="AA2190" i="1"/>
  <c r="C2190" i="1"/>
  <c r="R2189" i="1"/>
  <c r="S2189" i="1" s="1"/>
  <c r="Z2190" i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B206" i="1" l="1"/>
  <c r="AA2191" i="1"/>
  <c r="R2190" i="1"/>
  <c r="S2190" i="1" s="1"/>
  <c r="Z2191" i="1"/>
  <c r="C2191" i="1"/>
  <c r="Y2190" i="1"/>
  <c r="A2192" i="1"/>
  <c r="Q2191" i="1"/>
  <c r="H2191" i="1"/>
  <c r="M211" i="1"/>
  <c r="I212" i="1"/>
  <c r="J211" i="1"/>
  <c r="K211" i="1" s="1"/>
  <c r="N211" i="1"/>
  <c r="D209" i="1"/>
  <c r="L209" i="1" s="1"/>
  <c r="O209" i="1" s="1"/>
  <c r="P209" i="1" s="1"/>
  <c r="F210" i="1"/>
  <c r="U210" i="1"/>
  <c r="W210" i="1" s="1"/>
  <c r="E210" i="1"/>
  <c r="G208" i="1"/>
  <c r="X209" i="1" l="1"/>
  <c r="Q2192" i="1"/>
  <c r="A2193" i="1"/>
  <c r="H2192" i="1"/>
  <c r="Y2191" i="1"/>
  <c r="Z2192" i="1"/>
  <c r="R2191" i="1"/>
  <c r="S2191" i="1" s="1"/>
  <c r="AA2192" i="1"/>
  <c r="C2192" i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B209" i="1" l="1"/>
  <c r="A2194" i="1"/>
  <c r="H2193" i="1"/>
  <c r="Q2193" i="1"/>
  <c r="Y2192" i="1"/>
  <c r="AA2193" i="1"/>
  <c r="Z2193" i="1"/>
  <c r="C2193" i="1"/>
  <c r="R2192" i="1"/>
  <c r="S2192" i="1" s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C2194" i="1" l="1"/>
  <c r="AA2194" i="1"/>
  <c r="Y2193" i="1"/>
  <c r="Z2194" i="1"/>
  <c r="R2193" i="1"/>
  <c r="S2193" i="1" s="1"/>
  <c r="A2195" i="1"/>
  <c r="Q2194" i="1"/>
  <c r="H2194" i="1"/>
  <c r="D212" i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A2196" i="1" l="1"/>
  <c r="H2195" i="1"/>
  <c r="Q2195" i="1"/>
  <c r="AA2195" i="1"/>
  <c r="Z2195" i="1"/>
  <c r="C2195" i="1"/>
  <c r="Y2194" i="1"/>
  <c r="R2194" i="1"/>
  <c r="S2194" i="1" s="1"/>
  <c r="G212" i="1"/>
  <c r="D213" i="1"/>
  <c r="L213" i="1" s="1"/>
  <c r="O213" i="1" s="1"/>
  <c r="P213" i="1" s="1"/>
  <c r="X213" i="1" s="1"/>
  <c r="B213" i="1" s="1"/>
  <c r="F214" i="1"/>
  <c r="E214" i="1"/>
  <c r="U214" i="1"/>
  <c r="W214" i="1" s="1"/>
  <c r="J215" i="1"/>
  <c r="K215" i="1" s="1"/>
  <c r="M215" i="1"/>
  <c r="I216" i="1"/>
  <c r="N215" i="1"/>
  <c r="R2195" i="1" l="1"/>
  <c r="S2195" i="1" s="1"/>
  <c r="C2196" i="1"/>
  <c r="Y2195" i="1"/>
  <c r="AA2196" i="1"/>
  <c r="Z2196" i="1"/>
  <c r="H2196" i="1"/>
  <c r="A2197" i="1"/>
  <c r="Q2196" i="1"/>
  <c r="G213" i="1"/>
  <c r="F215" i="1"/>
  <c r="U215" i="1"/>
  <c r="W215" i="1" s="1"/>
  <c r="E215" i="1"/>
  <c r="D214" i="1"/>
  <c r="G214" i="1" s="1"/>
  <c r="I217" i="1"/>
  <c r="J216" i="1"/>
  <c r="K216" i="1" s="1"/>
  <c r="M216" i="1"/>
  <c r="N216" i="1"/>
  <c r="H2197" i="1" l="1"/>
  <c r="Q2197" i="1"/>
  <c r="A2198" i="1"/>
  <c r="L214" i="1"/>
  <c r="O214" i="1" s="1"/>
  <c r="P214" i="1" s="1"/>
  <c r="X214" i="1" s="1"/>
  <c r="B214" i="1" s="1"/>
  <c r="Y2196" i="1"/>
  <c r="R2196" i="1"/>
  <c r="S2196" i="1" s="1"/>
  <c r="Z2197" i="1"/>
  <c r="C2197" i="1"/>
  <c r="AA2197" i="1"/>
  <c r="F216" i="1"/>
  <c r="U216" i="1"/>
  <c r="W216" i="1" s="1"/>
  <c r="E216" i="1"/>
  <c r="D215" i="1"/>
  <c r="G215" i="1" s="1"/>
  <c r="I218" i="1"/>
  <c r="M217" i="1"/>
  <c r="J217" i="1"/>
  <c r="K217" i="1" s="1"/>
  <c r="N217" i="1"/>
  <c r="Q2198" i="1" l="1"/>
  <c r="H2198" i="1"/>
  <c r="A2199" i="1"/>
  <c r="Z2198" i="1"/>
  <c r="Y2197" i="1"/>
  <c r="R2197" i="1"/>
  <c r="S2197" i="1" s="1"/>
  <c r="AA2198" i="1"/>
  <c r="C2198" i="1"/>
  <c r="L215" i="1"/>
  <c r="O215" i="1" s="1"/>
  <c r="P215" i="1" s="1"/>
  <c r="X215" i="1" s="1"/>
  <c r="B215" i="1" s="1"/>
  <c r="J218" i="1"/>
  <c r="K218" i="1" s="1"/>
  <c r="M218" i="1"/>
  <c r="I219" i="1"/>
  <c r="N218" i="1"/>
  <c r="D216" i="1"/>
  <c r="L216" i="1" s="1"/>
  <c r="O216" i="1" s="1"/>
  <c r="P216" i="1" s="1"/>
  <c r="F217" i="1"/>
  <c r="U217" i="1"/>
  <c r="W217" i="1" s="1"/>
  <c r="E217" i="1"/>
  <c r="X216" i="1" l="1"/>
  <c r="A2200" i="1"/>
  <c r="Q2199" i="1"/>
  <c r="H2199" i="1"/>
  <c r="R2198" i="1"/>
  <c r="S2198" i="1" s="1"/>
  <c r="Z2199" i="1"/>
  <c r="C2199" i="1"/>
  <c r="AA2199" i="1"/>
  <c r="Y2198" i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6" i="1" l="1"/>
  <c r="M220" i="1"/>
  <c r="R2199" i="1"/>
  <c r="S2199" i="1" s="1"/>
  <c r="C2200" i="1"/>
  <c r="Y2199" i="1"/>
  <c r="AA2200" i="1"/>
  <c r="Z2200" i="1"/>
  <c r="Q2200" i="1"/>
  <c r="H2200" i="1"/>
  <c r="A2201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H2201" i="1" l="1"/>
  <c r="A2202" i="1"/>
  <c r="Q2201" i="1"/>
  <c r="Y2200" i="1"/>
  <c r="Z2201" i="1"/>
  <c r="C2201" i="1"/>
  <c r="AA2201" i="1"/>
  <c r="R2200" i="1"/>
  <c r="S2200" i="1" s="1"/>
  <c r="G218" i="1"/>
  <c r="F220" i="1"/>
  <c r="U220" i="1"/>
  <c r="W220" i="1" s="1"/>
  <c r="E220" i="1"/>
  <c r="I222" i="1"/>
  <c r="J221" i="1"/>
  <c r="K221" i="1" s="1"/>
  <c r="D219" i="1"/>
  <c r="G219" i="1" s="1"/>
  <c r="Z2202" i="1" l="1"/>
  <c r="AA2202" i="1"/>
  <c r="C2202" i="1"/>
  <c r="R2201" i="1"/>
  <c r="S2201" i="1" s="1"/>
  <c r="Q2202" i="1"/>
  <c r="H2202" i="1"/>
  <c r="A2203" i="1"/>
  <c r="J222" i="1"/>
  <c r="K222" i="1" s="1"/>
  <c r="I223" i="1"/>
  <c r="L219" i="1"/>
  <c r="O219" i="1" s="1"/>
  <c r="P219" i="1" s="1"/>
  <c r="F221" i="1"/>
  <c r="E221" i="1"/>
  <c r="U221" i="1"/>
  <c r="W221" i="1" s="1"/>
  <c r="D220" i="1"/>
  <c r="G220" i="1" s="1"/>
  <c r="X219" i="1" l="1"/>
  <c r="A2204" i="1"/>
  <c r="Q2203" i="1"/>
  <c r="H2203" i="1"/>
  <c r="AA2203" i="1"/>
  <c r="Y2202" i="1"/>
  <c r="C2203" i="1"/>
  <c r="Z2203" i="1"/>
  <c r="R2202" i="1"/>
  <c r="S2202" i="1" s="1"/>
  <c r="L220" i="1"/>
  <c r="D221" i="1"/>
  <c r="L221" i="1" s="1"/>
  <c r="I224" i="1"/>
  <c r="J223" i="1"/>
  <c r="K223" i="1" s="1"/>
  <c r="F222" i="1"/>
  <c r="U222" i="1"/>
  <c r="W222" i="1" s="1"/>
  <c r="E222" i="1"/>
  <c r="B219" i="1" l="1"/>
  <c r="R2203" i="1"/>
  <c r="S2203" i="1" s="1"/>
  <c r="AA2204" i="1"/>
  <c r="Y2203" i="1"/>
  <c r="Z2204" i="1"/>
  <c r="C2204" i="1"/>
  <c r="Q2204" i="1"/>
  <c r="H2204" i="1"/>
  <c r="A2205" i="1"/>
  <c r="G221" i="1"/>
  <c r="O220" i="1"/>
  <c r="P220" i="1" s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X220" i="1" l="1"/>
  <c r="R2204" i="1"/>
  <c r="S2204" i="1" s="1"/>
  <c r="AA2205" i="1"/>
  <c r="Z2205" i="1"/>
  <c r="C2205" i="1"/>
  <c r="A2206" i="1"/>
  <c r="Q2205" i="1"/>
  <c r="H2205" i="1"/>
  <c r="U224" i="1"/>
  <c r="W224" i="1" s="1"/>
  <c r="O221" i="1"/>
  <c r="P221" i="1" s="1"/>
  <c r="X221" i="1" s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B220" i="1" l="1"/>
  <c r="A2207" i="1"/>
  <c r="H2206" i="1"/>
  <c r="Q2206" i="1"/>
  <c r="C2206" i="1"/>
  <c r="R2205" i="1"/>
  <c r="S2205" i="1" s="1"/>
  <c r="AA2206" i="1"/>
  <c r="Z2206" i="1"/>
  <c r="Y2205" i="1"/>
  <c r="B221" i="1"/>
  <c r="Y221" i="1"/>
  <c r="O222" i="1"/>
  <c r="P222" i="1" s="1"/>
  <c r="X222" i="1" s="1"/>
  <c r="B222" i="1" s="1"/>
  <c r="M223" i="1"/>
  <c r="S222" i="1"/>
  <c r="Y222" i="1" s="1"/>
  <c r="L223" i="1"/>
  <c r="O223" i="1" s="1"/>
  <c r="P223" i="1" s="1"/>
  <c r="J226" i="1"/>
  <c r="K226" i="1" s="1"/>
  <c r="I227" i="1"/>
  <c r="E225" i="1"/>
  <c r="F225" i="1"/>
  <c r="U225" i="1"/>
  <c r="W225" i="1" s="1"/>
  <c r="D224" i="1"/>
  <c r="G224" i="1" s="1"/>
  <c r="S223" i="1" l="1"/>
  <c r="Y2206" i="1"/>
  <c r="AA2207" i="1"/>
  <c r="Z2207" i="1"/>
  <c r="R2206" i="1"/>
  <c r="S2206" i="1" s="1"/>
  <c r="C2207" i="1"/>
  <c r="M224" i="1"/>
  <c r="N224" i="1" s="1"/>
  <c r="N225" i="1" s="1"/>
  <c r="N226" i="1" s="1"/>
  <c r="N227" i="1" s="1"/>
  <c r="H2207" i="1"/>
  <c r="Q2207" i="1"/>
  <c r="A2208" i="1"/>
  <c r="D225" i="1"/>
  <c r="L225" i="1" s="1"/>
  <c r="X223" i="1"/>
  <c r="L224" i="1"/>
  <c r="I228" i="1"/>
  <c r="J227" i="1"/>
  <c r="K227" i="1" s="1"/>
  <c r="U226" i="1"/>
  <c r="W226" i="1" s="1"/>
  <c r="E226" i="1"/>
  <c r="F226" i="1"/>
  <c r="O225" i="1" l="1"/>
  <c r="P225" i="1" s="1"/>
  <c r="X225" i="1" s="1"/>
  <c r="B225" i="1" s="1"/>
  <c r="Q2208" i="1"/>
  <c r="H2208" i="1"/>
  <c r="A2209" i="1"/>
  <c r="R2207" i="1"/>
  <c r="S2207" i="1" s="1"/>
  <c r="AA2208" i="1"/>
  <c r="Y2207" i="1"/>
  <c r="Z2208" i="1"/>
  <c r="C2208" i="1"/>
  <c r="G225" i="1"/>
  <c r="Y223" i="1"/>
  <c r="I229" i="1"/>
  <c r="J228" i="1"/>
  <c r="K228" i="1" s="1"/>
  <c r="N228" i="1"/>
  <c r="B223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A2210" i="1" l="1"/>
  <c r="Q2209" i="1"/>
  <c r="H2209" i="1"/>
  <c r="Y2208" i="1"/>
  <c r="Z2209" i="1"/>
  <c r="AA2209" i="1"/>
  <c r="C2209" i="1"/>
  <c r="R2208" i="1"/>
  <c r="S2208" i="1" s="1"/>
  <c r="X224" i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B224" i="1" l="1"/>
  <c r="Z2210" i="1"/>
  <c r="Y2209" i="1"/>
  <c r="C2210" i="1"/>
  <c r="R2209" i="1"/>
  <c r="S2209" i="1" s="1"/>
  <c r="AA2210" i="1"/>
  <c r="Q2210" i="1"/>
  <c r="H2210" i="1"/>
  <c r="A2211" i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AA2211" i="1" l="1"/>
  <c r="C2211" i="1"/>
  <c r="R2210" i="1"/>
  <c r="S2210" i="1" s="1"/>
  <c r="Z2211" i="1"/>
  <c r="Y2210" i="1"/>
  <c r="H2211" i="1"/>
  <c r="Q2211" i="1"/>
  <c r="A2212" i="1"/>
  <c r="J231" i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B228" i="1" s="1"/>
  <c r="D229" i="1"/>
  <c r="G229" i="1" s="1"/>
  <c r="X227" i="1"/>
  <c r="M231" i="1"/>
  <c r="B227" i="1" l="1"/>
  <c r="M232" i="1"/>
  <c r="C2212" i="1"/>
  <c r="Y2211" i="1"/>
  <c r="AA2212" i="1"/>
  <c r="Z2212" i="1"/>
  <c r="R2211" i="1"/>
  <c r="S2211" i="1" s="1"/>
  <c r="H2212" i="1"/>
  <c r="Q2212" i="1"/>
  <c r="A2213" i="1"/>
  <c r="L229" i="1"/>
  <c r="O229" i="1" s="1"/>
  <c r="P229" i="1" s="1"/>
  <c r="X229" i="1" s="1"/>
  <c r="B229" i="1" s="1"/>
  <c r="D230" i="1"/>
  <c r="L230" i="1" s="1"/>
  <c r="O230" i="1" s="1"/>
  <c r="P230" i="1" s="1"/>
  <c r="J232" i="1"/>
  <c r="K232" i="1" s="1"/>
  <c r="I233" i="1"/>
  <c r="N232" i="1"/>
  <c r="E231" i="1"/>
  <c r="F231" i="1"/>
  <c r="U231" i="1"/>
  <c r="W231" i="1" s="1"/>
  <c r="X230" i="1" l="1"/>
  <c r="H2213" i="1"/>
  <c r="A2214" i="1"/>
  <c r="Q2213" i="1"/>
  <c r="Z2213" i="1"/>
  <c r="C2213" i="1"/>
  <c r="R2212" i="1"/>
  <c r="S2212" i="1" s="1"/>
  <c r="Y2212" i="1"/>
  <c r="AA2213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B230" i="1" l="1"/>
  <c r="Z2214" i="1"/>
  <c r="C2214" i="1"/>
  <c r="R2213" i="1"/>
  <c r="S2213" i="1" s="1"/>
  <c r="AA2214" i="1"/>
  <c r="Y2213" i="1"/>
  <c r="H2214" i="1"/>
  <c r="A2215" i="1"/>
  <c r="Q2214" i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AA2215" i="1" l="1"/>
  <c r="C2215" i="1"/>
  <c r="Z2215" i="1"/>
  <c r="R2214" i="1"/>
  <c r="S2214" i="1" s="1"/>
  <c r="Y2214" i="1"/>
  <c r="A2216" i="1"/>
  <c r="H2215" i="1"/>
  <c r="Q2215" i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H2216" i="1" l="1"/>
  <c r="A2217" i="1"/>
  <c r="Q2216" i="1"/>
  <c r="Y2215" i="1"/>
  <c r="AA2216" i="1"/>
  <c r="Z2216" i="1"/>
  <c r="R2215" i="1"/>
  <c r="S2215" i="1" s="1"/>
  <c r="C2216" i="1"/>
  <c r="G233" i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C2217" i="1"/>
  <c r="Y2216" i="1"/>
  <c r="R2216" i="1"/>
  <c r="S2216" i="1" s="1"/>
  <c r="Z2217" i="1"/>
  <c r="AA2217" i="1"/>
  <c r="H2217" i="1"/>
  <c r="Q2217" i="1"/>
  <c r="A2218" i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X234" i="1" l="1"/>
  <c r="Z2218" i="1"/>
  <c r="C2218" i="1"/>
  <c r="Y2217" i="1"/>
  <c r="AA2218" i="1"/>
  <c r="R2217" i="1"/>
  <c r="S2217" i="1" s="1"/>
  <c r="H2218" i="1"/>
  <c r="A2219" i="1"/>
  <c r="Q2218" i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B234" i="1" l="1"/>
  <c r="Q2219" i="1"/>
  <c r="A2220" i="1"/>
  <c r="H2219" i="1"/>
  <c r="R2218" i="1"/>
  <c r="S2218" i="1" s="1"/>
  <c r="AA2219" i="1"/>
  <c r="Y2218" i="1"/>
  <c r="Z2219" i="1"/>
  <c r="C2219" i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Q2220" i="1" l="1"/>
  <c r="A2221" i="1"/>
  <c r="H2220" i="1"/>
  <c r="R2219" i="1"/>
  <c r="S2219" i="1" s="1"/>
  <c r="C2220" i="1"/>
  <c r="Z2220" i="1"/>
  <c r="Y2219" i="1"/>
  <c r="AA2220" i="1"/>
  <c r="L237" i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X237" i="1" l="1"/>
  <c r="A2222" i="1"/>
  <c r="Q2221" i="1"/>
  <c r="H2221" i="1"/>
  <c r="AA2221" i="1"/>
  <c r="Z2221" i="1"/>
  <c r="Y2220" i="1"/>
  <c r="R2220" i="1"/>
  <c r="S2220" i="1" s="1"/>
  <c r="C2221" i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C2222" i="1"/>
  <c r="Y2221" i="1"/>
  <c r="R2221" i="1"/>
  <c r="S2221" i="1" s="1"/>
  <c r="AA2222" i="1"/>
  <c r="Z2222" i="1"/>
  <c r="A2223" i="1"/>
  <c r="H2222" i="1"/>
  <c r="Q2222" i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X239" i="1" l="1"/>
  <c r="Q2223" i="1"/>
  <c r="H2223" i="1"/>
  <c r="A2224" i="1"/>
  <c r="Y2222" i="1"/>
  <c r="C2223" i="1"/>
  <c r="R2222" i="1"/>
  <c r="S2222" i="1" s="1"/>
  <c r="Z2223" i="1"/>
  <c r="AA2223" i="1"/>
  <c r="E242" i="1"/>
  <c r="U242" i="1"/>
  <c r="W242" i="1" s="1"/>
  <c r="F242" i="1"/>
  <c r="D241" i="1"/>
  <c r="L241" i="1" s="1"/>
  <c r="O241" i="1" s="1"/>
  <c r="P241" i="1" s="1"/>
  <c r="X241" i="1" s="1"/>
  <c r="B241" i="1" s="1"/>
  <c r="G240" i="1"/>
  <c r="I244" i="1"/>
  <c r="J243" i="1"/>
  <c r="K243" i="1" s="1"/>
  <c r="M243" i="1"/>
  <c r="N243" i="1"/>
  <c r="B239" i="1" l="1"/>
  <c r="G241" i="1"/>
  <c r="A2225" i="1"/>
  <c r="H2224" i="1"/>
  <c r="Q2224" i="1"/>
  <c r="Y2223" i="1"/>
  <c r="Z2224" i="1"/>
  <c r="AA2224" i="1"/>
  <c r="R2223" i="1"/>
  <c r="S2223" i="1" s="1"/>
  <c r="C2224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AA2225" i="1" l="1"/>
  <c r="R2224" i="1"/>
  <c r="S2224" i="1" s="1"/>
  <c r="C2225" i="1"/>
  <c r="Z2225" i="1"/>
  <c r="Y2224" i="1"/>
  <c r="Q2225" i="1"/>
  <c r="H2225" i="1"/>
  <c r="A2226" i="1"/>
  <c r="D243" i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R2225" i="1" l="1"/>
  <c r="S2225" i="1" s="1"/>
  <c r="C2226" i="1"/>
  <c r="AA2226" i="1"/>
  <c r="Y2225" i="1"/>
  <c r="Z2226" i="1"/>
  <c r="H2226" i="1"/>
  <c r="A2227" i="1"/>
  <c r="Q2226" i="1"/>
  <c r="G243" i="1"/>
  <c r="D244" i="1"/>
  <c r="L244" i="1" s="1"/>
  <c r="O244" i="1" s="1"/>
  <c r="P244" i="1" s="1"/>
  <c r="E245" i="1"/>
  <c r="F245" i="1"/>
  <c r="U245" i="1"/>
  <c r="W245" i="1" s="1"/>
  <c r="I247" i="1"/>
  <c r="M246" i="1"/>
  <c r="J246" i="1"/>
  <c r="K246" i="1" s="1"/>
  <c r="N246" i="1"/>
  <c r="X244" i="1" l="1"/>
  <c r="Y2226" i="1"/>
  <c r="Z2227" i="1"/>
  <c r="C2227" i="1"/>
  <c r="R2226" i="1"/>
  <c r="S2226" i="1" s="1"/>
  <c r="AA2227" i="1"/>
  <c r="Q2227" i="1"/>
  <c r="A2228" i="1"/>
  <c r="H2227" i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B244" i="1" l="1"/>
  <c r="Z2228" i="1"/>
  <c r="Y2227" i="1"/>
  <c r="C2228" i="1"/>
  <c r="R2227" i="1"/>
  <c r="S2227" i="1" s="1"/>
  <c r="AA2228" i="1"/>
  <c r="Q2228" i="1"/>
  <c r="H2228" i="1"/>
  <c r="A2229" i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Y2228" i="1" l="1"/>
  <c r="C2229" i="1"/>
  <c r="AA2229" i="1"/>
  <c r="R2228" i="1"/>
  <c r="S2228" i="1" s="1"/>
  <c r="Z2229" i="1"/>
  <c r="H2229" i="1"/>
  <c r="A2230" i="1"/>
  <c r="Q2229" i="1"/>
  <c r="G246" i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AA2230" i="1" l="1"/>
  <c r="R2229" i="1"/>
  <c r="S2229" i="1" s="1"/>
  <c r="Z2230" i="1"/>
  <c r="Y2229" i="1"/>
  <c r="C2230" i="1"/>
  <c r="H2230" i="1"/>
  <c r="A2231" i="1"/>
  <c r="Q2230" i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Y2230" i="1" l="1"/>
  <c r="R2230" i="1"/>
  <c r="S2230" i="1" s="1"/>
  <c r="AA2231" i="1"/>
  <c r="C2231" i="1"/>
  <c r="Z2231" i="1"/>
  <c r="Q2231" i="1"/>
  <c r="A2232" i="1"/>
  <c r="H2231" i="1"/>
  <c r="M251" i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X248" i="1" l="1"/>
  <c r="AA2232" i="1"/>
  <c r="Z2232" i="1"/>
  <c r="C2232" i="1"/>
  <c r="R2231" i="1"/>
  <c r="S2231" i="1" s="1"/>
  <c r="A2233" i="1"/>
  <c r="H2232" i="1"/>
  <c r="Q2232" i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B248" i="1" l="1"/>
  <c r="Q2233" i="1"/>
  <c r="H2233" i="1"/>
  <c r="A2234" i="1"/>
  <c r="R2232" i="1"/>
  <c r="S2232" i="1" s="1"/>
  <c r="Z2233" i="1"/>
  <c r="AA2233" i="1"/>
  <c r="C2233" i="1"/>
  <c r="U2233" i="1"/>
  <c r="W2233" i="1" s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Q2234" i="1" l="1"/>
  <c r="A2235" i="1"/>
  <c r="H2234" i="1"/>
  <c r="Y2233" i="1"/>
  <c r="Z2234" i="1"/>
  <c r="AA2234" i="1"/>
  <c r="R2233" i="1"/>
  <c r="S2233" i="1" s="1"/>
  <c r="C2234" i="1"/>
  <c r="O251" i="1"/>
  <c r="P251" i="1" s="1"/>
  <c r="X251" i="1" s="1"/>
  <c r="B251" i="1" s="1"/>
  <c r="M252" i="1"/>
  <c r="N252" i="1" s="1"/>
  <c r="I255" i="1"/>
  <c r="J254" i="1"/>
  <c r="K254" i="1" s="1"/>
  <c r="E253" i="1"/>
  <c r="F253" i="1"/>
  <c r="G251" i="1"/>
  <c r="D252" i="1"/>
  <c r="G252" i="1" s="1"/>
  <c r="A2236" i="1" l="1"/>
  <c r="H2235" i="1"/>
  <c r="Q2235" i="1"/>
  <c r="Y2234" i="1"/>
  <c r="C2235" i="1"/>
  <c r="AA2235" i="1"/>
  <c r="R2234" i="1"/>
  <c r="S2234" i="1" s="1"/>
  <c r="Z2235" i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L253" i="1" l="1"/>
  <c r="AA2236" i="1"/>
  <c r="R2235" i="1"/>
  <c r="S2235" i="1" s="1"/>
  <c r="Z2236" i="1"/>
  <c r="Y2235" i="1"/>
  <c r="C2236" i="1"/>
  <c r="Q2236" i="1"/>
  <c r="H2236" i="1"/>
  <c r="A2237" i="1"/>
  <c r="O252" i="1"/>
  <c r="P252" i="1" s="1"/>
  <c r="S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AA2237" i="1" l="1"/>
  <c r="Y2236" i="1"/>
  <c r="R2236" i="1"/>
  <c r="S2236" i="1" s="1"/>
  <c r="Z2237" i="1"/>
  <c r="C2237" i="1"/>
  <c r="Q2237" i="1"/>
  <c r="A2238" i="1"/>
  <c r="H2237" i="1"/>
  <c r="L254" i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C2238" i="1"/>
  <c r="Z2238" i="1"/>
  <c r="Y2237" i="1"/>
  <c r="R2237" i="1"/>
  <c r="S2237" i="1" s="1"/>
  <c r="AA2238" i="1"/>
  <c r="Y252" i="1"/>
  <c r="H2238" i="1"/>
  <c r="A2239" i="1"/>
  <c r="Q2238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R2238" i="1" l="1"/>
  <c r="S2238" i="1" s="1"/>
  <c r="AA2239" i="1"/>
  <c r="Z2239" i="1"/>
  <c r="C2239" i="1"/>
  <c r="Y2238" i="1"/>
  <c r="H2239" i="1"/>
  <c r="A2240" i="1"/>
  <c r="Q2239" i="1"/>
  <c r="X255" i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A2241" i="1"/>
  <c r="H2240" i="1"/>
  <c r="Q2240" i="1"/>
  <c r="C2240" i="1"/>
  <c r="R2239" i="1"/>
  <c r="S2239" i="1" s="1"/>
  <c r="AA2240" i="1"/>
  <c r="Y2239" i="1"/>
  <c r="Z2240" i="1"/>
  <c r="L257" i="1"/>
  <c r="O257" i="1" s="1"/>
  <c r="P257" i="1" s="1"/>
  <c r="X257" i="1" s="1"/>
  <c r="B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R2240" i="1" l="1"/>
  <c r="S2240" i="1" s="1"/>
  <c r="Z2241" i="1"/>
  <c r="Y2240" i="1"/>
  <c r="C2241" i="1"/>
  <c r="AA2241" i="1"/>
  <c r="Q2241" i="1"/>
  <c r="A2242" i="1"/>
  <c r="H2241" i="1"/>
  <c r="L258" i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A2243" i="1" l="1"/>
  <c r="Q2242" i="1"/>
  <c r="H2242" i="1"/>
  <c r="Z2242" i="1"/>
  <c r="R2241" i="1"/>
  <c r="S2241" i="1" s="1"/>
  <c r="Y2241" i="1"/>
  <c r="AA2242" i="1"/>
  <c r="C2242" i="1"/>
  <c r="L259" i="1"/>
  <c r="O259" i="1" s="1"/>
  <c r="P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X259" i="1" l="1"/>
  <c r="R2242" i="1"/>
  <c r="S2242" i="1" s="1"/>
  <c r="AA2243" i="1"/>
  <c r="Y2242" i="1"/>
  <c r="C2243" i="1"/>
  <c r="Z2243" i="1"/>
  <c r="Q2243" i="1"/>
  <c r="A2244" i="1"/>
  <c r="H2243" i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B259" i="1" l="1"/>
  <c r="Y2243" i="1"/>
  <c r="AA2244" i="1"/>
  <c r="Z2244" i="1"/>
  <c r="C2244" i="1"/>
  <c r="R2243" i="1"/>
  <c r="S2243" i="1" s="1"/>
  <c r="H2244" i="1"/>
  <c r="A2245" i="1"/>
  <c r="Q2244" i="1"/>
  <c r="L261" i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X262" i="1" s="1"/>
  <c r="B262" i="1" s="1"/>
  <c r="F263" i="1"/>
  <c r="U263" i="1"/>
  <c r="W263" i="1" s="1"/>
  <c r="E263" i="1"/>
  <c r="R2244" i="1" l="1"/>
  <c r="S2244" i="1" s="1"/>
  <c r="AA2245" i="1"/>
  <c r="Y2244" i="1"/>
  <c r="C2245" i="1"/>
  <c r="Z2245" i="1"/>
  <c r="H2245" i="1"/>
  <c r="Q2245" i="1"/>
  <c r="A2246" i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Y2245" i="1" l="1"/>
  <c r="R2245" i="1"/>
  <c r="S2245" i="1" s="1"/>
  <c r="AA2246" i="1"/>
  <c r="Z2246" i="1"/>
  <c r="C2246" i="1"/>
  <c r="H2246" i="1"/>
  <c r="A2247" i="1"/>
  <c r="Q2246" i="1"/>
  <c r="L263" i="1"/>
  <c r="O263" i="1" s="1"/>
  <c r="P263" i="1" s="1"/>
  <c r="X263" i="1" s="1"/>
  <c r="B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A2248" i="1" l="1"/>
  <c r="Q2247" i="1"/>
  <c r="H2247" i="1"/>
  <c r="R2246" i="1"/>
  <c r="S2246" i="1" s="1"/>
  <c r="AA2247" i="1"/>
  <c r="Y2246" i="1"/>
  <c r="Z2247" i="1"/>
  <c r="C2247" i="1"/>
  <c r="L264" i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Z2248" i="1" l="1"/>
  <c r="R2247" i="1"/>
  <c r="S2247" i="1" s="1"/>
  <c r="AA2248" i="1"/>
  <c r="C2248" i="1"/>
  <c r="Y2247" i="1"/>
  <c r="H2248" i="1"/>
  <c r="A2249" i="1"/>
  <c r="Q2248" i="1"/>
  <c r="L265" i="1"/>
  <c r="O265" i="1" s="1"/>
  <c r="P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X265" i="1" l="1"/>
  <c r="H2249" i="1"/>
  <c r="Q2249" i="1"/>
  <c r="A2250" i="1"/>
  <c r="Y2248" i="1"/>
  <c r="AA2249" i="1"/>
  <c r="R2248" i="1"/>
  <c r="S2248" i="1" s="1"/>
  <c r="C2249" i="1"/>
  <c r="Z2249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B265" i="1" l="1"/>
  <c r="A2251" i="1"/>
  <c r="Q2250" i="1"/>
  <c r="H2250" i="1"/>
  <c r="R2249" i="1"/>
  <c r="S2249" i="1" s="1"/>
  <c r="Y2249" i="1"/>
  <c r="AA2250" i="1"/>
  <c r="Z2250" i="1"/>
  <c r="C2250" i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AA2251" i="1" l="1"/>
  <c r="Y2250" i="1"/>
  <c r="Z2251" i="1"/>
  <c r="C2251" i="1"/>
  <c r="R2250" i="1"/>
  <c r="S2250" i="1" s="1"/>
  <c r="A2252" i="1"/>
  <c r="H2251" i="1"/>
  <c r="Q2251" i="1"/>
  <c r="L268" i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X268" i="1" l="1"/>
  <c r="H2252" i="1"/>
  <c r="A2253" i="1"/>
  <c r="Q2252" i="1"/>
  <c r="L269" i="1"/>
  <c r="O269" i="1" s="1"/>
  <c r="P269" i="1" s="1"/>
  <c r="X269" i="1" s="1"/>
  <c r="B269" i="1" s="1"/>
  <c r="Z2252" i="1"/>
  <c r="C2252" i="1"/>
  <c r="Y2251" i="1"/>
  <c r="AA2252" i="1"/>
  <c r="R2251" i="1"/>
  <c r="S2251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8" i="1" l="1"/>
  <c r="Y2252" i="1"/>
  <c r="AA2253" i="1"/>
  <c r="Z2253" i="1"/>
  <c r="C2253" i="1"/>
  <c r="R2252" i="1"/>
  <c r="S2252" i="1" s="1"/>
  <c r="A2254" i="1"/>
  <c r="H2253" i="1"/>
  <c r="Q2253" i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R2253" i="1" l="1"/>
  <c r="S2253" i="1" s="1"/>
  <c r="Y2253" i="1"/>
  <c r="AA2254" i="1"/>
  <c r="Z2254" i="1"/>
  <c r="C2254" i="1"/>
  <c r="A2255" i="1"/>
  <c r="H2254" i="1"/>
  <c r="Q2254" i="1"/>
  <c r="D272" i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Q2255" i="1"/>
  <c r="A2256" i="1"/>
  <c r="H2255" i="1"/>
  <c r="AA2255" i="1"/>
  <c r="C2255" i="1"/>
  <c r="R2254" i="1"/>
  <c r="S2254" i="1" s="1"/>
  <c r="Z2255" i="1"/>
  <c r="Y2254" i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A2257" i="1"/>
  <c r="Q2256" i="1"/>
  <c r="H2256" i="1"/>
  <c r="Z2256" i="1"/>
  <c r="C2256" i="1"/>
  <c r="AA2256" i="1"/>
  <c r="R2255" i="1"/>
  <c r="S2255" i="1" s="1"/>
  <c r="Y2255" i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C2257" i="1"/>
  <c r="AA2257" i="1"/>
  <c r="R2256" i="1"/>
  <c r="S2256" i="1" s="1"/>
  <c r="Z2257" i="1"/>
  <c r="Y2256" i="1"/>
  <c r="H2257" i="1"/>
  <c r="Q2257" i="1"/>
  <c r="A2258" i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H2258" i="1"/>
  <c r="A2259" i="1"/>
  <c r="Q2258" i="1"/>
  <c r="Z2258" i="1"/>
  <c r="R2257" i="1"/>
  <c r="S2257" i="1" s="1"/>
  <c r="C2258" i="1"/>
  <c r="Y2257" i="1"/>
  <c r="AA2258" i="1"/>
  <c r="L275" i="1"/>
  <c r="O275" i="1" s="1"/>
  <c r="P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6" i="1" s="1"/>
  <c r="X275" i="1" l="1"/>
  <c r="Y2258" i="1"/>
  <c r="AA2259" i="1"/>
  <c r="Z2259" i="1"/>
  <c r="C2259" i="1"/>
  <c r="R2258" i="1"/>
  <c r="S2258" i="1" s="1"/>
  <c r="Q2259" i="1"/>
  <c r="H2259" i="1"/>
  <c r="A2260" i="1"/>
  <c r="G276" i="1"/>
  <c r="D277" i="1"/>
  <c r="G277" i="1" s="1"/>
  <c r="J279" i="1"/>
  <c r="K279" i="1" s="1"/>
  <c r="I280" i="1"/>
  <c r="M279" i="1"/>
  <c r="N279" i="1"/>
  <c r="F278" i="1"/>
  <c r="U278" i="1"/>
  <c r="W278" i="1" s="1"/>
  <c r="E278" i="1"/>
  <c r="B275" i="1" l="1"/>
  <c r="L277" i="1"/>
  <c r="O277" i="1" s="1"/>
  <c r="P277" i="1" s="1"/>
  <c r="X277" i="1" s="1"/>
  <c r="B277" i="1" s="1"/>
  <c r="AA2260" i="1"/>
  <c r="Z2260" i="1"/>
  <c r="R2259" i="1"/>
  <c r="S2259" i="1" s="1"/>
  <c r="C2260" i="1"/>
  <c r="Y2259" i="1"/>
  <c r="Q2260" i="1"/>
  <c r="A2261" i="1"/>
  <c r="H2260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B278" i="1" s="1"/>
  <c r="C2261" i="1" l="1"/>
  <c r="AA2261" i="1"/>
  <c r="Z2261" i="1"/>
  <c r="Y2260" i="1"/>
  <c r="R2260" i="1"/>
  <c r="S2260" i="1" s="1"/>
  <c r="A2262" i="1"/>
  <c r="Q2261" i="1"/>
  <c r="H2261" i="1"/>
  <c r="F280" i="1"/>
  <c r="E280" i="1"/>
  <c r="U280" i="1"/>
  <c r="W280" i="1" s="1"/>
  <c r="D279" i="1"/>
  <c r="G279" i="1" s="1"/>
  <c r="G278" i="1"/>
  <c r="I282" i="1"/>
  <c r="J281" i="1"/>
  <c r="K281" i="1" s="1"/>
  <c r="N281" i="1"/>
  <c r="A2263" i="1" l="1"/>
  <c r="H2262" i="1"/>
  <c r="Q2262" i="1"/>
  <c r="Y2261" i="1"/>
  <c r="R2261" i="1"/>
  <c r="S2261" i="1" s="1"/>
  <c r="AA2262" i="1"/>
  <c r="C2262" i="1"/>
  <c r="Z2262" i="1"/>
  <c r="L279" i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C2263" i="1"/>
  <c r="Z2263" i="1"/>
  <c r="R2262" i="1"/>
  <c r="S2262" i="1" s="1"/>
  <c r="AA2263" i="1"/>
  <c r="U2263" i="1"/>
  <c r="W2263" i="1" s="1"/>
  <c r="Q2263" i="1"/>
  <c r="A2264" i="1"/>
  <c r="H2263" i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H2264" i="1"/>
  <c r="A2265" i="1"/>
  <c r="Q2264" i="1"/>
  <c r="Z2264" i="1"/>
  <c r="AA2264" i="1"/>
  <c r="Y2263" i="1"/>
  <c r="C2264" i="1"/>
  <c r="R2263" i="1"/>
  <c r="S2263" i="1" s="1"/>
  <c r="G281" i="1"/>
  <c r="D282" i="1"/>
  <c r="L282" i="1" s="1"/>
  <c r="J284" i="1"/>
  <c r="K284" i="1" s="1"/>
  <c r="I285" i="1"/>
  <c r="F283" i="1"/>
  <c r="U283" i="1"/>
  <c r="W283" i="1" s="1"/>
  <c r="E283" i="1"/>
  <c r="C2265" i="1" l="1"/>
  <c r="R2264" i="1"/>
  <c r="S2264" i="1" s="1"/>
  <c r="AA2265" i="1"/>
  <c r="Z2265" i="1"/>
  <c r="H2265" i="1"/>
  <c r="A2266" i="1"/>
  <c r="Q2265" i="1"/>
  <c r="U284" i="1"/>
  <c r="W284" i="1" s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X282" i="1" l="1"/>
  <c r="R2265" i="1"/>
  <c r="S2265" i="1" s="1"/>
  <c r="AA2266" i="1"/>
  <c r="Z2266" i="1"/>
  <c r="C2266" i="1"/>
  <c r="Y2265" i="1"/>
  <c r="A2267" i="1"/>
  <c r="Q2266" i="1"/>
  <c r="H2266" i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U285" i="1"/>
  <c r="W285" i="1" s="1"/>
  <c r="E285" i="1"/>
  <c r="B282" i="1" l="1"/>
  <c r="A2268" i="1"/>
  <c r="H2267" i="1"/>
  <c r="Q2267" i="1"/>
  <c r="C2267" i="1"/>
  <c r="AA2267" i="1"/>
  <c r="Z2267" i="1"/>
  <c r="Y2266" i="1"/>
  <c r="R2266" i="1"/>
  <c r="S2266" i="1" s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AA2268" i="1" l="1"/>
  <c r="C2268" i="1"/>
  <c r="R2267" i="1"/>
  <c r="S2267" i="1" s="1"/>
  <c r="Y2267" i="1"/>
  <c r="Z2268" i="1"/>
  <c r="H2268" i="1"/>
  <c r="Q2268" i="1"/>
  <c r="A2269" i="1"/>
  <c r="L285" i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l="1"/>
  <c r="R2268" i="1"/>
  <c r="S2268" i="1" s="1"/>
  <c r="AA2269" i="1"/>
  <c r="Y2268" i="1"/>
  <c r="Z2269" i="1"/>
  <c r="C2269" i="1"/>
  <c r="H2269" i="1"/>
  <c r="A2270" i="1"/>
  <c r="Q2269" i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B286" i="1" l="1"/>
  <c r="L287" i="1"/>
  <c r="O287" i="1" s="1"/>
  <c r="P287" i="1" s="1"/>
  <c r="A2271" i="1"/>
  <c r="Q2270" i="1"/>
  <c r="H2270" i="1"/>
  <c r="R2269" i="1"/>
  <c r="S2269" i="1" s="1"/>
  <c r="Y2269" i="1"/>
  <c r="C2270" i="1"/>
  <c r="AA2270" i="1"/>
  <c r="Z2270" i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G288" i="1"/>
  <c r="R2270" i="1"/>
  <c r="S2270" i="1" s="1"/>
  <c r="Z2271" i="1"/>
  <c r="C2271" i="1"/>
  <c r="AA2271" i="1"/>
  <c r="Y2270" i="1"/>
  <c r="Q2271" i="1"/>
  <c r="H2271" i="1"/>
  <c r="A2272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7" i="1" l="1"/>
  <c r="AA2272" i="1"/>
  <c r="Y2271" i="1"/>
  <c r="Z2272" i="1"/>
  <c r="C2272" i="1"/>
  <c r="R2271" i="1"/>
  <c r="S2271" i="1" s="1"/>
  <c r="H2272" i="1"/>
  <c r="Q2272" i="1"/>
  <c r="A2273" i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D290" i="1"/>
  <c r="G290" i="1" s="1"/>
  <c r="X289" i="1" l="1"/>
  <c r="R2272" i="1"/>
  <c r="S2272" i="1" s="1"/>
  <c r="Y2272" i="1"/>
  <c r="Z2273" i="1"/>
  <c r="C2273" i="1"/>
  <c r="AA2273" i="1"/>
  <c r="A2274" i="1"/>
  <c r="Q2273" i="1"/>
  <c r="H2273" i="1"/>
  <c r="L290" i="1"/>
  <c r="O290" i="1" s="1"/>
  <c r="P290" i="1" s="1"/>
  <c r="X290" i="1" s="1"/>
  <c r="B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B289" i="1" l="1"/>
  <c r="A2275" i="1"/>
  <c r="Q2274" i="1"/>
  <c r="H2274" i="1"/>
  <c r="L291" i="1"/>
  <c r="O291" i="1" s="1"/>
  <c r="P291" i="1" s="1"/>
  <c r="X291" i="1" s="1"/>
  <c r="B291" i="1" s="1"/>
  <c r="Z2274" i="1"/>
  <c r="Y2273" i="1"/>
  <c r="C2274" i="1"/>
  <c r="R2273" i="1"/>
  <c r="S2273" i="1" s="1"/>
  <c r="AA2274" i="1"/>
  <c r="E293" i="1"/>
  <c r="F293" i="1"/>
  <c r="U293" i="1"/>
  <c r="W293" i="1" s="1"/>
  <c r="M294" i="1"/>
  <c r="I295" i="1"/>
  <c r="J294" i="1"/>
  <c r="K294" i="1" s="1"/>
  <c r="N294" i="1"/>
  <c r="D292" i="1"/>
  <c r="G292" i="1" s="1"/>
  <c r="C2275" i="1" l="1"/>
  <c r="Z2275" i="1"/>
  <c r="R2274" i="1"/>
  <c r="S2274" i="1" s="1"/>
  <c r="Y2274" i="1"/>
  <c r="AA2275" i="1"/>
  <c r="A2276" i="1"/>
  <c r="Q2275" i="1"/>
  <c r="H2275" i="1"/>
  <c r="M295" i="1"/>
  <c r="I296" i="1"/>
  <c r="J295" i="1"/>
  <c r="K295" i="1" s="1"/>
  <c r="N295" i="1"/>
  <c r="L292" i="1"/>
  <c r="O292" i="1" s="1"/>
  <c r="P292" i="1" s="1"/>
  <c r="X292" i="1" s="1"/>
  <c r="B292" i="1" s="1"/>
  <c r="U294" i="1"/>
  <c r="W294" i="1" s="1"/>
  <c r="F294" i="1"/>
  <c r="E294" i="1"/>
  <c r="D293" i="1"/>
  <c r="L293" i="1" s="1"/>
  <c r="O293" i="1" s="1"/>
  <c r="P293" i="1" s="1"/>
  <c r="X293" i="1" l="1"/>
  <c r="Q2276" i="1"/>
  <c r="A2277" i="1"/>
  <c r="H2276" i="1"/>
  <c r="Z2276" i="1"/>
  <c r="AA2276" i="1"/>
  <c r="C2276" i="1"/>
  <c r="R2275" i="1"/>
  <c r="S2275" i="1" s="1"/>
  <c r="Y2275" i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3" i="1" l="1"/>
  <c r="Q2277" i="1"/>
  <c r="H2277" i="1"/>
  <c r="A2278" i="1"/>
  <c r="R2276" i="1"/>
  <c r="S2276" i="1" s="1"/>
  <c r="AA2277" i="1"/>
  <c r="Y2276" i="1"/>
  <c r="Z2277" i="1"/>
  <c r="C2277" i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Q2278" i="1" l="1"/>
  <c r="H2278" i="1"/>
  <c r="A2279" i="1"/>
  <c r="Z2278" i="1"/>
  <c r="R2277" i="1"/>
  <c r="S2277" i="1" s="1"/>
  <c r="AA2278" i="1"/>
  <c r="Y2277" i="1"/>
  <c r="C2278" i="1"/>
  <c r="L295" i="1"/>
  <c r="O295" i="1" s="1"/>
  <c r="P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X295" i="1" l="1"/>
  <c r="H2279" i="1"/>
  <c r="A2280" i="1"/>
  <c r="Q2279" i="1"/>
  <c r="Z2279" i="1"/>
  <c r="Y2278" i="1"/>
  <c r="C2279" i="1"/>
  <c r="R2278" i="1"/>
  <c r="S2278" i="1" s="1"/>
  <c r="AA2279" i="1"/>
  <c r="L296" i="1"/>
  <c r="O296" i="1" s="1"/>
  <c r="P296" i="1" s="1"/>
  <c r="X296" i="1" s="1"/>
  <c r="B296" i="1" s="1"/>
  <c r="D297" i="1"/>
  <c r="L297" i="1" s="1"/>
  <c r="O297" i="1" s="1"/>
  <c r="P297" i="1" s="1"/>
  <c r="X297" i="1" s="1"/>
  <c r="B297" i="1" s="1"/>
  <c r="F298" i="1"/>
  <c r="U298" i="1"/>
  <c r="W298" i="1" s="1"/>
  <c r="E298" i="1"/>
  <c r="I300" i="1"/>
  <c r="M299" i="1"/>
  <c r="J299" i="1"/>
  <c r="K299" i="1" s="1"/>
  <c r="N299" i="1"/>
  <c r="B295" i="1" l="1"/>
  <c r="G297" i="1"/>
  <c r="Y2279" i="1"/>
  <c r="Z2280" i="1"/>
  <c r="C2280" i="1"/>
  <c r="R2279" i="1"/>
  <c r="S2279" i="1" s="1"/>
  <c r="AA2280" i="1"/>
  <c r="H2280" i="1"/>
  <c r="Q2280" i="1"/>
  <c r="A2281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Q2281" i="1" l="1"/>
  <c r="H2281" i="1"/>
  <c r="A2282" i="1"/>
  <c r="AA2281" i="1"/>
  <c r="R2280" i="1"/>
  <c r="S2280" i="1" s="1"/>
  <c r="C2281" i="1"/>
  <c r="Y2280" i="1"/>
  <c r="Z2281" i="1"/>
  <c r="G298" i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G299" i="1" l="1"/>
  <c r="A2283" i="1"/>
  <c r="H2282" i="1"/>
  <c r="Q2282" i="1"/>
  <c r="Y2281" i="1"/>
  <c r="R2281" i="1"/>
  <c r="S2281" i="1" s="1"/>
  <c r="Z2282" i="1"/>
  <c r="C2282" i="1"/>
  <c r="AA2282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l="1"/>
  <c r="R2282" i="1"/>
  <c r="S2282" i="1" s="1"/>
  <c r="Y2282" i="1"/>
  <c r="AA2283" i="1"/>
  <c r="C2283" i="1"/>
  <c r="Z2283" i="1"/>
  <c r="Q2283" i="1"/>
  <c r="H2283" i="1"/>
  <c r="A2284" i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B300" i="1" l="1"/>
  <c r="AA2284" i="1"/>
  <c r="Y2283" i="1"/>
  <c r="C2284" i="1"/>
  <c r="R2283" i="1"/>
  <c r="S2283" i="1" s="1"/>
  <c r="Z2284" i="1"/>
  <c r="Q2284" i="1"/>
  <c r="H2284" i="1"/>
  <c r="A2285" i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AA2285" i="1" l="1"/>
  <c r="C2285" i="1"/>
  <c r="R2284" i="1"/>
  <c r="S2284" i="1" s="1"/>
  <c r="Y2284" i="1"/>
  <c r="Z2285" i="1"/>
  <c r="H2285" i="1"/>
  <c r="Q2285" i="1"/>
  <c r="A2286" i="1"/>
  <c r="L302" i="1"/>
  <c r="O302" i="1" s="1"/>
  <c r="P302" i="1" s="1"/>
  <c r="X302" i="1" s="1"/>
  <c r="B302" i="1" s="1"/>
  <c r="D303" i="1"/>
  <c r="L303" i="1" s="1"/>
  <c r="O303" i="1" s="1"/>
  <c r="P303" i="1" s="1"/>
  <c r="J305" i="1"/>
  <c r="K305" i="1" s="1"/>
  <c r="M305" i="1"/>
  <c r="I306" i="1"/>
  <c r="N305" i="1"/>
  <c r="F304" i="1"/>
  <c r="E304" i="1"/>
  <c r="U304" i="1"/>
  <c r="W304" i="1" s="1"/>
  <c r="X303" i="1" l="1"/>
  <c r="R2285" i="1"/>
  <c r="S2285" i="1" s="1"/>
  <c r="Z2286" i="1"/>
  <c r="C2286" i="1"/>
  <c r="Y2285" i="1"/>
  <c r="AA2286" i="1"/>
  <c r="A2287" i="1"/>
  <c r="Q2286" i="1"/>
  <c r="H2286" i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s="1"/>
  <c r="B304" i="1" s="1"/>
  <c r="B303" i="1" l="1"/>
  <c r="R2286" i="1"/>
  <c r="S2286" i="1" s="1"/>
  <c r="Y2286" i="1"/>
  <c r="AA2287" i="1"/>
  <c r="C2287" i="1"/>
  <c r="Z2287" i="1"/>
  <c r="Q2287" i="1"/>
  <c r="H2287" i="1"/>
  <c r="A2288" i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R2287" i="1" l="1"/>
  <c r="S2287" i="1" s="1"/>
  <c r="AA2288" i="1"/>
  <c r="Y2287" i="1"/>
  <c r="C2288" i="1"/>
  <c r="Z2288" i="1"/>
  <c r="H2288" i="1"/>
  <c r="A2289" i="1"/>
  <c r="Q2288" i="1"/>
  <c r="L305" i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X306" i="1" s="1"/>
  <c r="B306" i="1" s="1"/>
  <c r="F307" i="1"/>
  <c r="U307" i="1"/>
  <c r="W307" i="1" s="1"/>
  <c r="E307" i="1"/>
  <c r="A2290" i="1" l="1"/>
  <c r="H2289" i="1"/>
  <c r="Q2289" i="1"/>
  <c r="AA2289" i="1"/>
  <c r="C2289" i="1"/>
  <c r="R2288" i="1"/>
  <c r="S2288" i="1" s="1"/>
  <c r="Z2289" i="1"/>
  <c r="Y2288" i="1"/>
  <c r="G306" i="1"/>
  <c r="U308" i="1"/>
  <c r="W308" i="1" s="1"/>
  <c r="E308" i="1"/>
  <c r="F308" i="1"/>
  <c r="D307" i="1"/>
  <c r="L307" i="1" s="1"/>
  <c r="O307" i="1" s="1"/>
  <c r="P307" i="1" s="1"/>
  <c r="I310" i="1"/>
  <c r="J309" i="1"/>
  <c r="K309" i="1" s="1"/>
  <c r="M309" i="1"/>
  <c r="N309" i="1"/>
  <c r="X307" i="1" l="1"/>
  <c r="C2290" i="1"/>
  <c r="Y2289" i="1"/>
  <c r="AA2290" i="1"/>
  <c r="Z2290" i="1"/>
  <c r="R2289" i="1"/>
  <c r="S2289" i="1" s="1"/>
  <c r="Q2290" i="1"/>
  <c r="A2291" i="1"/>
  <c r="H2290" i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B307" i="1" l="1"/>
  <c r="AA2291" i="1"/>
  <c r="Y2290" i="1"/>
  <c r="C2291" i="1"/>
  <c r="Z2291" i="1"/>
  <c r="R2290" i="1"/>
  <c r="S2290" i="1" s="1"/>
  <c r="H2291" i="1"/>
  <c r="A2292" i="1"/>
  <c r="Q2291" i="1"/>
  <c r="L308" i="1"/>
  <c r="O308" i="1" s="1"/>
  <c r="P308" i="1" s="1"/>
  <c r="X308" i="1" s="1"/>
  <c r="B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l="1"/>
  <c r="Q2292" i="1"/>
  <c r="H2292" i="1"/>
  <c r="A2293" i="1"/>
  <c r="AA2292" i="1"/>
  <c r="C2292" i="1"/>
  <c r="R2291" i="1"/>
  <c r="S2291" i="1" s="1"/>
  <c r="Y2291" i="1"/>
  <c r="Z2292" i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9" i="1" l="1"/>
  <c r="H2293" i="1"/>
  <c r="Q2293" i="1"/>
  <c r="A2294" i="1"/>
  <c r="Z2293" i="1"/>
  <c r="C2293" i="1"/>
  <c r="AA2293" i="1"/>
  <c r="R2292" i="1"/>
  <c r="S2292" i="1" s="1"/>
  <c r="G310" i="1"/>
  <c r="D311" i="1"/>
  <c r="G311" i="1" s="1"/>
  <c r="E312" i="1"/>
  <c r="F312" i="1"/>
  <c r="U312" i="1"/>
  <c r="W312" i="1" s="1"/>
  <c r="J313" i="1"/>
  <c r="K313" i="1" s="1"/>
  <c r="I314" i="1"/>
  <c r="A2295" i="1" l="1"/>
  <c r="H2294" i="1"/>
  <c r="Q2294" i="1"/>
  <c r="R2293" i="1"/>
  <c r="S2293" i="1" s="1"/>
  <c r="Z2294" i="1"/>
  <c r="C2294" i="1"/>
  <c r="AA2294" i="1"/>
  <c r="Y2293" i="1"/>
  <c r="L311" i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R2294" i="1"/>
  <c r="S2294" i="1" s="1"/>
  <c r="Z2295" i="1"/>
  <c r="Y2294" i="1"/>
  <c r="C2295" i="1"/>
  <c r="AA2295" i="1"/>
  <c r="H2295" i="1"/>
  <c r="A2296" i="1"/>
  <c r="Q2295" i="1"/>
  <c r="F314" i="1"/>
  <c r="U314" i="1"/>
  <c r="W314" i="1" s="1"/>
  <c r="E314" i="1"/>
  <c r="L312" i="1"/>
  <c r="I316" i="1"/>
  <c r="J315" i="1"/>
  <c r="K315" i="1" s="1"/>
  <c r="U315" i="1" s="1"/>
  <c r="W315" i="1" s="1"/>
  <c r="D313" i="1"/>
  <c r="L313" i="1" s="1"/>
  <c r="B311" i="1" l="1"/>
  <c r="Z2296" i="1"/>
  <c r="R2295" i="1"/>
  <c r="S2295" i="1" s="1"/>
  <c r="AA2296" i="1"/>
  <c r="C2296" i="1"/>
  <c r="U2296" i="1"/>
  <c r="W2296" i="1" s="1"/>
  <c r="Q2296" i="1"/>
  <c r="H2296" i="1"/>
  <c r="A2297" i="1"/>
  <c r="I317" i="1"/>
  <c r="J316" i="1"/>
  <c r="K316" i="1" s="1"/>
  <c r="M313" i="1"/>
  <c r="O312" i="1"/>
  <c r="P312" i="1" s="1"/>
  <c r="X312" i="1" s="1"/>
  <c r="B312" i="1" s="1"/>
  <c r="E315" i="1"/>
  <c r="F315" i="1"/>
  <c r="D314" i="1"/>
  <c r="G314" i="1" s="1"/>
  <c r="G313" i="1"/>
  <c r="C2297" i="1" l="1"/>
  <c r="Y2296" i="1"/>
  <c r="R2296" i="1"/>
  <c r="S2296" i="1" s="1"/>
  <c r="AA2297" i="1"/>
  <c r="Z2297" i="1"/>
  <c r="A2298" i="1"/>
  <c r="H2297" i="1"/>
  <c r="Q2297" i="1"/>
  <c r="M314" i="1"/>
  <c r="N313" i="1"/>
  <c r="D315" i="1"/>
  <c r="L315" i="1" s="1"/>
  <c r="U316" i="1"/>
  <c r="W316" i="1" s="1"/>
  <c r="E316" i="1"/>
  <c r="F316" i="1"/>
  <c r="L314" i="1"/>
  <c r="I318" i="1"/>
  <c r="J317" i="1"/>
  <c r="K317" i="1" s="1"/>
  <c r="G315" i="1" l="1"/>
  <c r="H2298" i="1"/>
  <c r="Q2298" i="1"/>
  <c r="A2299" i="1"/>
  <c r="Z2298" i="1"/>
  <c r="AA2298" i="1"/>
  <c r="R2297" i="1"/>
  <c r="S2297" i="1" s="1"/>
  <c r="Y2297" i="1"/>
  <c r="C2298" i="1"/>
  <c r="N314" i="1"/>
  <c r="O314" i="1" s="1"/>
  <c r="P314" i="1" s="1"/>
  <c r="O313" i="1"/>
  <c r="P313" i="1" s="1"/>
  <c r="X313" i="1" s="1"/>
  <c r="M315" i="1"/>
  <c r="J318" i="1"/>
  <c r="K318" i="1" s="1"/>
  <c r="I319" i="1"/>
  <c r="D316" i="1"/>
  <c r="L316" i="1" s="1"/>
  <c r="U317" i="1"/>
  <c r="W317" i="1" s="1"/>
  <c r="F317" i="1"/>
  <c r="E317" i="1"/>
  <c r="S314" i="1" l="1"/>
  <c r="A2300" i="1"/>
  <c r="Q2299" i="1"/>
  <c r="H2299" i="1"/>
  <c r="C2299" i="1"/>
  <c r="Z2299" i="1"/>
  <c r="R2298" i="1"/>
  <c r="S2298" i="1" s="1"/>
  <c r="AA2299" i="1"/>
  <c r="Y2298" i="1"/>
  <c r="B313" i="1"/>
  <c r="Y313" i="1"/>
  <c r="G316" i="1"/>
  <c r="D317" i="1"/>
  <c r="G317" i="1" s="1"/>
  <c r="J319" i="1"/>
  <c r="K319" i="1" s="1"/>
  <c r="I320" i="1"/>
  <c r="E318" i="1"/>
  <c r="F318" i="1"/>
  <c r="U318" i="1"/>
  <c r="W318" i="1" s="1"/>
  <c r="X314" i="1"/>
  <c r="M316" i="1"/>
  <c r="M317" i="1" s="1"/>
  <c r="M318" i="1" s="1"/>
  <c r="N315" i="1"/>
  <c r="Y314" i="1" l="1"/>
  <c r="L317" i="1"/>
  <c r="Y2299" i="1"/>
  <c r="R2299" i="1"/>
  <c r="S2299" i="1" s="1"/>
  <c r="C2300" i="1"/>
  <c r="AA2300" i="1"/>
  <c r="Z2300" i="1"/>
  <c r="H2300" i="1"/>
  <c r="A2301" i="1"/>
  <c r="Q2300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Q2301" i="1" l="1"/>
  <c r="H2301" i="1"/>
  <c r="A2302" i="1"/>
  <c r="R2300" i="1"/>
  <c r="S2300" i="1" s="1"/>
  <c r="AA2301" i="1"/>
  <c r="C2301" i="1"/>
  <c r="Z2301" i="1"/>
  <c r="Y2300" i="1"/>
  <c r="X315" i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H2302" i="1"/>
  <c r="Q2302" i="1"/>
  <c r="A2303" i="1"/>
  <c r="AA2302" i="1"/>
  <c r="Y2301" i="1"/>
  <c r="Z2302" i="1"/>
  <c r="R2301" i="1"/>
  <c r="S2301" i="1" s="1"/>
  <c r="C2302" i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L320" i="1" l="1"/>
  <c r="O320" i="1" s="1"/>
  <c r="P320" i="1" s="1"/>
  <c r="X320" i="1" s="1"/>
  <c r="B320" i="1" s="1"/>
  <c r="A2304" i="1"/>
  <c r="Q2303" i="1"/>
  <c r="H2303" i="1"/>
  <c r="C2303" i="1"/>
  <c r="R2302" i="1"/>
  <c r="S2302" i="1" s="1"/>
  <c r="AA2303" i="1"/>
  <c r="Z2303" i="1"/>
  <c r="Y2302" i="1"/>
  <c r="M323" i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Z2304" i="1"/>
  <c r="R2303" i="1"/>
  <c r="S2303" i="1" s="1"/>
  <c r="Y2303" i="1"/>
  <c r="AA2304" i="1"/>
  <c r="C2304" i="1"/>
  <c r="A2305" i="1"/>
  <c r="Q2304" i="1"/>
  <c r="H2304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B318" i="1" l="1"/>
  <c r="C2305" i="1"/>
  <c r="Y2304" i="1"/>
  <c r="Z2305" i="1"/>
  <c r="R2304" i="1"/>
  <c r="S2304" i="1" s="1"/>
  <c r="AA2305" i="1"/>
  <c r="Q2305" i="1"/>
  <c r="A2306" i="1"/>
  <c r="H2305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l="1"/>
  <c r="Y2305" i="1"/>
  <c r="R2305" i="1"/>
  <c r="S2305" i="1" s="1"/>
  <c r="AA2306" i="1"/>
  <c r="Z2306" i="1"/>
  <c r="C2306" i="1"/>
  <c r="Q2306" i="1"/>
  <c r="H2306" i="1"/>
  <c r="A2307" i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B323" i="1" l="1"/>
  <c r="Z2307" i="1"/>
  <c r="C2307" i="1"/>
  <c r="R2306" i="1"/>
  <c r="S2306" i="1" s="1"/>
  <c r="AA2307" i="1"/>
  <c r="Y2306" i="1"/>
  <c r="A2308" i="1"/>
  <c r="H2307" i="1"/>
  <c r="Q2307" i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s="1"/>
  <c r="B325" i="1" s="1"/>
  <c r="H2308" i="1" l="1"/>
  <c r="Q2308" i="1"/>
  <c r="A2309" i="1"/>
  <c r="Y2307" i="1"/>
  <c r="R2307" i="1"/>
  <c r="S2307" i="1" s="1"/>
  <c r="C2308" i="1"/>
  <c r="Z2308" i="1"/>
  <c r="AA2308" i="1"/>
  <c r="G325" i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A2310" i="1" l="1"/>
  <c r="Q2309" i="1"/>
  <c r="H2309" i="1"/>
  <c r="Y2308" i="1"/>
  <c r="R2308" i="1"/>
  <c r="S2308" i="1" s="1"/>
  <c r="AA2309" i="1"/>
  <c r="C2309" i="1"/>
  <c r="Z2309" i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Z2310" i="1" l="1"/>
  <c r="R2309" i="1"/>
  <c r="S2309" i="1" s="1"/>
  <c r="C2310" i="1"/>
  <c r="AA2310" i="1"/>
  <c r="Y2309" i="1"/>
  <c r="H2310" i="1"/>
  <c r="Q2310" i="1"/>
  <c r="A2311" i="1"/>
  <c r="L327" i="1"/>
  <c r="O327" i="1" s="1"/>
  <c r="P327" i="1" s="1"/>
  <c r="X327" i="1" s="1"/>
  <c r="B327" i="1" s="1"/>
  <c r="D328" i="1"/>
  <c r="L328" i="1" s="1"/>
  <c r="O328" i="1" s="1"/>
  <c r="P328" i="1" s="1"/>
  <c r="J330" i="1"/>
  <c r="K330" i="1" s="1"/>
  <c r="M330" i="1"/>
  <c r="I331" i="1"/>
  <c r="N330" i="1"/>
  <c r="E329" i="1"/>
  <c r="F329" i="1"/>
  <c r="U329" i="1"/>
  <c r="W329" i="1" s="1"/>
  <c r="X328" i="1" l="1"/>
  <c r="G328" i="1"/>
  <c r="Z2311" i="1"/>
  <c r="AA2311" i="1"/>
  <c r="C2311" i="1"/>
  <c r="R2310" i="1"/>
  <c r="S2310" i="1" s="1"/>
  <c r="Y2310" i="1"/>
  <c r="A2312" i="1"/>
  <c r="H2311" i="1"/>
  <c r="Q2311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8" i="1" l="1"/>
  <c r="AA2312" i="1"/>
  <c r="Y2311" i="1"/>
  <c r="C2312" i="1"/>
  <c r="R2311" i="1"/>
  <c r="S2311" i="1" s="1"/>
  <c r="Z2312" i="1"/>
  <c r="H2312" i="1"/>
  <c r="Q2312" i="1"/>
  <c r="A2313" i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R2312" i="1" l="1"/>
  <c r="S2312" i="1" s="1"/>
  <c r="AA2313" i="1"/>
  <c r="C2313" i="1"/>
  <c r="Y2312" i="1"/>
  <c r="Z2313" i="1"/>
  <c r="H2313" i="1"/>
  <c r="Q2313" i="1"/>
  <c r="A2314" i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Q2314" i="1" l="1"/>
  <c r="H2314" i="1"/>
  <c r="A2315" i="1"/>
  <c r="R2313" i="1"/>
  <c r="S2313" i="1" s="1"/>
  <c r="C2314" i="1"/>
  <c r="Z2314" i="1"/>
  <c r="Y2313" i="1"/>
  <c r="AA2314" i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s="1"/>
  <c r="B332" i="1" s="1"/>
  <c r="G332" i="1" l="1"/>
  <c r="A2316" i="1"/>
  <c r="H2315" i="1"/>
  <c r="Q2315" i="1"/>
  <c r="C2315" i="1"/>
  <c r="Z2315" i="1"/>
  <c r="Y2314" i="1"/>
  <c r="AA2315" i="1"/>
  <c r="R2314" i="1"/>
  <c r="S2314" i="1" s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R2315" i="1" l="1"/>
  <c r="S2315" i="1" s="1"/>
  <c r="Z2316" i="1"/>
  <c r="AA2316" i="1"/>
  <c r="Y2315" i="1"/>
  <c r="C2316" i="1"/>
  <c r="A2317" i="1"/>
  <c r="H2316" i="1"/>
  <c r="Q2316" i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A2318" i="1" l="1"/>
  <c r="H2317" i="1"/>
  <c r="Q2317" i="1"/>
  <c r="Y2316" i="1"/>
  <c r="AA2317" i="1"/>
  <c r="C2317" i="1"/>
  <c r="R2316" i="1"/>
  <c r="S2316" i="1" s="1"/>
  <c r="Z2317" i="1"/>
  <c r="E336" i="1"/>
  <c r="U336" i="1"/>
  <c r="W336" i="1" s="1"/>
  <c r="F336" i="1"/>
  <c r="L334" i="1"/>
  <c r="O334" i="1" s="1"/>
  <c r="P334" i="1" s="1"/>
  <c r="X334" i="1" s="1"/>
  <c r="B334" i="1" s="1"/>
  <c r="M337" i="1"/>
  <c r="J337" i="1"/>
  <c r="K337" i="1" s="1"/>
  <c r="I338" i="1"/>
  <c r="N337" i="1"/>
  <c r="D335" i="1"/>
  <c r="G335" i="1" s="1"/>
  <c r="Z2318" i="1" l="1"/>
  <c r="Y2317" i="1"/>
  <c r="AA2318" i="1"/>
  <c r="C2318" i="1"/>
  <c r="R2317" i="1"/>
  <c r="S2317" i="1" s="1"/>
  <c r="A2319" i="1"/>
  <c r="Q2318" i="1"/>
  <c r="H2318" i="1"/>
  <c r="L335" i="1"/>
  <c r="O335" i="1" s="1"/>
  <c r="P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X335" i="1" l="1"/>
  <c r="H2319" i="1"/>
  <c r="A2320" i="1"/>
  <c r="Q2319" i="1"/>
  <c r="Z2319" i="1"/>
  <c r="C2319" i="1"/>
  <c r="AA2319" i="1"/>
  <c r="Y2318" i="1"/>
  <c r="R2318" i="1"/>
  <c r="S2318" i="1" s="1"/>
  <c r="E338" i="1"/>
  <c r="U338" i="1"/>
  <c r="W338" i="1" s="1"/>
  <c r="F338" i="1"/>
  <c r="I340" i="1"/>
  <c r="J339" i="1"/>
  <c r="K339" i="1" s="1"/>
  <c r="M339" i="1"/>
  <c r="N339" i="1"/>
  <c r="G336" i="1"/>
  <c r="D337" i="1"/>
  <c r="L337" i="1" s="1"/>
  <c r="O337" i="1" s="1"/>
  <c r="P337" i="1" s="1"/>
  <c r="X337" i="1" s="1"/>
  <c r="B337" i="1" s="1"/>
  <c r="B335" i="1" l="1"/>
  <c r="G337" i="1"/>
  <c r="Z2320" i="1"/>
  <c r="R2319" i="1"/>
  <c r="S2319" i="1" s="1"/>
  <c r="C2320" i="1"/>
  <c r="AA2320" i="1"/>
  <c r="Y2319" i="1"/>
  <c r="H2320" i="1"/>
  <c r="Q2320" i="1"/>
  <c r="A2321" i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A2322" i="1" l="1"/>
  <c r="H2321" i="1"/>
  <c r="Q2321" i="1"/>
  <c r="AA2321" i="1"/>
  <c r="Y2320" i="1"/>
  <c r="Z2321" i="1"/>
  <c r="R2320" i="1"/>
  <c r="S2320" i="1" s="1"/>
  <c r="C2321" i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R2321" i="1" l="1"/>
  <c r="S2321" i="1" s="1"/>
  <c r="AA2322" i="1"/>
  <c r="Z2322" i="1"/>
  <c r="C2322" i="1"/>
  <c r="Q2322" i="1"/>
  <c r="H2322" i="1"/>
  <c r="A2323" i="1"/>
  <c r="L339" i="1"/>
  <c r="O339" i="1" s="1"/>
  <c r="P339" i="1" s="1"/>
  <c r="I343" i="1"/>
  <c r="J342" i="1"/>
  <c r="K342" i="1" s="1"/>
  <c r="N342" i="1"/>
  <c r="E341" i="1"/>
  <c r="F341" i="1"/>
  <c r="U341" i="1"/>
  <c r="W341" i="1" s="1"/>
  <c r="D340" i="1"/>
  <c r="G340" i="1" s="1"/>
  <c r="X339" i="1" l="1"/>
  <c r="Q2323" i="1"/>
  <c r="A2324" i="1"/>
  <c r="H2323" i="1"/>
  <c r="C2323" i="1"/>
  <c r="AA2323" i="1"/>
  <c r="Z2323" i="1"/>
  <c r="R2322" i="1"/>
  <c r="S2322" i="1" s="1"/>
  <c r="Y2322" i="1"/>
  <c r="L340" i="1"/>
  <c r="O340" i="1" s="1"/>
  <c r="P340" i="1" s="1"/>
  <c r="X340" i="1" s="1"/>
  <c r="B340" i="1" s="1"/>
  <c r="D341" i="1"/>
  <c r="G341" i="1" s="1"/>
  <c r="E342" i="1"/>
  <c r="F342" i="1"/>
  <c r="U342" i="1"/>
  <c r="W342" i="1" s="1"/>
  <c r="I344" i="1"/>
  <c r="J343" i="1"/>
  <c r="K343" i="1" s="1"/>
  <c r="N343" i="1"/>
  <c r="B339" i="1" l="1"/>
  <c r="L341" i="1"/>
  <c r="O341" i="1" s="1"/>
  <c r="P341" i="1" s="1"/>
  <c r="X341" i="1" s="1"/>
  <c r="B341" i="1" s="1"/>
  <c r="A2325" i="1"/>
  <c r="Q2324" i="1"/>
  <c r="H2324" i="1"/>
  <c r="C2324" i="1"/>
  <c r="Z2324" i="1"/>
  <c r="AA2324" i="1"/>
  <c r="R2323" i="1"/>
  <c r="S2323" i="1" s="1"/>
  <c r="U2324" i="1"/>
  <c r="W2324" i="1" s="1"/>
  <c r="D342" i="1"/>
  <c r="G342" i="1" s="1"/>
  <c r="I345" i="1"/>
  <c r="J344" i="1"/>
  <c r="K344" i="1" s="1"/>
  <c r="M342" i="1"/>
  <c r="E343" i="1"/>
  <c r="U343" i="1"/>
  <c r="W343" i="1" s="1"/>
  <c r="F343" i="1"/>
  <c r="L342" i="1" l="1"/>
  <c r="O342" i="1" s="1"/>
  <c r="P342" i="1" s="1"/>
  <c r="AA2325" i="1"/>
  <c r="Z2325" i="1"/>
  <c r="Y2324" i="1"/>
  <c r="R2324" i="1"/>
  <c r="S2324" i="1" s="1"/>
  <c r="C2325" i="1"/>
  <c r="A2326" i="1"/>
  <c r="H2325" i="1"/>
  <c r="Q2325" i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X342" i="1" l="1"/>
  <c r="A2327" i="1"/>
  <c r="H2326" i="1"/>
  <c r="Q2326" i="1"/>
  <c r="R2325" i="1"/>
  <c r="S2325" i="1" s="1"/>
  <c r="C2326" i="1"/>
  <c r="Y2325" i="1"/>
  <c r="Z2326" i="1"/>
  <c r="AA2326" i="1"/>
  <c r="M344" i="1"/>
  <c r="N344" i="1" s="1"/>
  <c r="G343" i="1"/>
  <c r="J346" i="1"/>
  <c r="K346" i="1" s="1"/>
  <c r="I347" i="1"/>
  <c r="E345" i="1"/>
  <c r="F345" i="1"/>
  <c r="D344" i="1"/>
  <c r="L344" i="1" s="1"/>
  <c r="B342" i="1" l="1"/>
  <c r="Y2326" i="1"/>
  <c r="Z2327" i="1"/>
  <c r="AA2327" i="1"/>
  <c r="R2326" i="1"/>
  <c r="S2326" i="1" s="1"/>
  <c r="C2327" i="1"/>
  <c r="A2328" i="1"/>
  <c r="H2327" i="1"/>
  <c r="Q2327" i="1"/>
  <c r="G344" i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S344" i="1" l="1"/>
  <c r="Q2328" i="1"/>
  <c r="H2328" i="1"/>
  <c r="A2329" i="1"/>
  <c r="Z2328" i="1"/>
  <c r="AA2328" i="1"/>
  <c r="C2328" i="1"/>
  <c r="R2327" i="1"/>
  <c r="S2327" i="1" s="1"/>
  <c r="Y2327" i="1"/>
  <c r="G345" i="1"/>
  <c r="I349" i="1"/>
  <c r="J348" i="1"/>
  <c r="K348" i="1" s="1"/>
  <c r="U347" i="1"/>
  <c r="W347" i="1" s="1"/>
  <c r="E347" i="1"/>
  <c r="F347" i="1"/>
  <c r="X344" i="1"/>
  <c r="D346" i="1"/>
  <c r="L346" i="1" s="1"/>
  <c r="M346" i="1"/>
  <c r="N345" i="1"/>
  <c r="N346" i="1" s="1"/>
  <c r="B344" i="1" l="1"/>
  <c r="Q2329" i="1"/>
  <c r="A2330" i="1"/>
  <c r="H2329" i="1"/>
  <c r="R2328" i="1"/>
  <c r="S2328" i="1" s="1"/>
  <c r="Y2328" i="1"/>
  <c r="AA2329" i="1"/>
  <c r="Z2329" i="1"/>
  <c r="C2329" i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H2330" i="1" l="1"/>
  <c r="A2331" i="1"/>
  <c r="Q2330" i="1"/>
  <c r="C2330" i="1"/>
  <c r="Y2329" i="1"/>
  <c r="Z2330" i="1"/>
  <c r="R2329" i="1"/>
  <c r="S2329" i="1" s="1"/>
  <c r="AA2330" i="1"/>
  <c r="N347" i="1"/>
  <c r="N348" i="1" s="1"/>
  <c r="N349" i="1" s="1"/>
  <c r="N350" i="1" s="1"/>
  <c r="X346" i="1"/>
  <c r="B346" i="1" s="1"/>
  <c r="S346" i="1"/>
  <c r="X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B345" i="1" l="1"/>
  <c r="O347" i="1"/>
  <c r="P347" i="1" s="1"/>
  <c r="X347" i="1" s="1"/>
  <c r="B347" i="1" s="1"/>
  <c r="Z2331" i="1"/>
  <c r="C2331" i="1"/>
  <c r="R2330" i="1"/>
  <c r="S2330" i="1" s="1"/>
  <c r="AA2331" i="1"/>
  <c r="Y2330" i="1"/>
  <c r="H2331" i="1"/>
  <c r="A2332" i="1"/>
  <c r="Q2331" i="1"/>
  <c r="Y346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I352" i="1"/>
  <c r="J351" i="1"/>
  <c r="K351" i="1" s="1"/>
  <c r="N351" i="1"/>
  <c r="X349" i="1" l="1"/>
  <c r="Q2332" i="1"/>
  <c r="H2332" i="1"/>
  <c r="A2333" i="1"/>
  <c r="Z2332" i="1"/>
  <c r="R2331" i="1"/>
  <c r="S2331" i="1" s="1"/>
  <c r="C2332" i="1"/>
  <c r="AA2332" i="1"/>
  <c r="Y2331" i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9" i="1" l="1"/>
  <c r="Q2333" i="1"/>
  <c r="H2333" i="1"/>
  <c r="A2334" i="1"/>
  <c r="Z2333" i="1"/>
  <c r="Y2332" i="1"/>
  <c r="C2333" i="1"/>
  <c r="R2332" i="1"/>
  <c r="S2332" i="1" s="1"/>
  <c r="AA2333" i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A2335" i="1"/>
  <c r="Q2334" i="1"/>
  <c r="H2334" i="1"/>
  <c r="Y2333" i="1"/>
  <c r="R2333" i="1"/>
  <c r="S2333" i="1" s="1"/>
  <c r="AA2334" i="1"/>
  <c r="C2334" i="1"/>
  <c r="Z2334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C2335" i="1"/>
  <c r="AA2335" i="1"/>
  <c r="Z2335" i="1"/>
  <c r="Y2334" i="1"/>
  <c r="R2334" i="1"/>
  <c r="S2334" i="1" s="1"/>
  <c r="A2336" i="1"/>
  <c r="H2335" i="1"/>
  <c r="Q2335" i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D353" i="1"/>
  <c r="L353" i="1" s="1"/>
  <c r="O353" i="1" s="1"/>
  <c r="P353" i="1" s="1"/>
  <c r="X353" i="1" s="1"/>
  <c r="B353" i="1" s="1"/>
  <c r="X352" i="1" l="1"/>
  <c r="Q2336" i="1"/>
  <c r="A2337" i="1"/>
  <c r="H2336" i="1"/>
  <c r="Y2335" i="1"/>
  <c r="R2335" i="1"/>
  <c r="S2335" i="1" s="1"/>
  <c r="C2336" i="1"/>
  <c r="AA2336" i="1"/>
  <c r="Z2336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2" i="1" l="1"/>
  <c r="H2337" i="1"/>
  <c r="A2338" i="1"/>
  <c r="Q2337" i="1"/>
  <c r="Y2336" i="1"/>
  <c r="AA2337" i="1"/>
  <c r="R2336" i="1"/>
  <c r="S2336" i="1" s="1"/>
  <c r="Z2337" i="1"/>
  <c r="C2337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s="1"/>
  <c r="B355" i="1" s="1"/>
  <c r="C2338" i="1" l="1"/>
  <c r="AA2338" i="1"/>
  <c r="Z2338" i="1"/>
  <c r="Y2337" i="1"/>
  <c r="R2337" i="1"/>
  <c r="S2337" i="1" s="1"/>
  <c r="A2339" i="1"/>
  <c r="Q2338" i="1"/>
  <c r="H2338" i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Q2339" i="1" l="1"/>
  <c r="A2340" i="1"/>
  <c r="H2339" i="1"/>
  <c r="R2338" i="1"/>
  <c r="S2338" i="1" s="1"/>
  <c r="C2339" i="1"/>
  <c r="Z2339" i="1"/>
  <c r="Y2338" i="1"/>
  <c r="AA2339" i="1"/>
  <c r="L356" i="1"/>
  <c r="O356" i="1" s="1"/>
  <c r="P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X356" i="1" l="1"/>
  <c r="Q2340" i="1"/>
  <c r="A2341" i="1"/>
  <c r="H2340" i="1"/>
  <c r="R2339" i="1"/>
  <c r="S2339" i="1" s="1"/>
  <c r="Z2340" i="1"/>
  <c r="AA2340" i="1"/>
  <c r="Y2339" i="1"/>
  <c r="C2340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B356" i="1" l="1"/>
  <c r="Q2341" i="1"/>
  <c r="A2342" i="1"/>
  <c r="H2341" i="1"/>
  <c r="R2340" i="1"/>
  <c r="S2340" i="1" s="1"/>
  <c r="Y2340" i="1"/>
  <c r="AA2341" i="1"/>
  <c r="Z2341" i="1"/>
  <c r="C2341" i="1"/>
  <c r="L358" i="1"/>
  <c r="O358" i="1" s="1"/>
  <c r="P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X358" i="1" l="1"/>
  <c r="G359" i="1"/>
  <c r="H2342" i="1"/>
  <c r="Q2342" i="1"/>
  <c r="A2343" i="1"/>
  <c r="AA2342" i="1"/>
  <c r="R2341" i="1"/>
  <c r="S2341" i="1" s="1"/>
  <c r="Z2342" i="1"/>
  <c r="Y2341" i="1"/>
  <c r="C2342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B358" i="1" l="1"/>
  <c r="Q2343" i="1"/>
  <c r="H2343" i="1"/>
  <c r="A2344" i="1"/>
  <c r="Z2343" i="1"/>
  <c r="C2343" i="1"/>
  <c r="R2342" i="1"/>
  <c r="S2342" i="1" s="1"/>
  <c r="AA2343" i="1"/>
  <c r="Y2342" i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A2345" i="1" l="1"/>
  <c r="H2344" i="1"/>
  <c r="Q2344" i="1"/>
  <c r="R2343" i="1"/>
  <c r="S2343" i="1" s="1"/>
  <c r="Y2343" i="1"/>
  <c r="C2344" i="1"/>
  <c r="Z2344" i="1"/>
  <c r="AA2344" i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B362" i="1" s="1"/>
  <c r="AA2345" i="1"/>
  <c r="R2344" i="1"/>
  <c r="S2344" i="1" s="1"/>
  <c r="Y2344" i="1"/>
  <c r="C2345" i="1"/>
  <c r="Z2345" i="1"/>
  <c r="Q2345" i="1"/>
  <c r="H2345" i="1"/>
  <c r="A2346" i="1"/>
  <c r="E364" i="1"/>
  <c r="F364" i="1"/>
  <c r="U364" i="1"/>
  <c r="W364" i="1" s="1"/>
  <c r="D363" i="1"/>
  <c r="G363" i="1" s="1"/>
  <c r="I366" i="1"/>
  <c r="J365" i="1"/>
  <c r="K365" i="1" s="1"/>
  <c r="M365" i="1"/>
  <c r="N365" i="1"/>
  <c r="Q2346" i="1" l="1"/>
  <c r="H2346" i="1"/>
  <c r="A2347" i="1"/>
  <c r="AA2346" i="1"/>
  <c r="R2345" i="1"/>
  <c r="S2345" i="1" s="1"/>
  <c r="Y2345" i="1"/>
  <c r="Z2346" i="1"/>
  <c r="C2346" i="1"/>
  <c r="L363" i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H2347" i="1"/>
  <c r="Q2347" i="1"/>
  <c r="A2348" i="1"/>
  <c r="AA2347" i="1"/>
  <c r="R2346" i="1"/>
  <c r="S2346" i="1" s="1"/>
  <c r="C2347" i="1"/>
  <c r="Z2347" i="1"/>
  <c r="Y2346" i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B363" i="1" l="1"/>
  <c r="A2349" i="1"/>
  <c r="Q2348" i="1"/>
  <c r="H2348" i="1"/>
  <c r="R2347" i="1"/>
  <c r="S2347" i="1" s="1"/>
  <c r="Z2348" i="1"/>
  <c r="C2348" i="1"/>
  <c r="AA2348" i="1"/>
  <c r="Y2347" i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AA2349" i="1"/>
  <c r="Y2348" i="1"/>
  <c r="C2349" i="1"/>
  <c r="Z2349" i="1"/>
  <c r="R2348" i="1"/>
  <c r="S2348" i="1" s="1"/>
  <c r="A2350" i="1"/>
  <c r="Q2349" i="1"/>
  <c r="H2349" i="1"/>
  <c r="E368" i="1"/>
  <c r="U368" i="1"/>
  <c r="W368" i="1" s="1"/>
  <c r="F368" i="1"/>
  <c r="D367" i="1"/>
  <c r="L367" i="1" s="1"/>
  <c r="O367" i="1" s="1"/>
  <c r="P367" i="1" s="1"/>
  <c r="X367" i="1" s="1"/>
  <c r="B367" i="1" s="1"/>
  <c r="J369" i="1"/>
  <c r="K369" i="1" s="1"/>
  <c r="M369" i="1"/>
  <c r="I370" i="1"/>
  <c r="N369" i="1"/>
  <c r="Q2350" i="1" l="1"/>
  <c r="H2350" i="1"/>
  <c r="A2351" i="1"/>
  <c r="Y2349" i="1"/>
  <c r="C2350" i="1"/>
  <c r="R2349" i="1"/>
  <c r="S2349" i="1" s="1"/>
  <c r="AA2350" i="1"/>
  <c r="Z2350" i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A2352" i="1" l="1"/>
  <c r="H2351" i="1"/>
  <c r="Q2351" i="1"/>
  <c r="M371" i="1"/>
  <c r="R2350" i="1"/>
  <c r="S2350" i="1" s="1"/>
  <c r="C2351" i="1"/>
  <c r="AA2351" i="1"/>
  <c r="Y2350" i="1"/>
  <c r="Z2351" i="1"/>
  <c r="J371" i="1"/>
  <c r="K371" i="1" s="1"/>
  <c r="I372" i="1"/>
  <c r="N371" i="1"/>
  <c r="G368" i="1"/>
  <c r="E370" i="1"/>
  <c r="U370" i="1"/>
  <c r="W370" i="1" s="1"/>
  <c r="F370" i="1"/>
  <c r="D369" i="1"/>
  <c r="G369" i="1" s="1"/>
  <c r="AA2352" i="1" l="1"/>
  <c r="R2351" i="1"/>
  <c r="S2351" i="1" s="1"/>
  <c r="Z2352" i="1"/>
  <c r="C2352" i="1"/>
  <c r="H2352" i="1"/>
  <c r="Q2352" i="1"/>
  <c r="A2353" i="1"/>
  <c r="L369" i="1"/>
  <c r="O369" i="1" s="1"/>
  <c r="P369" i="1" s="1"/>
  <c r="X369" i="1" s="1"/>
  <c r="B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R2352" i="1" l="1"/>
  <c r="S2352" i="1" s="1"/>
  <c r="C2353" i="1"/>
  <c r="Z2353" i="1"/>
  <c r="AA2353" i="1"/>
  <c r="U2353" i="1"/>
  <c r="W2353" i="1" s="1"/>
  <c r="A2354" i="1"/>
  <c r="Q2353" i="1"/>
  <c r="H2353" i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AA2354" i="1" l="1"/>
  <c r="Z2354" i="1"/>
  <c r="R2353" i="1"/>
  <c r="S2353" i="1" s="1"/>
  <c r="Y2353" i="1"/>
  <c r="C2354" i="1"/>
  <c r="H2354" i="1"/>
  <c r="A2355" i="1"/>
  <c r="Q2354" i="1"/>
  <c r="L371" i="1"/>
  <c r="O371" i="1" s="1"/>
  <c r="P371" i="1" s="1"/>
  <c r="I375" i="1"/>
  <c r="J374" i="1"/>
  <c r="K374" i="1" s="1"/>
  <c r="E373" i="1"/>
  <c r="F373" i="1"/>
  <c r="U373" i="1"/>
  <c r="W373" i="1" s="1"/>
  <c r="D372" i="1"/>
  <c r="L372" i="1" s="1"/>
  <c r="X371" i="1" l="1"/>
  <c r="Z2355" i="1"/>
  <c r="AA2355" i="1"/>
  <c r="R2354" i="1"/>
  <c r="S2354" i="1" s="1"/>
  <c r="C2355" i="1"/>
  <c r="Y2354" i="1"/>
  <c r="Q2355" i="1"/>
  <c r="A2356" i="1"/>
  <c r="H2355" i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B371" i="1" l="1"/>
  <c r="G373" i="1"/>
  <c r="AA2356" i="1"/>
  <c r="Z2356" i="1"/>
  <c r="Y2355" i="1"/>
  <c r="R2355" i="1"/>
  <c r="S2355" i="1" s="1"/>
  <c r="C2356" i="1"/>
  <c r="H2356" i="1"/>
  <c r="A2357" i="1"/>
  <c r="Q2356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Y2356" i="1" l="1"/>
  <c r="AA2357" i="1"/>
  <c r="C2357" i="1"/>
  <c r="Z2357" i="1"/>
  <c r="R2356" i="1"/>
  <c r="S2356" i="1" s="1"/>
  <c r="A2358" i="1"/>
  <c r="Q2357" i="1"/>
  <c r="H2357" i="1"/>
  <c r="L374" i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Z2358" i="1" l="1"/>
  <c r="C2358" i="1"/>
  <c r="AA2358" i="1"/>
  <c r="R2357" i="1"/>
  <c r="S2357" i="1" s="1"/>
  <c r="Y2357" i="1"/>
  <c r="H2358" i="1"/>
  <c r="Q2358" i="1"/>
  <c r="A2359" i="1"/>
  <c r="O374" i="1"/>
  <c r="P374" i="1" s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X374" i="1" l="1"/>
  <c r="B374" i="1" s="1"/>
  <c r="Q2359" i="1"/>
  <c r="H2359" i="1"/>
  <c r="A2360" i="1"/>
  <c r="Y2358" i="1"/>
  <c r="AA2359" i="1"/>
  <c r="R2358" i="1"/>
  <c r="S2358" i="1" s="1"/>
  <c r="C2359" i="1"/>
  <c r="Z2359" i="1"/>
  <c r="Y374" i="1"/>
  <c r="U378" i="1"/>
  <c r="W378" i="1" s="1"/>
  <c r="X375" i="1"/>
  <c r="B375" i="1" s="1"/>
  <c r="S375" i="1"/>
  <c r="G376" i="1"/>
  <c r="I380" i="1"/>
  <c r="J379" i="1"/>
  <c r="K379" i="1" s="1"/>
  <c r="F378" i="1"/>
  <c r="E378" i="1"/>
  <c r="D377" i="1"/>
  <c r="L377" i="1" s="1"/>
  <c r="A2361" i="1" l="1"/>
  <c r="H2360" i="1"/>
  <c r="Q2360" i="1"/>
  <c r="R2359" i="1"/>
  <c r="S2359" i="1" s="1"/>
  <c r="C2360" i="1"/>
  <c r="AA2360" i="1"/>
  <c r="Z2360" i="1"/>
  <c r="Y2359" i="1"/>
  <c r="Y37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S377" i="1" l="1"/>
  <c r="C2361" i="1"/>
  <c r="Y2360" i="1"/>
  <c r="AA2361" i="1"/>
  <c r="R2360" i="1"/>
  <c r="S2360" i="1" s="1"/>
  <c r="Z2361" i="1"/>
  <c r="A2362" i="1"/>
  <c r="Q2361" i="1"/>
  <c r="H2361" i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G379" i="1"/>
  <c r="Y2361" i="1"/>
  <c r="R2361" i="1"/>
  <c r="S2361" i="1" s="1"/>
  <c r="C2362" i="1"/>
  <c r="AA2362" i="1"/>
  <c r="Z2362" i="1"/>
  <c r="H2362" i="1"/>
  <c r="Q2362" i="1"/>
  <c r="A2363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H2363" i="1" l="1"/>
  <c r="A2364" i="1"/>
  <c r="Q2363" i="1"/>
  <c r="C2363" i="1"/>
  <c r="R2362" i="1"/>
  <c r="S2362" i="1" s="1"/>
  <c r="AA2363" i="1"/>
  <c r="Z2363" i="1"/>
  <c r="Y2362" i="1"/>
  <c r="X378" i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8" i="1" l="1"/>
  <c r="Y2363" i="1"/>
  <c r="C2364" i="1"/>
  <c r="Z2364" i="1"/>
  <c r="AA2364" i="1"/>
  <c r="R2363" i="1"/>
  <c r="S2363" i="1" s="1"/>
  <c r="H2364" i="1"/>
  <c r="A2365" i="1"/>
  <c r="Q2364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AA2365" i="1" l="1"/>
  <c r="Z2365" i="1"/>
  <c r="R2364" i="1"/>
  <c r="S2364" i="1" s="1"/>
  <c r="Y2364" i="1"/>
  <c r="C2365" i="1"/>
  <c r="A2366" i="1"/>
  <c r="Q2365" i="1"/>
  <c r="H2365" i="1"/>
  <c r="D383" i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AA2366" i="1" l="1"/>
  <c r="Z2366" i="1"/>
  <c r="Y2365" i="1"/>
  <c r="R2365" i="1"/>
  <c r="S2365" i="1" s="1"/>
  <c r="C2366" i="1"/>
  <c r="A2367" i="1"/>
  <c r="Q2366" i="1"/>
  <c r="H2366" i="1"/>
  <c r="G383" i="1"/>
  <c r="I387" i="1"/>
  <c r="J386" i="1"/>
  <c r="K386" i="1" s="1"/>
  <c r="M386" i="1"/>
  <c r="N386" i="1"/>
  <c r="D384" i="1"/>
  <c r="L384" i="1" s="1"/>
  <c r="O384" i="1" s="1"/>
  <c r="P384" i="1" s="1"/>
  <c r="F385" i="1"/>
  <c r="U385" i="1"/>
  <c r="W385" i="1" s="1"/>
  <c r="E385" i="1"/>
  <c r="X384" i="1" l="1"/>
  <c r="AA2367" i="1"/>
  <c r="C2367" i="1"/>
  <c r="Z2367" i="1"/>
  <c r="R2366" i="1"/>
  <c r="S2366" i="1" s="1"/>
  <c r="Y2366" i="1"/>
  <c r="Q2367" i="1"/>
  <c r="A2368" i="1"/>
  <c r="H2367" i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B384" i="1" l="1"/>
  <c r="G385" i="1"/>
  <c r="Z2368" i="1"/>
  <c r="Y2367" i="1"/>
  <c r="R2367" i="1"/>
  <c r="S2367" i="1" s="1"/>
  <c r="C2368" i="1"/>
  <c r="A2369" i="1"/>
  <c r="Q2368" i="1"/>
  <c r="H2368" i="1"/>
  <c r="AA2368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A2370" i="1" l="1"/>
  <c r="Q2369" i="1"/>
  <c r="H2369" i="1"/>
  <c r="Y2368" i="1"/>
  <c r="R2368" i="1"/>
  <c r="S2368" i="1" s="1"/>
  <c r="C2369" i="1"/>
  <c r="AA2369" i="1"/>
  <c r="Z2369" i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Z2370" i="1" l="1"/>
  <c r="C2370" i="1"/>
  <c r="L387" i="1"/>
  <c r="O387" i="1" s="1"/>
  <c r="P387" i="1" s="1"/>
  <c r="R2369" i="1"/>
  <c r="S2369" i="1" s="1"/>
  <c r="Y2369" i="1"/>
  <c r="AA2370" i="1"/>
  <c r="Q2370" i="1"/>
  <c r="H2370" i="1"/>
  <c r="A2371" i="1"/>
  <c r="F389" i="1"/>
  <c r="U389" i="1"/>
  <c r="W389" i="1" s="1"/>
  <c r="E389" i="1"/>
  <c r="M390" i="1"/>
  <c r="J390" i="1"/>
  <c r="K390" i="1" s="1"/>
  <c r="I391" i="1"/>
  <c r="N390" i="1"/>
  <c r="D388" i="1"/>
  <c r="G388" i="1" s="1"/>
  <c r="X387" i="1" l="1"/>
  <c r="AA2371" i="1"/>
  <c r="R2370" i="1"/>
  <c r="S2370" i="1" s="1"/>
  <c r="Y2370" i="1"/>
  <c r="H2371" i="1"/>
  <c r="A2372" i="1"/>
  <c r="Q2371" i="1"/>
  <c r="Z2371" i="1"/>
  <c r="C2371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s="1"/>
  <c r="B388" i="1" s="1"/>
  <c r="B387" i="1" l="1"/>
  <c r="Y2371" i="1"/>
  <c r="R2371" i="1"/>
  <c r="S2371" i="1" s="1"/>
  <c r="H2372" i="1"/>
  <c r="Q2372" i="1"/>
  <c r="A2373" i="1"/>
  <c r="C2372" i="1"/>
  <c r="Z2372" i="1"/>
  <c r="AA2372" i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G390" i="1" l="1"/>
  <c r="C2373" i="1"/>
  <c r="Y2372" i="1"/>
  <c r="R2372" i="1"/>
  <c r="S2372" i="1" s="1"/>
  <c r="AA2373" i="1"/>
  <c r="A2374" i="1"/>
  <c r="Q2373" i="1"/>
  <c r="H2373" i="1"/>
  <c r="Z2373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l="1"/>
  <c r="AA2374" i="1"/>
  <c r="Q2374" i="1"/>
  <c r="H2374" i="1"/>
  <c r="A2375" i="1"/>
  <c r="Y2373" i="1"/>
  <c r="R2373" i="1"/>
  <c r="S2373" i="1" s="1"/>
  <c r="Z2374" i="1"/>
  <c r="C2374" i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C2375" i="1" l="1"/>
  <c r="B391" i="1"/>
  <c r="Q2375" i="1"/>
  <c r="H2375" i="1"/>
  <c r="A2376" i="1"/>
  <c r="Y2374" i="1"/>
  <c r="R2374" i="1"/>
  <c r="S2374" i="1" s="1"/>
  <c r="Z2375" i="1"/>
  <c r="AA2375" i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C2376" i="1" l="1"/>
  <c r="Z2376" i="1"/>
  <c r="H2376" i="1"/>
  <c r="A2377" i="1"/>
  <c r="Q2376" i="1"/>
  <c r="AA2376" i="1"/>
  <c r="R2375" i="1"/>
  <c r="S2375" i="1" s="1"/>
  <c r="Y2375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l="1"/>
  <c r="AA2377" i="1"/>
  <c r="R2376" i="1"/>
  <c r="S2376" i="1" s="1"/>
  <c r="Y2376" i="1"/>
  <c r="Z2377" i="1"/>
  <c r="H2377" i="1"/>
  <c r="A2378" i="1"/>
  <c r="Q2377" i="1"/>
  <c r="C2377" i="1"/>
  <c r="L394" i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M397" i="1"/>
  <c r="I398" i="1"/>
  <c r="N397" i="1"/>
  <c r="B393" i="1" l="1"/>
  <c r="Q2378" i="1"/>
  <c r="A2379" i="1"/>
  <c r="H2378" i="1"/>
  <c r="Z2378" i="1"/>
  <c r="C2378" i="1"/>
  <c r="Y2377" i="1"/>
  <c r="R2377" i="1"/>
  <c r="S2377" i="1" s="1"/>
  <c r="AA2378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C2379" i="1" l="1"/>
  <c r="Z2379" i="1"/>
  <c r="L396" i="1"/>
  <c r="O396" i="1" s="1"/>
  <c r="P396" i="1" s="1"/>
  <c r="X396" i="1" s="1"/>
  <c r="B396" i="1" s="1"/>
  <c r="H2379" i="1"/>
  <c r="Q2379" i="1"/>
  <c r="A2380" i="1"/>
  <c r="AA2379" i="1"/>
  <c r="Y2378" i="1"/>
  <c r="R2378" i="1"/>
  <c r="S2378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R2379" i="1" l="1"/>
  <c r="S2379" i="1" s="1"/>
  <c r="Y2379" i="1"/>
  <c r="AA2380" i="1"/>
  <c r="A2381" i="1"/>
  <c r="Q2380" i="1"/>
  <c r="H2380" i="1"/>
  <c r="Z2380" i="1"/>
  <c r="C2380" i="1"/>
  <c r="G397" i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H2381" i="1" l="1"/>
  <c r="A2382" i="1"/>
  <c r="Q2381" i="1"/>
  <c r="AA2381" i="1"/>
  <c r="R2380" i="1"/>
  <c r="S2380" i="1" s="1"/>
  <c r="Y2380" i="1"/>
  <c r="C2381" i="1"/>
  <c r="Z2381" i="1"/>
  <c r="G398" i="1"/>
  <c r="X398" i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B398" i="1" l="1"/>
  <c r="AA2382" i="1"/>
  <c r="Y2381" i="1"/>
  <c r="R2381" i="1"/>
  <c r="S2381" i="1" s="1"/>
  <c r="Z2382" i="1"/>
  <c r="A2383" i="1"/>
  <c r="H2382" i="1"/>
  <c r="Q2382" i="1"/>
  <c r="C2382" i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H2383" i="1" l="1"/>
  <c r="A2384" i="1"/>
  <c r="Q2383" i="1"/>
  <c r="Z2383" i="1"/>
  <c r="R2382" i="1"/>
  <c r="S2382" i="1" s="1"/>
  <c r="U2383" i="1"/>
  <c r="W2383" i="1" s="1"/>
  <c r="C2383" i="1"/>
  <c r="AA2383" i="1"/>
  <c r="L400" i="1"/>
  <c r="O400" i="1" s="1"/>
  <c r="P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X400" i="1" l="1"/>
  <c r="C2384" i="1"/>
  <c r="R2383" i="1"/>
  <c r="S2383" i="1" s="1"/>
  <c r="AA2384" i="1"/>
  <c r="Z2384" i="1"/>
  <c r="A2385" i="1"/>
  <c r="H2384" i="1"/>
  <c r="Q2384" i="1"/>
  <c r="G401" i="1"/>
  <c r="I405" i="1"/>
  <c r="J404" i="1"/>
  <c r="K404" i="1" s="1"/>
  <c r="N404" i="1"/>
  <c r="F403" i="1"/>
  <c r="E403" i="1"/>
  <c r="U403" i="1"/>
  <c r="W403" i="1" s="1"/>
  <c r="D402" i="1"/>
  <c r="L402" i="1" s="1"/>
  <c r="B400" i="1" l="1"/>
  <c r="H2385" i="1"/>
  <c r="Q2385" i="1"/>
  <c r="A2386" i="1"/>
  <c r="Y2384" i="1"/>
  <c r="R2384" i="1"/>
  <c r="S2384" i="1" s="1"/>
  <c r="AA2385" i="1"/>
  <c r="C2385" i="1"/>
  <c r="Z2385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A2387" i="1"/>
  <c r="H2386" i="1"/>
  <c r="Q2386" i="1"/>
  <c r="Z2386" i="1"/>
  <c r="AA2386" i="1"/>
  <c r="C2386" i="1"/>
  <c r="R2385" i="1"/>
  <c r="S2385" i="1" s="1"/>
  <c r="Y2385" i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B402" i="1" l="1"/>
  <c r="Y2386" i="1"/>
  <c r="AA2387" i="1"/>
  <c r="Z2387" i="1"/>
  <c r="C2387" i="1"/>
  <c r="R2386" i="1"/>
  <c r="S2386" i="1" s="1"/>
  <c r="H2387" i="1"/>
  <c r="A2388" i="1"/>
  <c r="Q2387" i="1"/>
  <c r="U406" i="1"/>
  <c r="W406" i="1" s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AA2388" i="1" l="1"/>
  <c r="Z2388" i="1"/>
  <c r="C2388" i="1"/>
  <c r="Y2387" i="1"/>
  <c r="R2387" i="1"/>
  <c r="S2387" i="1" s="1"/>
  <c r="H2388" i="1"/>
  <c r="Q2388" i="1"/>
  <c r="A2389" i="1"/>
  <c r="M405" i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N406" i="1" l="1"/>
  <c r="N407" i="1" s="1"/>
  <c r="N408" i="1" s="1"/>
  <c r="N409" i="1" s="1"/>
  <c r="Z2389" i="1"/>
  <c r="C2389" i="1"/>
  <c r="Y2388" i="1"/>
  <c r="AA2389" i="1"/>
  <c r="R2388" i="1"/>
  <c r="S2388" i="1" s="1"/>
  <c r="Q2389" i="1"/>
  <c r="A2390" i="1"/>
  <c r="H2389" i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S405" i="1" l="1"/>
  <c r="O406" i="1"/>
  <c r="P406" i="1" s="1"/>
  <c r="X406" i="1" s="1"/>
  <c r="B406" i="1" s="1"/>
  <c r="R2389" i="1"/>
  <c r="S2389" i="1" s="1"/>
  <c r="C2390" i="1"/>
  <c r="Y2389" i="1"/>
  <c r="Z2390" i="1"/>
  <c r="AA2390" i="1"/>
  <c r="Q2390" i="1"/>
  <c r="A2391" i="1"/>
  <c r="H2390" i="1"/>
  <c r="X405" i="1"/>
  <c r="L407" i="1"/>
  <c r="O407" i="1" s="1"/>
  <c r="P407" i="1" s="1"/>
  <c r="X407" i="1" s="1"/>
  <c r="B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Y405" i="1" l="1"/>
  <c r="B405" i="1"/>
  <c r="R2390" i="1"/>
  <c r="S2390" i="1" s="1"/>
  <c r="Y2390" i="1"/>
  <c r="AA2391" i="1"/>
  <c r="Z2391" i="1"/>
  <c r="C2391" i="1"/>
  <c r="Q2391" i="1"/>
  <c r="A2392" i="1"/>
  <c r="H2391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s="1"/>
  <c r="B409" i="1" s="1"/>
  <c r="H2392" i="1" l="1"/>
  <c r="Q2392" i="1"/>
  <c r="A2393" i="1"/>
  <c r="AA2392" i="1"/>
  <c r="Z2392" i="1"/>
  <c r="R2391" i="1"/>
  <c r="S2391" i="1" s="1"/>
  <c r="C2392" i="1"/>
  <c r="Y2391" i="1"/>
  <c r="G409" i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A2394" i="1" l="1"/>
  <c r="H2393" i="1"/>
  <c r="Q2393" i="1"/>
  <c r="AA2393" i="1"/>
  <c r="Y2392" i="1"/>
  <c r="Z2393" i="1"/>
  <c r="C2393" i="1"/>
  <c r="R2392" i="1"/>
  <c r="S2392" i="1" s="1"/>
  <c r="G410" i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AA2394" i="1" l="1"/>
  <c r="Y2393" i="1"/>
  <c r="C2394" i="1"/>
  <c r="R2393" i="1"/>
  <c r="S2393" i="1" s="1"/>
  <c r="Z2394" i="1"/>
  <c r="Q2394" i="1"/>
  <c r="H2394" i="1"/>
  <c r="A2395" i="1"/>
  <c r="G411" i="1"/>
  <c r="F413" i="1"/>
  <c r="E413" i="1"/>
  <c r="U413" i="1"/>
  <c r="W413" i="1" s="1"/>
  <c r="D412" i="1"/>
  <c r="L412" i="1" s="1"/>
  <c r="O412" i="1" s="1"/>
  <c r="P412" i="1" s="1"/>
  <c r="M414" i="1"/>
  <c r="J414" i="1"/>
  <c r="K414" i="1" s="1"/>
  <c r="I415" i="1"/>
  <c r="N414" i="1"/>
  <c r="X412" i="1" l="1"/>
  <c r="Z2395" i="1"/>
  <c r="C2395" i="1"/>
  <c r="R2394" i="1"/>
  <c r="S2394" i="1" s="1"/>
  <c r="Y2394" i="1"/>
  <c r="AA2395" i="1"/>
  <c r="H2395" i="1"/>
  <c r="A2396" i="1"/>
  <c r="Q2395" i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B412" i="1" l="1"/>
  <c r="G413" i="1"/>
  <c r="R2395" i="1"/>
  <c r="S2395" i="1" s="1"/>
  <c r="C2396" i="1"/>
  <c r="Y2395" i="1"/>
  <c r="Z2396" i="1"/>
  <c r="AA2396" i="1"/>
  <c r="A2397" i="1"/>
  <c r="H2396" i="1"/>
  <c r="Q2396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Q2397" i="1" l="1"/>
  <c r="A2398" i="1"/>
  <c r="H2397" i="1"/>
  <c r="C2397" i="1"/>
  <c r="Z2397" i="1"/>
  <c r="AA2397" i="1"/>
  <c r="R2396" i="1"/>
  <c r="S2396" i="1" s="1"/>
  <c r="Y2396" i="1"/>
  <c r="G414" i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Q2398" i="1" l="1"/>
  <c r="H2398" i="1"/>
  <c r="A2399" i="1"/>
  <c r="AA2398" i="1"/>
  <c r="Z2398" i="1"/>
  <c r="Y2397" i="1"/>
  <c r="C2398" i="1"/>
  <c r="R2397" i="1"/>
  <c r="S2397" i="1" s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s="1"/>
  <c r="B416" i="1" s="1"/>
  <c r="Q2399" i="1" l="1"/>
  <c r="H2399" i="1"/>
  <c r="A2400" i="1"/>
  <c r="Y2398" i="1"/>
  <c r="AA2399" i="1"/>
  <c r="R2398" i="1"/>
  <c r="S2398" i="1" s="1"/>
  <c r="C2399" i="1"/>
  <c r="Z2399" i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A2401" i="1" l="1"/>
  <c r="Q2400" i="1"/>
  <c r="H2400" i="1"/>
  <c r="C2400" i="1"/>
  <c r="AA2400" i="1"/>
  <c r="Y2399" i="1"/>
  <c r="Z2400" i="1"/>
  <c r="R2399" i="1"/>
  <c r="S2399" i="1" s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AA2401" i="1" l="1"/>
  <c r="Z2401" i="1"/>
  <c r="R2400" i="1"/>
  <c r="S2400" i="1" s="1"/>
  <c r="C2401" i="1"/>
  <c r="Y2400" i="1"/>
  <c r="Q2401" i="1"/>
  <c r="A2402" i="1"/>
  <c r="H2401" i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l="1"/>
  <c r="Y2401" i="1"/>
  <c r="AA2402" i="1"/>
  <c r="Z2402" i="1"/>
  <c r="R2401" i="1"/>
  <c r="S2401" i="1" s="1"/>
  <c r="C2402" i="1"/>
  <c r="Q2402" i="1"/>
  <c r="H2402" i="1"/>
  <c r="A2403" i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B419" i="1" l="1"/>
  <c r="C2403" i="1"/>
  <c r="R2402" i="1"/>
  <c r="S2402" i="1" s="1"/>
  <c r="Y2402" i="1"/>
  <c r="AA2403" i="1"/>
  <c r="Z2403" i="1"/>
  <c r="Q2403" i="1"/>
  <c r="A2404" i="1"/>
  <c r="H2403" i="1"/>
  <c r="F422" i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AA2404" i="1" l="1"/>
  <c r="Z2404" i="1"/>
  <c r="Y2403" i="1"/>
  <c r="R2403" i="1"/>
  <c r="S2403" i="1" s="1"/>
  <c r="C2404" i="1"/>
  <c r="A2405" i="1"/>
  <c r="Q2404" i="1"/>
  <c r="H2404" i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Q2405" i="1" l="1"/>
  <c r="H2405" i="1"/>
  <c r="A2406" i="1"/>
  <c r="AA2405" i="1"/>
  <c r="Z2405" i="1"/>
  <c r="R2404" i="1"/>
  <c r="S2404" i="1" s="1"/>
  <c r="C2405" i="1"/>
  <c r="Y2404" i="1"/>
  <c r="L422" i="1"/>
  <c r="O422" i="1" s="1"/>
  <c r="P422" i="1" s="1"/>
  <c r="F424" i="1"/>
  <c r="U424" i="1"/>
  <c r="W424" i="1" s="1"/>
  <c r="E424" i="1"/>
  <c r="D423" i="1"/>
  <c r="L423" i="1" s="1"/>
  <c r="O423" i="1" s="1"/>
  <c r="P423" i="1" s="1"/>
  <c r="X423" i="1" s="1"/>
  <c r="B423" i="1" s="1"/>
  <c r="J425" i="1"/>
  <c r="K425" i="1" s="1"/>
  <c r="I426" i="1"/>
  <c r="M425" i="1"/>
  <c r="N425" i="1"/>
  <c r="X422" i="1" l="1"/>
  <c r="A2407" i="1"/>
  <c r="H2406" i="1"/>
  <c r="Q2406" i="1"/>
  <c r="C2406" i="1"/>
  <c r="R2405" i="1"/>
  <c r="S2405" i="1" s="1"/>
  <c r="Z2406" i="1"/>
  <c r="Y2405" i="1"/>
  <c r="AA2406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2" i="1" l="1"/>
  <c r="Z2407" i="1"/>
  <c r="Y2406" i="1"/>
  <c r="AA2407" i="1"/>
  <c r="C2407" i="1"/>
  <c r="R2406" i="1"/>
  <c r="S2406" i="1" s="1"/>
  <c r="A2408" i="1"/>
  <c r="H2407" i="1"/>
  <c r="Q2407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H2408" i="1" l="1"/>
  <c r="Q2408" i="1"/>
  <c r="A2409" i="1"/>
  <c r="C2408" i="1"/>
  <c r="AA2408" i="1"/>
  <c r="Y2407" i="1"/>
  <c r="Z2408" i="1"/>
  <c r="R2407" i="1"/>
  <c r="S2407" i="1" s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L425" i="1"/>
  <c r="O425" i="1" s="1"/>
  <c r="P425" i="1" s="1"/>
  <c r="X425" i="1" s="1"/>
  <c r="B425" i="1" s="1"/>
  <c r="X426" i="1" l="1"/>
  <c r="Q2409" i="1"/>
  <c r="H2409" i="1"/>
  <c r="A2410" i="1"/>
  <c r="Z2409" i="1"/>
  <c r="R2408" i="1"/>
  <c r="S2408" i="1" s="1"/>
  <c r="Y2408" i="1"/>
  <c r="C2409" i="1"/>
  <c r="AA2409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B426" i="1" l="1"/>
  <c r="A2411" i="1"/>
  <c r="H2410" i="1"/>
  <c r="Q2410" i="1"/>
  <c r="AA2410" i="1"/>
  <c r="Z2410" i="1"/>
  <c r="C2410" i="1"/>
  <c r="Y2409" i="1"/>
  <c r="R2409" i="1"/>
  <c r="S2409" i="1" s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7" i="1" l="1"/>
  <c r="Z2411" i="1"/>
  <c r="AA2411" i="1"/>
  <c r="C2411" i="1"/>
  <c r="Y2410" i="1"/>
  <c r="R2410" i="1"/>
  <c r="S2410" i="1" s="1"/>
  <c r="A2412" i="1"/>
  <c r="H2411" i="1"/>
  <c r="Q2411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B427" i="1" l="1"/>
  <c r="M432" i="1"/>
  <c r="A2413" i="1"/>
  <c r="Q2412" i="1"/>
  <c r="H2412" i="1"/>
  <c r="Y2411" i="1"/>
  <c r="C2412" i="1"/>
  <c r="AA2412" i="1"/>
  <c r="Z2412" i="1"/>
  <c r="R2411" i="1"/>
  <c r="S2411" i="1" s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X430" i="1" s="1"/>
  <c r="B430" i="1" s="1"/>
  <c r="G429" i="1"/>
  <c r="AA2413" i="1" l="1"/>
  <c r="Z2413" i="1"/>
  <c r="R2412" i="1"/>
  <c r="S2412" i="1" s="1"/>
  <c r="C2413" i="1"/>
  <c r="Q2413" i="1"/>
  <c r="H2413" i="1"/>
  <c r="A2414" i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H2414" i="1" l="1"/>
  <c r="Q2414" i="1"/>
  <c r="A2415" i="1"/>
  <c r="L431" i="1"/>
  <c r="O431" i="1" s="1"/>
  <c r="P431" i="1" s="1"/>
  <c r="X431" i="1" s="1"/>
  <c r="B431" i="1" s="1"/>
  <c r="Z2414" i="1"/>
  <c r="C2414" i="1"/>
  <c r="Y2413" i="1"/>
  <c r="R2413" i="1"/>
  <c r="S2413" i="1" s="1"/>
  <c r="AA2414" i="1"/>
  <c r="F433" i="1"/>
  <c r="U433" i="1"/>
  <c r="W433" i="1" s="1"/>
  <c r="E433" i="1"/>
  <c r="I435" i="1"/>
  <c r="J434" i="1"/>
  <c r="K434" i="1" s="1"/>
  <c r="N434" i="1"/>
  <c r="D432" i="1"/>
  <c r="G432" i="1" s="1"/>
  <c r="Q2415" i="1" l="1"/>
  <c r="H2415" i="1"/>
  <c r="A2416" i="1"/>
  <c r="C2415" i="1"/>
  <c r="AA2415" i="1"/>
  <c r="R2414" i="1"/>
  <c r="S2414" i="1" s="1"/>
  <c r="Z2415" i="1"/>
  <c r="U2415" i="1"/>
  <c r="W2415" i="1" s="1"/>
  <c r="L432" i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H2416" i="1" l="1"/>
  <c r="A2417" i="1"/>
  <c r="Q2416" i="1"/>
  <c r="C2416" i="1"/>
  <c r="AA2416" i="1"/>
  <c r="Z2416" i="1"/>
  <c r="R2415" i="1"/>
  <c r="S2415" i="1" s="1"/>
  <c r="Y2415" i="1"/>
  <c r="L433" i="1"/>
  <c r="O433" i="1" s="1"/>
  <c r="P433" i="1" s="1"/>
  <c r="M434" i="1"/>
  <c r="F435" i="1"/>
  <c r="E435" i="1"/>
  <c r="U435" i="1"/>
  <c r="W435" i="1" s="1"/>
  <c r="J436" i="1"/>
  <c r="K436" i="1" s="1"/>
  <c r="I437" i="1"/>
  <c r="D434" i="1"/>
  <c r="L434" i="1" s="1"/>
  <c r="X433" i="1" l="1"/>
  <c r="AA2417" i="1"/>
  <c r="Z2417" i="1"/>
  <c r="R2416" i="1"/>
  <c r="S2416" i="1" s="1"/>
  <c r="Y2416" i="1"/>
  <c r="C2417" i="1"/>
  <c r="H2417" i="1"/>
  <c r="A2418" i="1"/>
  <c r="Q2417" i="1"/>
  <c r="G434" i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B433" i="1" l="1"/>
  <c r="C2418" i="1"/>
  <c r="Y2417" i="1"/>
  <c r="R2417" i="1"/>
  <c r="S2417" i="1" s="1"/>
  <c r="AA2418" i="1"/>
  <c r="Z2418" i="1"/>
  <c r="A2419" i="1"/>
  <c r="H2418" i="1"/>
  <c r="Q2418" i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A2420" i="1" l="1"/>
  <c r="H2419" i="1"/>
  <c r="Q2419" i="1"/>
  <c r="L436" i="1"/>
  <c r="O436" i="1" s="1"/>
  <c r="P436" i="1" s="1"/>
  <c r="Y2418" i="1"/>
  <c r="C2419" i="1"/>
  <c r="AA2419" i="1"/>
  <c r="R2418" i="1"/>
  <c r="S2418" i="1" s="1"/>
  <c r="Z2419" i="1"/>
  <c r="F438" i="1"/>
  <c r="U438" i="1"/>
  <c r="W438" i="1" s="1"/>
  <c r="E438" i="1"/>
  <c r="D437" i="1"/>
  <c r="L437" i="1" s="1"/>
  <c r="J439" i="1"/>
  <c r="K439" i="1" s="1"/>
  <c r="I440" i="1"/>
  <c r="S436" i="1" l="1"/>
  <c r="C2420" i="1"/>
  <c r="AA2420" i="1"/>
  <c r="R2419" i="1"/>
  <c r="S2419" i="1" s="1"/>
  <c r="Z2420" i="1"/>
  <c r="Y2419" i="1"/>
  <c r="M437" i="1"/>
  <c r="N437" i="1" s="1"/>
  <c r="O437" i="1" s="1"/>
  <c r="P437" i="1" s="1"/>
  <c r="Q2420" i="1"/>
  <c r="A2421" i="1"/>
  <c r="H2420" i="1"/>
  <c r="G437" i="1"/>
  <c r="J440" i="1"/>
  <c r="K440" i="1" s="1"/>
  <c r="I441" i="1"/>
  <c r="F439" i="1"/>
  <c r="E439" i="1"/>
  <c r="U439" i="1"/>
  <c r="W439" i="1" s="1"/>
  <c r="X436" i="1"/>
  <c r="D438" i="1"/>
  <c r="L438" i="1" s="1"/>
  <c r="AA2421" i="1" l="1"/>
  <c r="Z2421" i="1"/>
  <c r="R2420" i="1"/>
  <c r="S2420" i="1" s="1"/>
  <c r="Y2420" i="1"/>
  <c r="C2421" i="1"/>
  <c r="M438" i="1"/>
  <c r="M439" i="1" s="1"/>
  <c r="M440" i="1" s="1"/>
  <c r="M441" i="1" s="1"/>
  <c r="H2421" i="1"/>
  <c r="A2422" i="1"/>
  <c r="Q2421" i="1"/>
  <c r="N438" i="1"/>
  <c r="N439" i="1" s="1"/>
  <c r="N440" i="1" s="1"/>
  <c r="N441" i="1" s="1"/>
  <c r="X437" i="1"/>
  <c r="B437" i="1" s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O439" i="1" l="1"/>
  <c r="P439" i="1" s="1"/>
  <c r="X439" i="1" s="1"/>
  <c r="B439" i="1" s="1"/>
  <c r="Z2422" i="1"/>
  <c r="C2422" i="1"/>
  <c r="R2421" i="1"/>
  <c r="S2421" i="1" s="1"/>
  <c r="AA2422" i="1"/>
  <c r="Y2421" i="1"/>
  <c r="H2422" i="1"/>
  <c r="Q2422" i="1"/>
  <c r="A2423" i="1"/>
  <c r="O438" i="1"/>
  <c r="P438" i="1" s="1"/>
  <c r="X438" i="1" s="1"/>
  <c r="B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M442" i="1"/>
  <c r="X440" i="1" l="1"/>
  <c r="AA2423" i="1"/>
  <c r="R2422" i="1"/>
  <c r="S2422" i="1" s="1"/>
  <c r="Z2423" i="1"/>
  <c r="Y2422" i="1"/>
  <c r="C2423" i="1"/>
  <c r="A2424" i="1"/>
  <c r="H2423" i="1"/>
  <c r="Q2423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40" i="1" l="1"/>
  <c r="L441" i="1"/>
  <c r="O441" i="1" s="1"/>
  <c r="P441" i="1" s="1"/>
  <c r="H2424" i="1"/>
  <c r="A2425" i="1"/>
  <c r="Q2424" i="1"/>
  <c r="C2424" i="1"/>
  <c r="AA2424" i="1"/>
  <c r="Z2424" i="1"/>
  <c r="R2423" i="1"/>
  <c r="S2423" i="1" s="1"/>
  <c r="Y2423" i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X441" i="1" l="1"/>
  <c r="Y2424" i="1"/>
  <c r="C2425" i="1"/>
  <c r="Z2425" i="1"/>
  <c r="AA2425" i="1"/>
  <c r="R2424" i="1"/>
  <c r="S2424" i="1" s="1"/>
  <c r="A2426" i="1"/>
  <c r="Q2425" i="1"/>
  <c r="H2425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A2427" i="1"/>
  <c r="H2426" i="1"/>
  <c r="Q2426" i="1"/>
  <c r="Z2426" i="1"/>
  <c r="AA2426" i="1"/>
  <c r="C2426" i="1"/>
  <c r="R2425" i="1"/>
  <c r="S2425" i="1" s="1"/>
  <c r="Y2425" i="1"/>
  <c r="L443" i="1"/>
  <c r="O443" i="1" s="1"/>
  <c r="P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X443" i="1" l="1"/>
  <c r="G444" i="1"/>
  <c r="Y2426" i="1"/>
  <c r="C2427" i="1"/>
  <c r="Z2427" i="1"/>
  <c r="AA2427" i="1"/>
  <c r="R2426" i="1"/>
  <c r="S2426" i="1" s="1"/>
  <c r="A2428" i="1"/>
  <c r="H2427" i="1"/>
  <c r="Q2427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B443" i="1" l="1"/>
  <c r="A2429" i="1"/>
  <c r="Q2428" i="1"/>
  <c r="H2428" i="1"/>
  <c r="C2428" i="1"/>
  <c r="AA2428" i="1"/>
  <c r="Z2428" i="1"/>
  <c r="R2427" i="1"/>
  <c r="S2427" i="1" s="1"/>
  <c r="Y2427" i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AA2429" i="1" l="1"/>
  <c r="Z2429" i="1"/>
  <c r="R2428" i="1"/>
  <c r="S2428" i="1" s="1"/>
  <c r="Y2428" i="1"/>
  <c r="C2429" i="1"/>
  <c r="H2429" i="1"/>
  <c r="A2430" i="1"/>
  <c r="Q2429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L446" i="1"/>
  <c r="O446" i="1" s="1"/>
  <c r="P446" i="1" s="1"/>
  <c r="X446" i="1" s="1"/>
  <c r="B446" i="1" s="1"/>
  <c r="X447" i="1" l="1"/>
  <c r="H2430" i="1"/>
  <c r="Q2430" i="1"/>
  <c r="A2431" i="1"/>
  <c r="Y2429" i="1"/>
  <c r="AA2430" i="1"/>
  <c r="Z2430" i="1"/>
  <c r="C2430" i="1"/>
  <c r="R2429" i="1"/>
  <c r="S2429" i="1" s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7" i="1" l="1"/>
  <c r="A2432" i="1"/>
  <c r="H2431" i="1"/>
  <c r="Q2431" i="1"/>
  <c r="Y2430" i="1"/>
  <c r="C2431" i="1"/>
  <c r="AA2431" i="1"/>
  <c r="R2430" i="1"/>
  <c r="S2430" i="1" s="1"/>
  <c r="Z2431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C2432" i="1" l="1"/>
  <c r="AA2432" i="1"/>
  <c r="Z2432" i="1"/>
  <c r="R2431" i="1"/>
  <c r="S2431" i="1" s="1"/>
  <c r="Y2431" i="1"/>
  <c r="A2433" i="1"/>
  <c r="Q2432" i="1"/>
  <c r="H2432" i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AA2433" i="1" l="1"/>
  <c r="Z2433" i="1"/>
  <c r="R2432" i="1"/>
  <c r="S2432" i="1" s="1"/>
  <c r="Y2432" i="1"/>
  <c r="C2433" i="1"/>
  <c r="H2433" i="1"/>
  <c r="Q2433" i="1"/>
  <c r="A2434" i="1"/>
  <c r="D451" i="1"/>
  <c r="L451" i="1" s="1"/>
  <c r="O451" i="1" s="1"/>
  <c r="P451" i="1" s="1"/>
  <c r="X451" i="1" s="1"/>
  <c r="B451" i="1" s="1"/>
  <c r="F452" i="1"/>
  <c r="U452" i="1"/>
  <c r="W452" i="1" s="1"/>
  <c r="E452" i="1"/>
  <c r="M453" i="1"/>
  <c r="J453" i="1"/>
  <c r="K453" i="1" s="1"/>
  <c r="I454" i="1"/>
  <c r="N453" i="1"/>
  <c r="G450" i="1"/>
  <c r="AA2434" i="1" l="1"/>
  <c r="Z2434" i="1"/>
  <c r="Y2433" i="1"/>
  <c r="C2434" i="1"/>
  <c r="R2433" i="1"/>
  <c r="S2433" i="1" s="1"/>
  <c r="Q2434" i="1"/>
  <c r="H2434" i="1"/>
  <c r="A2435" i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R2434" i="1" l="1"/>
  <c r="S2434" i="1" s="1"/>
  <c r="AA2435" i="1"/>
  <c r="C2435" i="1"/>
  <c r="Z2435" i="1"/>
  <c r="Y2434" i="1"/>
  <c r="H2435" i="1"/>
  <c r="A2436" i="1"/>
  <c r="Q2435" i="1"/>
  <c r="L452" i="1"/>
  <c r="O452" i="1" s="1"/>
  <c r="P452" i="1" s="1"/>
  <c r="X452" i="1" s="1"/>
  <c r="B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Y2435" i="1" l="1"/>
  <c r="AA2436" i="1"/>
  <c r="Z2436" i="1"/>
  <c r="C2436" i="1"/>
  <c r="R2435" i="1"/>
  <c r="S2435" i="1" s="1"/>
  <c r="A2437" i="1"/>
  <c r="H2436" i="1"/>
  <c r="Q2436" i="1"/>
  <c r="L453" i="1"/>
  <c r="O453" i="1" s="1"/>
  <c r="P453" i="1" s="1"/>
  <c r="X453" i="1" s="1"/>
  <c r="B453" i="1" s="1"/>
  <c r="D454" i="1"/>
  <c r="L454" i="1" s="1"/>
  <c r="O454" i="1" s="1"/>
  <c r="P454" i="1" s="1"/>
  <c r="M456" i="1"/>
  <c r="J456" i="1"/>
  <c r="K456" i="1" s="1"/>
  <c r="I457" i="1"/>
  <c r="N456" i="1"/>
  <c r="F455" i="1"/>
  <c r="E455" i="1"/>
  <c r="U455" i="1"/>
  <c r="W455" i="1" s="1"/>
  <c r="X454" i="1" l="1"/>
  <c r="G454" i="1"/>
  <c r="Z2437" i="1"/>
  <c r="C2437" i="1"/>
  <c r="R2436" i="1"/>
  <c r="S2436" i="1" s="1"/>
  <c r="Y2436" i="1"/>
  <c r="AA2437" i="1"/>
  <c r="H2437" i="1"/>
  <c r="Q2437" i="1"/>
  <c r="A2438" i="1"/>
  <c r="F456" i="1"/>
  <c r="E456" i="1"/>
  <c r="U456" i="1"/>
  <c r="W456" i="1" s="1"/>
  <c r="M457" i="1"/>
  <c r="J457" i="1"/>
  <c r="K457" i="1" s="1"/>
  <c r="I458" i="1"/>
  <c r="N457" i="1"/>
  <c r="D455" i="1"/>
  <c r="G455" i="1" s="1"/>
  <c r="B454" i="1" l="1"/>
  <c r="H2438" i="1"/>
  <c r="A2439" i="1"/>
  <c r="Q2438" i="1"/>
  <c r="Z2438" i="1"/>
  <c r="Y2437" i="1"/>
  <c r="C2438" i="1"/>
  <c r="AA2438" i="1"/>
  <c r="R2437" i="1"/>
  <c r="S2437" i="1" s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l="1"/>
  <c r="AA2439" i="1"/>
  <c r="Y2438" i="1"/>
  <c r="R2438" i="1"/>
  <c r="S2438" i="1" s="1"/>
  <c r="Z2439" i="1"/>
  <c r="C2439" i="1"/>
  <c r="Q2439" i="1"/>
  <c r="A2440" i="1"/>
  <c r="H2439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B455" i="1" l="1"/>
  <c r="R2439" i="1"/>
  <c r="S2439" i="1" s="1"/>
  <c r="C2440" i="1"/>
  <c r="Y2439" i="1"/>
  <c r="Z2440" i="1"/>
  <c r="AA2440" i="1"/>
  <c r="Q2440" i="1"/>
  <c r="H2440" i="1"/>
  <c r="A2441" i="1"/>
  <c r="L457" i="1"/>
  <c r="O457" i="1" s="1"/>
  <c r="P457" i="1" s="1"/>
  <c r="X457" i="1" s="1"/>
  <c r="B457" i="1" s="1"/>
  <c r="D458" i="1"/>
  <c r="L458" i="1" s="1"/>
  <c r="O458" i="1" s="1"/>
  <c r="P458" i="1" s="1"/>
  <c r="X458" i="1" s="1"/>
  <c r="B458" i="1" s="1"/>
  <c r="M460" i="1"/>
  <c r="I461" i="1"/>
  <c r="J460" i="1"/>
  <c r="K460" i="1" s="1"/>
  <c r="N460" i="1"/>
  <c r="F459" i="1"/>
  <c r="U459" i="1"/>
  <c r="W459" i="1" s="1"/>
  <c r="E459" i="1"/>
  <c r="R2440" i="1" l="1"/>
  <c r="S2440" i="1" s="1"/>
  <c r="C2441" i="1"/>
  <c r="Z2441" i="1"/>
  <c r="Y2440" i="1"/>
  <c r="AA2441" i="1"/>
  <c r="Q2441" i="1"/>
  <c r="H2441" i="1"/>
  <c r="A2442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H2442" i="1" l="1"/>
  <c r="A2443" i="1"/>
  <c r="Q2442" i="1"/>
  <c r="Z2442" i="1"/>
  <c r="Y2441" i="1"/>
  <c r="C2442" i="1"/>
  <c r="R2441" i="1"/>
  <c r="S2441" i="1" s="1"/>
  <c r="AA2442" i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s="1"/>
  <c r="B459" i="1" s="1"/>
  <c r="AA2443" i="1" l="1"/>
  <c r="Y2442" i="1"/>
  <c r="R2442" i="1"/>
  <c r="S2442" i="1" s="1"/>
  <c r="Z2443" i="1"/>
  <c r="C2443" i="1"/>
  <c r="A2444" i="1"/>
  <c r="H2443" i="1"/>
  <c r="Q2443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H2444" i="1" l="1"/>
  <c r="A2445" i="1"/>
  <c r="Q2444" i="1"/>
  <c r="AA2444" i="1"/>
  <c r="C2444" i="1"/>
  <c r="R2443" i="1"/>
  <c r="S2443" i="1" s="1"/>
  <c r="Z2444" i="1"/>
  <c r="U2444" i="1"/>
  <c r="W2444" i="1" s="1"/>
  <c r="L461" i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X461" i="1" l="1"/>
  <c r="AA2445" i="1"/>
  <c r="Z2445" i="1"/>
  <c r="C2445" i="1"/>
  <c r="R2444" i="1"/>
  <c r="S2444" i="1" s="1"/>
  <c r="Y2444" i="1"/>
  <c r="Q2445" i="1"/>
  <c r="H2445" i="1"/>
  <c r="A2446" i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Q2446" i="1"/>
  <c r="H2446" i="1"/>
  <c r="A2447" i="1"/>
  <c r="R2445" i="1"/>
  <c r="S2445" i="1" s="1"/>
  <c r="AA2446" i="1"/>
  <c r="C2446" i="1"/>
  <c r="Z2446" i="1"/>
  <c r="Y2445" i="1"/>
  <c r="L463" i="1"/>
  <c r="D464" i="1"/>
  <c r="G464" i="1" s="1"/>
  <c r="J466" i="1"/>
  <c r="K466" i="1" s="1"/>
  <c r="I467" i="1"/>
  <c r="F465" i="1"/>
  <c r="U465" i="1"/>
  <c r="W465" i="1" s="1"/>
  <c r="E465" i="1"/>
  <c r="H2447" i="1" l="1"/>
  <c r="Q2447" i="1"/>
  <c r="A2448" i="1"/>
  <c r="C2447" i="1"/>
  <c r="AA2447" i="1"/>
  <c r="Z2447" i="1"/>
  <c r="Y2446" i="1"/>
  <c r="R2446" i="1"/>
  <c r="S2446" i="1" s="1"/>
  <c r="L464" i="1"/>
  <c r="O463" i="1"/>
  <c r="P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X463" i="1" l="1"/>
  <c r="A2449" i="1"/>
  <c r="Q2448" i="1"/>
  <c r="H2448" i="1"/>
  <c r="Z2448" i="1"/>
  <c r="R2447" i="1"/>
  <c r="S2447" i="1" s="1"/>
  <c r="AA2448" i="1"/>
  <c r="Y2447" i="1"/>
  <c r="C2448" i="1"/>
  <c r="M465" i="1"/>
  <c r="O464" i="1"/>
  <c r="P464" i="1" s="1"/>
  <c r="X464" i="1" s="1"/>
  <c r="B464" i="1" s="1"/>
  <c r="D466" i="1"/>
  <c r="G466" i="1" s="1"/>
  <c r="L465" i="1"/>
  <c r="I469" i="1"/>
  <c r="J468" i="1"/>
  <c r="K468" i="1" s="1"/>
  <c r="E467" i="1"/>
  <c r="F467" i="1"/>
  <c r="U467" i="1"/>
  <c r="W467" i="1" s="1"/>
  <c r="B463" i="1" l="1"/>
  <c r="L466" i="1"/>
  <c r="C2449" i="1"/>
  <c r="Z2449" i="1"/>
  <c r="R2448" i="1"/>
  <c r="S2448" i="1" s="1"/>
  <c r="Y2448" i="1"/>
  <c r="AA2449" i="1"/>
  <c r="Q2449" i="1"/>
  <c r="A2450" i="1"/>
  <c r="H2449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Q2450" i="1" l="1"/>
  <c r="A2451" i="1"/>
  <c r="H2450" i="1"/>
  <c r="R2449" i="1"/>
  <c r="S2449" i="1" s="1"/>
  <c r="AA2450" i="1"/>
  <c r="Z2450" i="1"/>
  <c r="Y2449" i="1"/>
  <c r="C2450" i="1"/>
  <c r="M467" i="1"/>
  <c r="M468" i="1" s="1"/>
  <c r="N466" i="1"/>
  <c r="U469" i="1"/>
  <c r="W469" i="1" s="1"/>
  <c r="X465" i="1"/>
  <c r="S465" i="1"/>
  <c r="L467" i="1"/>
  <c r="D468" i="1"/>
  <c r="G468" i="1" s="1"/>
  <c r="F469" i="1"/>
  <c r="E469" i="1"/>
  <c r="I471" i="1"/>
  <c r="J470" i="1"/>
  <c r="K470" i="1" s="1"/>
  <c r="B465" i="1" l="1"/>
  <c r="H2451" i="1"/>
  <c r="A2452" i="1"/>
  <c r="Q2451" i="1"/>
  <c r="C2451" i="1"/>
  <c r="AA2451" i="1"/>
  <c r="Y2450" i="1"/>
  <c r="Z2451" i="1"/>
  <c r="R2450" i="1"/>
  <c r="S2450" i="1" s="1"/>
  <c r="N467" i="1"/>
  <c r="N468" i="1" s="1"/>
  <c r="O466" i="1"/>
  <c r="P466" i="1" s="1"/>
  <c r="X466" i="1" s="1"/>
  <c r="B466" i="1" s="1"/>
  <c r="Y465" i="1"/>
  <c r="L468" i="1"/>
  <c r="D469" i="1"/>
  <c r="L469" i="1" s="1"/>
  <c r="I472" i="1"/>
  <c r="J471" i="1"/>
  <c r="K471" i="1" s="1"/>
  <c r="E470" i="1"/>
  <c r="U470" i="1"/>
  <c r="W470" i="1" s="1"/>
  <c r="F470" i="1"/>
  <c r="O468" i="1" l="1"/>
  <c r="P468" i="1" s="1"/>
  <c r="X468" i="1" s="1"/>
  <c r="S468" i="1"/>
  <c r="C2452" i="1"/>
  <c r="Z2452" i="1"/>
  <c r="R2451" i="1"/>
  <c r="S2451" i="1" s="1"/>
  <c r="AA2452" i="1"/>
  <c r="Y2451" i="1"/>
  <c r="M469" i="1"/>
  <c r="N469" i="1" s="1"/>
  <c r="N470" i="1" s="1"/>
  <c r="N471" i="1" s="1"/>
  <c r="N472" i="1" s="1"/>
  <c r="A2453" i="1"/>
  <c r="Q2452" i="1"/>
  <c r="H2452" i="1"/>
  <c r="O467" i="1"/>
  <c r="P467" i="1" s="1"/>
  <c r="X467" i="1" s="1"/>
  <c r="B467" i="1" s="1"/>
  <c r="G469" i="1"/>
  <c r="F471" i="1"/>
  <c r="U471" i="1"/>
  <c r="W471" i="1" s="1"/>
  <c r="E471" i="1"/>
  <c r="J472" i="1"/>
  <c r="K472" i="1" s="1"/>
  <c r="I473" i="1"/>
  <c r="D470" i="1"/>
  <c r="L470" i="1" s="1"/>
  <c r="H2453" i="1" l="1"/>
  <c r="A2454" i="1"/>
  <c r="Q2453" i="1"/>
  <c r="M470" i="1"/>
  <c r="M471" i="1" s="1"/>
  <c r="M472" i="1" s="1"/>
  <c r="M473" i="1" s="1"/>
  <c r="Y2452" i="1"/>
  <c r="AA2453" i="1"/>
  <c r="Z2453" i="1"/>
  <c r="C2453" i="1"/>
  <c r="R2452" i="1"/>
  <c r="S2452" i="1" s="1"/>
  <c r="G470" i="1"/>
  <c r="O470" i="1"/>
  <c r="P470" i="1" s="1"/>
  <c r="X470" i="1" s="1"/>
  <c r="B470" i="1" s="1"/>
  <c r="Y468" i="1"/>
  <c r="E472" i="1"/>
  <c r="F472" i="1"/>
  <c r="U472" i="1"/>
  <c r="W472" i="1" s="1"/>
  <c r="B468" i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C2454" i="1" l="1"/>
  <c r="R2453" i="1"/>
  <c r="S2453" i="1" s="1"/>
  <c r="Z2454" i="1"/>
  <c r="Y2453" i="1"/>
  <c r="AA2454" i="1"/>
  <c r="H2454" i="1"/>
  <c r="A2455" i="1"/>
  <c r="Q2454" i="1"/>
  <c r="X469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B469" i="1" l="1"/>
  <c r="Z2455" i="1"/>
  <c r="C2455" i="1"/>
  <c r="AA2455" i="1"/>
  <c r="Y2454" i="1"/>
  <c r="R2454" i="1"/>
  <c r="S2454" i="1" s="1"/>
  <c r="A2456" i="1"/>
  <c r="H2455" i="1"/>
  <c r="Q2455" i="1"/>
  <c r="E474" i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Q2456" i="1" l="1"/>
  <c r="H2456" i="1"/>
  <c r="A2457" i="1"/>
  <c r="AA2456" i="1"/>
  <c r="Z2456" i="1"/>
  <c r="C2456" i="1"/>
  <c r="R2455" i="1"/>
  <c r="S2455" i="1" s="1"/>
  <c r="Y2455" i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H2457" i="1" l="1"/>
  <c r="Q2457" i="1"/>
  <c r="A2458" i="1"/>
  <c r="R2456" i="1"/>
  <c r="S2456" i="1" s="1"/>
  <c r="C2457" i="1"/>
  <c r="Z2457" i="1"/>
  <c r="AA2457" i="1"/>
  <c r="Y2456" i="1"/>
  <c r="E476" i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s="1"/>
  <c r="B474" i="1" s="1"/>
  <c r="Q2458" i="1" l="1"/>
  <c r="H2458" i="1"/>
  <c r="A2459" i="1"/>
  <c r="R2457" i="1"/>
  <c r="S2457" i="1" s="1"/>
  <c r="Y2457" i="1"/>
  <c r="C2458" i="1"/>
  <c r="AA2458" i="1"/>
  <c r="Z2458" i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A2460" i="1" l="1"/>
  <c r="H2459" i="1"/>
  <c r="Q2459" i="1"/>
  <c r="C2459" i="1"/>
  <c r="AA2459" i="1"/>
  <c r="Y2458" i="1"/>
  <c r="Z2459" i="1"/>
  <c r="R2458" i="1"/>
  <c r="S2458" i="1" s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s="1"/>
  <c r="B476" i="1" s="1"/>
  <c r="Z2460" i="1" l="1"/>
  <c r="R2459" i="1"/>
  <c r="S2459" i="1" s="1"/>
  <c r="AA2460" i="1"/>
  <c r="C2460" i="1"/>
  <c r="Y2459" i="1"/>
  <c r="Q2460" i="1"/>
  <c r="H2460" i="1"/>
  <c r="A2461" i="1"/>
  <c r="L477" i="1"/>
  <c r="O477" i="1" s="1"/>
  <c r="P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X477" i="1" l="1"/>
  <c r="C2461" i="1"/>
  <c r="Y2460" i="1"/>
  <c r="Z2461" i="1"/>
  <c r="R2460" i="1"/>
  <c r="S2460" i="1" s="1"/>
  <c r="AA2461" i="1"/>
  <c r="G478" i="1"/>
  <c r="H2461" i="1"/>
  <c r="Q2461" i="1"/>
  <c r="A2462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s="1"/>
  <c r="B479" i="1" s="1"/>
  <c r="B477" i="1" l="1"/>
  <c r="A2463" i="1"/>
  <c r="H2462" i="1"/>
  <c r="Q2462" i="1"/>
  <c r="AA2462" i="1"/>
  <c r="R2461" i="1"/>
  <c r="S2461" i="1" s="1"/>
  <c r="C2462" i="1"/>
  <c r="Y2461" i="1"/>
  <c r="Z2462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C2463" i="1" l="1"/>
  <c r="AA2463" i="1"/>
  <c r="R2462" i="1"/>
  <c r="S2462" i="1" s="1"/>
  <c r="Y2462" i="1"/>
  <c r="Z2463" i="1"/>
  <c r="H2463" i="1"/>
  <c r="Q2463" i="1"/>
  <c r="A2464" i="1"/>
  <c r="L480" i="1"/>
  <c r="O480" i="1" s="1"/>
  <c r="P480" i="1" s="1"/>
  <c r="X480" i="1" s="1"/>
  <c r="B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H2464" i="1" l="1"/>
  <c r="Q2464" i="1"/>
  <c r="A2465" i="1"/>
  <c r="Z2464" i="1"/>
  <c r="AA2464" i="1"/>
  <c r="R2463" i="1"/>
  <c r="S2463" i="1" s="1"/>
  <c r="Y2463" i="1"/>
  <c r="C2464" i="1"/>
  <c r="F483" i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l="1"/>
  <c r="Q2465" i="1"/>
  <c r="A2466" i="1"/>
  <c r="H2465" i="1"/>
  <c r="Y2464" i="1"/>
  <c r="C2465" i="1"/>
  <c r="AA2465" i="1"/>
  <c r="Z2465" i="1"/>
  <c r="R2464" i="1"/>
  <c r="S2464" i="1" s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B482" i="1" l="1"/>
  <c r="Q2466" i="1"/>
  <c r="A2467" i="1"/>
  <c r="H2466" i="1"/>
  <c r="Z2466" i="1"/>
  <c r="C2466" i="1"/>
  <c r="R2465" i="1"/>
  <c r="S2465" i="1" s="1"/>
  <c r="AA2466" i="1"/>
  <c r="Y2465" i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L484" i="1" l="1"/>
  <c r="O484" i="1" s="1"/>
  <c r="P484" i="1" s="1"/>
  <c r="H2467" i="1"/>
  <c r="A2468" i="1"/>
  <c r="Q2467" i="1"/>
  <c r="Y2466" i="1"/>
  <c r="C2467" i="1"/>
  <c r="AA2467" i="1"/>
  <c r="Z2467" i="1"/>
  <c r="R2466" i="1"/>
  <c r="S2466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4" i="1" l="1"/>
  <c r="L485" i="1"/>
  <c r="O485" i="1" s="1"/>
  <c r="P485" i="1" s="1"/>
  <c r="X485" i="1" s="1"/>
  <c r="B485" i="1" s="1"/>
  <c r="Y2467" i="1"/>
  <c r="Z2468" i="1"/>
  <c r="C2468" i="1"/>
  <c r="AA2468" i="1"/>
  <c r="R2467" i="1"/>
  <c r="S2467" i="1" s="1"/>
  <c r="A2469" i="1"/>
  <c r="Q2468" i="1"/>
  <c r="H2468" i="1"/>
  <c r="E487" i="1"/>
  <c r="U487" i="1"/>
  <c r="W487" i="1" s="1"/>
  <c r="F487" i="1"/>
  <c r="D486" i="1"/>
  <c r="G486" i="1" s="1"/>
  <c r="M488" i="1"/>
  <c r="I489" i="1"/>
  <c r="J488" i="1"/>
  <c r="K488" i="1" s="1"/>
  <c r="N488" i="1"/>
  <c r="B484" i="1" l="1"/>
  <c r="H2469" i="1"/>
  <c r="A2470" i="1"/>
  <c r="Q2469" i="1"/>
  <c r="R2468" i="1"/>
  <c r="S2468" i="1" s="1"/>
  <c r="Y2468" i="1"/>
  <c r="AA2469" i="1"/>
  <c r="Z2469" i="1"/>
  <c r="C2469" i="1"/>
  <c r="L486" i="1"/>
  <c r="O486" i="1" s="1"/>
  <c r="P486" i="1" s="1"/>
  <c r="X486" i="1" s="1"/>
  <c r="B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C2470" i="1" l="1"/>
  <c r="Y2469" i="1"/>
  <c r="R2469" i="1"/>
  <c r="S2469" i="1" s="1"/>
  <c r="AA2470" i="1"/>
  <c r="Z2470" i="1"/>
  <c r="Q2470" i="1"/>
  <c r="A2471" i="1"/>
  <c r="H2470" i="1"/>
  <c r="U489" i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A2472" i="1" l="1"/>
  <c r="Q2471" i="1"/>
  <c r="H2471" i="1"/>
  <c r="Z2471" i="1"/>
  <c r="Y2470" i="1"/>
  <c r="AA2471" i="1"/>
  <c r="C2471" i="1"/>
  <c r="R2470" i="1"/>
  <c r="S2470" i="1" s="1"/>
  <c r="G488" i="1"/>
  <c r="D489" i="1"/>
  <c r="L489" i="1" s="1"/>
  <c r="O489" i="1" s="1"/>
  <c r="P489" i="1" s="1"/>
  <c r="I492" i="1"/>
  <c r="J491" i="1"/>
  <c r="K491" i="1" s="1"/>
  <c r="M491" i="1"/>
  <c r="N491" i="1"/>
  <c r="U490" i="1"/>
  <c r="W490" i="1" s="1"/>
  <c r="E490" i="1"/>
  <c r="F490" i="1"/>
  <c r="X489" i="1" l="1"/>
  <c r="AA2472" i="1"/>
  <c r="R2471" i="1"/>
  <c r="S2471" i="1" s="1"/>
  <c r="Z2472" i="1"/>
  <c r="C2472" i="1"/>
  <c r="Y2471" i="1"/>
  <c r="Q2472" i="1"/>
  <c r="H2472" i="1"/>
  <c r="A2473" i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B489" i="1" l="1"/>
  <c r="M493" i="1"/>
  <c r="R2472" i="1"/>
  <c r="S2472" i="1" s="1"/>
  <c r="AA2473" i="1"/>
  <c r="Y2472" i="1"/>
  <c r="Z2473" i="1"/>
  <c r="C2473" i="1"/>
  <c r="Q2473" i="1"/>
  <c r="A2474" i="1"/>
  <c r="H2473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C2474" i="1" l="1"/>
  <c r="Y2473" i="1"/>
  <c r="AA2474" i="1"/>
  <c r="Z2474" i="1"/>
  <c r="R2473" i="1"/>
  <c r="S2473" i="1" s="1"/>
  <c r="Q2474" i="1"/>
  <c r="A2475" i="1"/>
  <c r="H2474" i="1"/>
  <c r="G491" i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Z2475" i="1" l="1"/>
  <c r="U2475" i="1"/>
  <c r="W2475" i="1" s="1"/>
  <c r="AA2475" i="1"/>
  <c r="R2474" i="1"/>
  <c r="S2474" i="1" s="1"/>
  <c r="C2475" i="1"/>
  <c r="Q2475" i="1"/>
  <c r="H2475" i="1"/>
  <c r="A2476" i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s="1"/>
  <c r="B493" i="1" s="1"/>
  <c r="Q2476" i="1" l="1"/>
  <c r="H2476" i="1"/>
  <c r="A2477" i="1"/>
  <c r="AA2476" i="1"/>
  <c r="Z2476" i="1"/>
  <c r="C2476" i="1"/>
  <c r="R2475" i="1"/>
  <c r="S2475" i="1" s="1"/>
  <c r="Y2475" i="1"/>
  <c r="G493" i="1"/>
  <c r="D494" i="1"/>
  <c r="L494" i="1" s="1"/>
  <c r="J496" i="1"/>
  <c r="K496" i="1" s="1"/>
  <c r="I497" i="1"/>
  <c r="F495" i="1"/>
  <c r="E495" i="1"/>
  <c r="U495" i="1"/>
  <c r="W495" i="1" s="1"/>
  <c r="G494" i="1" l="1"/>
  <c r="H2477" i="1"/>
  <c r="A2478" i="1"/>
  <c r="Q2477" i="1"/>
  <c r="R2476" i="1"/>
  <c r="S2476" i="1" s="1"/>
  <c r="Y2476" i="1"/>
  <c r="AA2477" i="1"/>
  <c r="Z2477" i="1"/>
  <c r="C2477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s="1"/>
  <c r="B494" i="1" s="1"/>
  <c r="C2478" i="1" l="1"/>
  <c r="Y2477" i="1"/>
  <c r="AA2478" i="1"/>
  <c r="Z2478" i="1"/>
  <c r="R2477" i="1"/>
  <c r="S2477" i="1" s="1"/>
  <c r="A2479" i="1"/>
  <c r="H2478" i="1"/>
  <c r="Q2478" i="1"/>
  <c r="G495" i="1"/>
  <c r="U497" i="1"/>
  <c r="W497" i="1" s="1"/>
  <c r="M496" i="1"/>
  <c r="N496" i="1" s="1"/>
  <c r="O495" i="1"/>
  <c r="P495" i="1" s="1"/>
  <c r="X495" i="1" s="1"/>
  <c r="F497" i="1"/>
  <c r="E497" i="1"/>
  <c r="I499" i="1"/>
  <c r="J498" i="1"/>
  <c r="K498" i="1" s="1"/>
  <c r="D496" i="1"/>
  <c r="G496" i="1" s="1"/>
  <c r="Q2479" i="1" l="1"/>
  <c r="H2479" i="1"/>
  <c r="A2480" i="1"/>
  <c r="Z2479" i="1"/>
  <c r="C2479" i="1"/>
  <c r="R2478" i="1"/>
  <c r="S2478" i="1" s="1"/>
  <c r="Y2478" i="1"/>
  <c r="AA2479" i="1"/>
  <c r="B495" i="1"/>
  <c r="Y495" i="1"/>
  <c r="D497" i="1"/>
  <c r="G497" i="1" s="1"/>
  <c r="E498" i="1"/>
  <c r="U498" i="1"/>
  <c r="W498" i="1" s="1"/>
  <c r="F498" i="1"/>
  <c r="I500" i="1"/>
  <c r="J499" i="1"/>
  <c r="K499" i="1" s="1"/>
  <c r="L496" i="1"/>
  <c r="A2481" i="1" l="1"/>
  <c r="H2480" i="1"/>
  <c r="Q2480" i="1"/>
  <c r="R2479" i="1"/>
  <c r="S2479" i="1" s="1"/>
  <c r="Z2480" i="1"/>
  <c r="AA2480" i="1"/>
  <c r="Y2479" i="1"/>
  <c r="C2480" i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l="1"/>
  <c r="R2480" i="1"/>
  <c r="S2480" i="1" s="1"/>
  <c r="AA2481" i="1"/>
  <c r="Z2481" i="1"/>
  <c r="C2481" i="1"/>
  <c r="Y2480" i="1"/>
  <c r="A2482" i="1"/>
  <c r="H2481" i="1"/>
  <c r="Q2481" i="1"/>
  <c r="M498" i="1"/>
  <c r="M499" i="1" s="1"/>
  <c r="M500" i="1" s="1"/>
  <c r="O497" i="1"/>
  <c r="P497" i="1" s="1"/>
  <c r="X497" i="1" s="1"/>
  <c r="B497" i="1" s="1"/>
  <c r="G498" i="1"/>
  <c r="S497" i="1"/>
  <c r="X496" i="1"/>
  <c r="D499" i="1"/>
  <c r="G499" i="1" s="1"/>
  <c r="O498" i="1"/>
  <c r="P498" i="1" s="1"/>
  <c r="X498" i="1" s="1"/>
  <c r="B498" i="1" s="1"/>
  <c r="I502" i="1"/>
  <c r="J501" i="1"/>
  <c r="K501" i="1" s="1"/>
  <c r="N501" i="1"/>
  <c r="U500" i="1"/>
  <c r="W500" i="1" s="1"/>
  <c r="E500" i="1"/>
  <c r="F500" i="1"/>
  <c r="Y496" i="1" l="1"/>
  <c r="A2483" i="1"/>
  <c r="H2482" i="1"/>
  <c r="Q2482" i="1"/>
  <c r="C2482" i="1"/>
  <c r="Y2481" i="1"/>
  <c r="AA2482" i="1"/>
  <c r="Z2482" i="1"/>
  <c r="R2481" i="1"/>
  <c r="S2481" i="1" s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Z2483" i="1" l="1"/>
  <c r="AA2483" i="1"/>
  <c r="C2483" i="1"/>
  <c r="R2482" i="1"/>
  <c r="S2482" i="1" s="1"/>
  <c r="Y2482" i="1"/>
  <c r="Q2483" i="1"/>
  <c r="A2484" i="1"/>
  <c r="H2483" i="1"/>
  <c r="L500" i="1"/>
  <c r="O500" i="1" s="1"/>
  <c r="P500" i="1" s="1"/>
  <c r="X500" i="1" s="1"/>
  <c r="B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Z2484" i="1" l="1"/>
  <c r="C2484" i="1"/>
  <c r="R2483" i="1"/>
  <c r="S2483" i="1" s="1"/>
  <c r="Y2483" i="1"/>
  <c r="AA2484" i="1"/>
  <c r="H2484" i="1"/>
  <c r="Q2484" i="1"/>
  <c r="A2485" i="1"/>
  <c r="G501" i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H2485" i="1" l="1"/>
  <c r="A2486" i="1"/>
  <c r="Q2485" i="1"/>
  <c r="AA2485" i="1"/>
  <c r="Z2485" i="1"/>
  <c r="C2485" i="1"/>
  <c r="Y2484" i="1"/>
  <c r="R2484" i="1"/>
  <c r="S2484" i="1" s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M505" i="1"/>
  <c r="X503" i="1" l="1"/>
  <c r="Z2486" i="1"/>
  <c r="C2486" i="1"/>
  <c r="Y2485" i="1"/>
  <c r="R2485" i="1"/>
  <c r="S2485" i="1" s="1"/>
  <c r="AA2486" i="1"/>
  <c r="A2487" i="1"/>
  <c r="H2486" i="1"/>
  <c r="Q2486" i="1"/>
  <c r="M506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B503" i="1" l="1"/>
  <c r="Q2487" i="1"/>
  <c r="A2488" i="1"/>
  <c r="H2487" i="1"/>
  <c r="Z2487" i="1"/>
  <c r="Y2486" i="1"/>
  <c r="AA2487" i="1"/>
  <c r="C2487" i="1"/>
  <c r="R2486" i="1"/>
  <c r="S2486" i="1" s="1"/>
  <c r="G504" i="1"/>
  <c r="D505" i="1"/>
  <c r="L505" i="1" s="1"/>
  <c r="O505" i="1" s="1"/>
  <c r="P505" i="1" s="1"/>
  <c r="X505" i="1" s="1"/>
  <c r="B505" i="1" s="1"/>
  <c r="I508" i="1"/>
  <c r="J507" i="1"/>
  <c r="K507" i="1" s="1"/>
  <c r="M507" i="1"/>
  <c r="N507" i="1"/>
  <c r="E506" i="1"/>
  <c r="F506" i="1"/>
  <c r="U506" i="1"/>
  <c r="W506" i="1" s="1"/>
  <c r="G505" i="1" l="1"/>
  <c r="H2488" i="1"/>
  <c r="Q2488" i="1"/>
  <c r="A2489" i="1"/>
  <c r="C2488" i="1"/>
  <c r="R2487" i="1"/>
  <c r="S2487" i="1" s="1"/>
  <c r="Y2487" i="1"/>
  <c r="AA2488" i="1"/>
  <c r="Z2488" i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H2489" i="1" l="1"/>
  <c r="A2490" i="1"/>
  <c r="Q2489" i="1"/>
  <c r="R2488" i="1"/>
  <c r="S2488" i="1" s="1"/>
  <c r="Y2488" i="1"/>
  <c r="AA2489" i="1"/>
  <c r="Z2489" i="1"/>
  <c r="C2489" i="1"/>
  <c r="G506" i="1"/>
  <c r="E508" i="1"/>
  <c r="F508" i="1"/>
  <c r="U508" i="1"/>
  <c r="W508" i="1" s="1"/>
  <c r="D507" i="1"/>
  <c r="L507" i="1" s="1"/>
  <c r="O507" i="1" s="1"/>
  <c r="P507" i="1" s="1"/>
  <c r="X507" i="1" s="1"/>
  <c r="B507" i="1" s="1"/>
  <c r="J509" i="1"/>
  <c r="K509" i="1" s="1"/>
  <c r="I510" i="1"/>
  <c r="M509" i="1"/>
  <c r="N509" i="1"/>
  <c r="C2490" i="1" l="1"/>
  <c r="R2489" i="1"/>
  <c r="S2489" i="1" s="1"/>
  <c r="Y2489" i="1"/>
  <c r="AA2490" i="1"/>
  <c r="Z2490" i="1"/>
  <c r="H2490" i="1"/>
  <c r="Q2490" i="1"/>
  <c r="A2491" i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H2491" i="1" l="1"/>
  <c r="A2492" i="1"/>
  <c r="Q2491" i="1"/>
  <c r="R2490" i="1"/>
  <c r="S2490" i="1" s="1"/>
  <c r="Y2490" i="1"/>
  <c r="AA2491" i="1"/>
  <c r="Z2491" i="1"/>
  <c r="C2491" i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Y2491" i="1" l="1"/>
  <c r="Z2492" i="1"/>
  <c r="C2492" i="1"/>
  <c r="AA2492" i="1"/>
  <c r="R2491" i="1"/>
  <c r="S2491" i="1" s="1"/>
  <c r="Q2492" i="1"/>
  <c r="H2492" i="1"/>
  <c r="A2493" i="1"/>
  <c r="L509" i="1"/>
  <c r="O509" i="1" s="1"/>
  <c r="P509" i="1" s="1"/>
  <c r="X509" i="1" s="1"/>
  <c r="B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R2492" i="1" l="1"/>
  <c r="S2492" i="1" s="1"/>
  <c r="Y2492" i="1"/>
  <c r="AA2493" i="1"/>
  <c r="Z2493" i="1"/>
  <c r="C2493" i="1"/>
  <c r="Q2493" i="1"/>
  <c r="H2493" i="1"/>
  <c r="A2494" i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D511" i="1"/>
  <c r="G511" i="1" s="1"/>
  <c r="X510" i="1" l="1"/>
  <c r="C2494" i="1"/>
  <c r="Y2493" i="1"/>
  <c r="AA2494" i="1"/>
  <c r="Z2494" i="1"/>
  <c r="R2493" i="1"/>
  <c r="S2493" i="1" s="1"/>
  <c r="A2495" i="1"/>
  <c r="H2494" i="1"/>
  <c r="Q2494" i="1"/>
  <c r="D512" i="1"/>
  <c r="L512" i="1" s="1"/>
  <c r="O512" i="1" s="1"/>
  <c r="P512" i="1" s="1"/>
  <c r="X512" i="1" s="1"/>
  <c r="B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B510" i="1" l="1"/>
  <c r="Q2495" i="1"/>
  <c r="A2496" i="1"/>
  <c r="H2495" i="1"/>
  <c r="Z2495" i="1"/>
  <c r="R2494" i="1"/>
  <c r="S2494" i="1" s="1"/>
  <c r="AA2495" i="1"/>
  <c r="C2495" i="1"/>
  <c r="Y2494" i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Q2496" i="1" l="1"/>
  <c r="H2496" i="1"/>
  <c r="A2497" i="1"/>
  <c r="Z2496" i="1"/>
  <c r="C2496" i="1"/>
  <c r="AA2496" i="1"/>
  <c r="Y2495" i="1"/>
  <c r="R2495" i="1"/>
  <c r="S2495" i="1" s="1"/>
  <c r="E515" i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D514" i="1"/>
  <c r="G514" i="1" s="1"/>
  <c r="X513" i="1" l="1"/>
  <c r="Q2497" i="1"/>
  <c r="H2497" i="1"/>
  <c r="A2498" i="1"/>
  <c r="R2496" i="1"/>
  <c r="S2496" i="1" s="1"/>
  <c r="AA2497" i="1"/>
  <c r="Z2497" i="1"/>
  <c r="C2497" i="1"/>
  <c r="Y2496" i="1"/>
  <c r="L514" i="1"/>
  <c r="O514" i="1" s="1"/>
  <c r="P514" i="1" s="1"/>
  <c r="X514" i="1" s="1"/>
  <c r="B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B513" i="1" l="1"/>
  <c r="A2499" i="1"/>
  <c r="H2498" i="1"/>
  <c r="Q2498" i="1"/>
  <c r="R2497" i="1"/>
  <c r="S2497" i="1" s="1"/>
  <c r="C2498" i="1"/>
  <c r="Y2497" i="1"/>
  <c r="AA2498" i="1"/>
  <c r="Z2498" i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Y2498" i="1" l="1"/>
  <c r="AA2499" i="1"/>
  <c r="Z2499" i="1"/>
  <c r="C2499" i="1"/>
  <c r="R2498" i="1"/>
  <c r="S2498" i="1" s="1"/>
  <c r="H2499" i="1"/>
  <c r="Q2499" i="1"/>
  <c r="A2500" i="1"/>
  <c r="D517" i="1"/>
  <c r="L517" i="1" s="1"/>
  <c r="O517" i="1" s="1"/>
  <c r="P517" i="1" s="1"/>
  <c r="G516" i="1"/>
  <c r="J519" i="1"/>
  <c r="K519" i="1" s="1"/>
  <c r="M519" i="1"/>
  <c r="I520" i="1"/>
  <c r="N519" i="1"/>
  <c r="E518" i="1"/>
  <c r="F518" i="1"/>
  <c r="U518" i="1"/>
  <c r="W518" i="1" s="1"/>
  <c r="X517" i="1" l="1"/>
  <c r="A2501" i="1"/>
  <c r="Q2500" i="1"/>
  <c r="H2500" i="1"/>
  <c r="Z2500" i="1"/>
  <c r="C2500" i="1"/>
  <c r="Y2499" i="1"/>
  <c r="R2499" i="1"/>
  <c r="S2499" i="1" s="1"/>
  <c r="AA2500" i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B517" i="1" l="1"/>
  <c r="C2501" i="1"/>
  <c r="R2500" i="1"/>
  <c r="S2500" i="1" s="1"/>
  <c r="AA2501" i="1"/>
  <c r="Z2501" i="1"/>
  <c r="Y2500" i="1"/>
  <c r="A2502" i="1"/>
  <c r="H2501" i="1"/>
  <c r="Q2501" i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Q2502" i="1" l="1"/>
  <c r="A2503" i="1"/>
  <c r="H2502" i="1"/>
  <c r="Z2502" i="1"/>
  <c r="R2501" i="1"/>
  <c r="S2501" i="1" s="1"/>
  <c r="C2502" i="1"/>
  <c r="Y2501" i="1"/>
  <c r="AA2502" i="1"/>
  <c r="L519" i="1"/>
  <c r="O519" i="1" s="1"/>
  <c r="P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X519" i="1" l="1"/>
  <c r="H2503" i="1"/>
  <c r="A2504" i="1"/>
  <c r="Q2503" i="1"/>
  <c r="R2502" i="1"/>
  <c r="S2502" i="1" s="1"/>
  <c r="Z2503" i="1"/>
  <c r="C2503" i="1"/>
  <c r="AA2503" i="1"/>
  <c r="Y2502" i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s="1"/>
  <c r="B521" i="1" s="1"/>
  <c r="B519" i="1" l="1"/>
  <c r="M524" i="1"/>
  <c r="Y2503" i="1"/>
  <c r="C2504" i="1"/>
  <c r="R2503" i="1"/>
  <c r="S2503" i="1" s="1"/>
  <c r="AA2504" i="1"/>
  <c r="Z2504" i="1"/>
  <c r="Q2504" i="1"/>
  <c r="H2504" i="1"/>
  <c r="A2505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Z2505" i="1" l="1"/>
  <c r="AA2505" i="1"/>
  <c r="C2505" i="1"/>
  <c r="R2504" i="1"/>
  <c r="S2504" i="1" s="1"/>
  <c r="Q2505" i="1"/>
  <c r="A2506" i="1"/>
  <c r="H2505" i="1"/>
  <c r="D523" i="1"/>
  <c r="G523" i="1" s="1"/>
  <c r="E524" i="1"/>
  <c r="F524" i="1"/>
  <c r="U524" i="1"/>
  <c r="W524" i="1" s="1"/>
  <c r="J525" i="1"/>
  <c r="K525" i="1" s="1"/>
  <c r="I526" i="1"/>
  <c r="G522" i="1"/>
  <c r="C2506" i="1" l="1"/>
  <c r="R2505" i="1"/>
  <c r="S2505" i="1" s="1"/>
  <c r="AA2506" i="1"/>
  <c r="Z2506" i="1"/>
  <c r="U2506" i="1"/>
  <c r="W2506" i="1" s="1"/>
  <c r="A2507" i="1"/>
  <c r="H2506" i="1"/>
  <c r="Q2506" i="1"/>
  <c r="L523" i="1"/>
  <c r="O523" i="1" s="1"/>
  <c r="P523" i="1" s="1"/>
  <c r="X523" i="1" s="1"/>
  <c r="B523" i="1" s="1"/>
  <c r="J526" i="1"/>
  <c r="K526" i="1" s="1"/>
  <c r="I527" i="1"/>
  <c r="E525" i="1"/>
  <c r="U525" i="1"/>
  <c r="W525" i="1" s="1"/>
  <c r="F525" i="1"/>
  <c r="D524" i="1"/>
  <c r="L524" i="1" s="1"/>
  <c r="H2507" i="1" l="1"/>
  <c r="A2508" i="1"/>
  <c r="Q2507" i="1"/>
  <c r="Z2507" i="1"/>
  <c r="AA2507" i="1"/>
  <c r="C2507" i="1"/>
  <c r="R2506" i="1"/>
  <c r="S2506" i="1" s="1"/>
  <c r="Y2506" i="1"/>
  <c r="O524" i="1"/>
  <c r="P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X524" i="1" l="1"/>
  <c r="Z2508" i="1"/>
  <c r="C2508" i="1"/>
  <c r="AA2508" i="1"/>
  <c r="R2507" i="1"/>
  <c r="S2507" i="1" s="1"/>
  <c r="Y2507" i="1"/>
  <c r="H2508" i="1"/>
  <c r="A2509" i="1"/>
  <c r="Q2508" i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B524" i="1" l="1"/>
  <c r="H2509" i="1"/>
  <c r="A2510" i="1"/>
  <c r="Q2509" i="1"/>
  <c r="AA2509" i="1"/>
  <c r="Z2509" i="1"/>
  <c r="R2508" i="1"/>
  <c r="S2508" i="1" s="1"/>
  <c r="Y2508" i="1"/>
  <c r="C2509" i="1"/>
  <c r="B525" i="1"/>
  <c r="Y525" i="1"/>
  <c r="M527" i="1"/>
  <c r="N527" i="1" s="1"/>
  <c r="N528" i="1" s="1"/>
  <c r="N529" i="1" s="1"/>
  <c r="O526" i="1"/>
  <c r="P526" i="1" s="1"/>
  <c r="S526" i="1" s="1"/>
  <c r="E528" i="1"/>
  <c r="U528" i="1"/>
  <c r="W528" i="1" s="1"/>
  <c r="F528" i="1"/>
  <c r="D527" i="1"/>
  <c r="L527" i="1" s="1"/>
  <c r="G526" i="1"/>
  <c r="J529" i="1"/>
  <c r="K529" i="1" s="1"/>
  <c r="I530" i="1"/>
  <c r="Y2509" i="1" l="1"/>
  <c r="Z2510" i="1"/>
  <c r="C2510" i="1"/>
  <c r="R2509" i="1"/>
  <c r="S2509" i="1" s="1"/>
  <c r="AA2510" i="1"/>
  <c r="H2510" i="1"/>
  <c r="A2511" i="1"/>
  <c r="Q2510" i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Q2511" i="1" l="1"/>
  <c r="H2511" i="1"/>
  <c r="A2512" i="1"/>
  <c r="Z2511" i="1"/>
  <c r="C2511" i="1"/>
  <c r="R2510" i="1"/>
  <c r="S2510" i="1" s="1"/>
  <c r="Y2510" i="1"/>
  <c r="AA2511" i="1"/>
  <c r="G528" i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H2512" i="1" l="1"/>
  <c r="A2513" i="1"/>
  <c r="Q2512" i="1"/>
  <c r="Y2511" i="1"/>
  <c r="AA2512" i="1"/>
  <c r="R2511" i="1"/>
  <c r="S2511" i="1" s="1"/>
  <c r="C2512" i="1"/>
  <c r="Z2512" i="1"/>
  <c r="X528" i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B528" i="1" l="1"/>
  <c r="AA2513" i="1"/>
  <c r="Z2513" i="1"/>
  <c r="R2512" i="1"/>
  <c r="S2512" i="1" s="1"/>
  <c r="C2513" i="1"/>
  <c r="Y2512" i="1"/>
  <c r="A2514" i="1"/>
  <c r="H2513" i="1"/>
  <c r="Q2513" i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l="1"/>
  <c r="Q2514" i="1"/>
  <c r="H2514" i="1"/>
  <c r="A2515" i="1"/>
  <c r="AA2514" i="1"/>
  <c r="R2513" i="1"/>
  <c r="S2513" i="1" s="1"/>
  <c r="Z2514" i="1"/>
  <c r="Y2513" i="1"/>
  <c r="C2514" i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B531" i="1" l="1"/>
  <c r="H2515" i="1"/>
  <c r="Q2515" i="1"/>
  <c r="A2516" i="1"/>
  <c r="Y2514" i="1"/>
  <c r="AA2515" i="1"/>
  <c r="Z2515" i="1"/>
  <c r="C2515" i="1"/>
  <c r="R2514" i="1"/>
  <c r="S2514" i="1" s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Q2516" i="1" l="1"/>
  <c r="A2517" i="1"/>
  <c r="H2516" i="1"/>
  <c r="AA2516" i="1"/>
  <c r="Y2515" i="1"/>
  <c r="Z2516" i="1"/>
  <c r="C2516" i="1"/>
  <c r="R2515" i="1"/>
  <c r="S2515" i="1" s="1"/>
  <c r="L533" i="1"/>
  <c r="O533" i="1" s="1"/>
  <c r="P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X533" i="1" l="1"/>
  <c r="Q2517" i="1"/>
  <c r="H2517" i="1"/>
  <c r="A2518" i="1"/>
  <c r="R2516" i="1"/>
  <c r="S2516" i="1" s="1"/>
  <c r="Z2517" i="1"/>
  <c r="C2517" i="1"/>
  <c r="AA2517" i="1"/>
  <c r="Y2516" i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B533" i="1" l="1"/>
  <c r="Q2518" i="1"/>
  <c r="A2519" i="1"/>
  <c r="H2518" i="1"/>
  <c r="Y2517" i="1"/>
  <c r="AA2518" i="1"/>
  <c r="Z2518" i="1"/>
  <c r="R2517" i="1"/>
  <c r="S2517" i="1" s="1"/>
  <c r="C2518" i="1"/>
  <c r="L535" i="1"/>
  <c r="O535" i="1" s="1"/>
  <c r="P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X535" i="1" l="1"/>
  <c r="Q2519" i="1"/>
  <c r="H2519" i="1"/>
  <c r="A2520" i="1"/>
  <c r="R2518" i="1"/>
  <c r="S2518" i="1" s="1"/>
  <c r="Y2518" i="1"/>
  <c r="Z2519" i="1"/>
  <c r="C2519" i="1"/>
  <c r="AA2519" i="1"/>
  <c r="G536" i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B535" i="1" l="1"/>
  <c r="A2521" i="1"/>
  <c r="Q2520" i="1"/>
  <c r="H2520" i="1"/>
  <c r="R2519" i="1"/>
  <c r="S2519" i="1" s="1"/>
  <c r="AA2520" i="1"/>
  <c r="Y2519" i="1"/>
  <c r="C2520" i="1"/>
  <c r="Z2520" i="1"/>
  <c r="G537" i="1"/>
  <c r="D538" i="1"/>
  <c r="L538" i="1" s="1"/>
  <c r="O538" i="1" s="1"/>
  <c r="P538" i="1" s="1"/>
  <c r="M540" i="1"/>
  <c r="J540" i="1"/>
  <c r="K540" i="1" s="1"/>
  <c r="I541" i="1"/>
  <c r="N540" i="1"/>
  <c r="U539" i="1"/>
  <c r="W539" i="1" s="1"/>
  <c r="E539" i="1"/>
  <c r="F539" i="1"/>
  <c r="X538" i="1" l="1"/>
  <c r="G538" i="1"/>
  <c r="AA2521" i="1"/>
  <c r="Z2521" i="1"/>
  <c r="Y2520" i="1"/>
  <c r="C2521" i="1"/>
  <c r="R2520" i="1"/>
  <c r="S2520" i="1" s="1"/>
  <c r="H2521" i="1"/>
  <c r="Q2521" i="1"/>
  <c r="A2522" i="1"/>
  <c r="J541" i="1"/>
  <c r="K541" i="1" s="1"/>
  <c r="I542" i="1"/>
  <c r="M541" i="1"/>
  <c r="N541" i="1"/>
  <c r="F540" i="1"/>
  <c r="E540" i="1"/>
  <c r="U540" i="1"/>
  <c r="W540" i="1" s="1"/>
  <c r="D539" i="1"/>
  <c r="G539" i="1" s="1"/>
  <c r="B538" i="1" l="1"/>
  <c r="H2522" i="1"/>
  <c r="Q2522" i="1"/>
  <c r="A2523" i="1"/>
  <c r="Z2522" i="1"/>
  <c r="Y2521" i="1"/>
  <c r="R2521" i="1"/>
  <c r="S2521" i="1" s="1"/>
  <c r="AA2522" i="1"/>
  <c r="C2522" i="1"/>
  <c r="L539" i="1"/>
  <c r="O539" i="1" s="1"/>
  <c r="P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X539" i="1" l="1"/>
  <c r="G540" i="1"/>
  <c r="Q2523" i="1"/>
  <c r="H2523" i="1"/>
  <c r="A2524" i="1"/>
  <c r="Y2522" i="1"/>
  <c r="AA2523" i="1"/>
  <c r="R2522" i="1"/>
  <c r="S2522" i="1" s="1"/>
  <c r="Z2523" i="1"/>
  <c r="C2523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B539" i="1" l="1"/>
  <c r="A2525" i="1"/>
  <c r="Q2524" i="1"/>
  <c r="H2524" i="1"/>
  <c r="Y2523" i="1"/>
  <c r="C2524" i="1"/>
  <c r="AA2524" i="1"/>
  <c r="Z2524" i="1"/>
  <c r="R2523" i="1"/>
  <c r="S2523" i="1" s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R2524" i="1" l="1"/>
  <c r="S2524" i="1" s="1"/>
  <c r="C2525" i="1"/>
  <c r="Y2524" i="1"/>
  <c r="AA2525" i="1"/>
  <c r="Z2525" i="1"/>
  <c r="A2526" i="1"/>
  <c r="Q2525" i="1"/>
  <c r="H2525" i="1"/>
  <c r="F544" i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l="1"/>
  <c r="AA2526" i="1"/>
  <c r="R2525" i="1"/>
  <c r="S2525" i="1" s="1"/>
  <c r="C2526" i="1"/>
  <c r="Z2526" i="1"/>
  <c r="Y2525" i="1"/>
  <c r="H2526" i="1"/>
  <c r="A2527" i="1"/>
  <c r="Q2526" i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B542" i="1" l="1"/>
  <c r="C2527" i="1"/>
  <c r="Y2526" i="1"/>
  <c r="AA2527" i="1"/>
  <c r="Z2527" i="1"/>
  <c r="R2526" i="1"/>
  <c r="S2526" i="1" s="1"/>
  <c r="A2528" i="1"/>
  <c r="H2527" i="1"/>
  <c r="Q2527" i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L545" i="1" l="1"/>
  <c r="O545" i="1" s="1"/>
  <c r="P545" i="1" s="1"/>
  <c r="A2529" i="1"/>
  <c r="H2528" i="1"/>
  <c r="Q2528" i="1"/>
  <c r="Y2527" i="1"/>
  <c r="R2527" i="1"/>
  <c r="S2527" i="1" s="1"/>
  <c r="Z2528" i="1"/>
  <c r="C2528" i="1"/>
  <c r="AA2528" i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L546" i="1"/>
  <c r="O546" i="1" s="1"/>
  <c r="P546" i="1" s="1"/>
  <c r="X546" i="1" s="1"/>
  <c r="B546" i="1" s="1"/>
  <c r="Z2529" i="1"/>
  <c r="R2528" i="1"/>
  <c r="S2528" i="1" s="1"/>
  <c r="Y2528" i="1"/>
  <c r="C2529" i="1"/>
  <c r="AA2529" i="1"/>
  <c r="H2529" i="1"/>
  <c r="A2530" i="1"/>
  <c r="Q2529" i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B545" i="1" l="1"/>
  <c r="Z2530" i="1"/>
  <c r="R2529" i="1"/>
  <c r="S2529" i="1" s="1"/>
  <c r="C2530" i="1"/>
  <c r="Y2529" i="1"/>
  <c r="AA2530" i="1"/>
  <c r="H2530" i="1"/>
  <c r="Q2530" i="1"/>
  <c r="A2531" i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A2532" i="1" l="1"/>
  <c r="Q2531" i="1"/>
  <c r="H2531" i="1"/>
  <c r="AA2531" i="1"/>
  <c r="C2531" i="1"/>
  <c r="Y2530" i="1"/>
  <c r="R2530" i="1"/>
  <c r="S2530" i="1" s="1"/>
  <c r="Z2531" i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X549" i="1" s="1"/>
  <c r="B549" i="1" s="1"/>
  <c r="G548" i="1"/>
  <c r="R2531" i="1" l="1"/>
  <c r="S2531" i="1" s="1"/>
  <c r="C2532" i="1"/>
  <c r="AA2532" i="1"/>
  <c r="Y2531" i="1"/>
  <c r="Z2532" i="1"/>
  <c r="A2533" i="1"/>
  <c r="Q2532" i="1"/>
  <c r="H2532" i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R2532" i="1" l="1"/>
  <c r="S2532" i="1" s="1"/>
  <c r="Y2532" i="1"/>
  <c r="C2533" i="1"/>
  <c r="AA2533" i="1"/>
  <c r="Z2533" i="1"/>
  <c r="A2534" i="1"/>
  <c r="Q2533" i="1"/>
  <c r="H2533" i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Z2534" i="1" l="1"/>
  <c r="C2534" i="1"/>
  <c r="R2533" i="1"/>
  <c r="S2533" i="1" s="1"/>
  <c r="Y2533" i="1"/>
  <c r="AA2534" i="1"/>
  <c r="Q2534" i="1"/>
  <c r="A2535" i="1"/>
  <c r="H2534" i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R2534" i="1" l="1"/>
  <c r="S2534" i="1" s="1"/>
  <c r="C2535" i="1"/>
  <c r="AA2535" i="1"/>
  <c r="Z2535" i="1"/>
  <c r="Y2534" i="1"/>
  <c r="Q2535" i="1"/>
  <c r="H2535" i="1"/>
  <c r="A2536" i="1"/>
  <c r="M555" i="1"/>
  <c r="L552" i="1"/>
  <c r="O552" i="1" s="1"/>
  <c r="P552" i="1" s="1"/>
  <c r="D553" i="1"/>
  <c r="L553" i="1" s="1"/>
  <c r="O553" i="1" s="1"/>
  <c r="P553" i="1" s="1"/>
  <c r="X553" i="1" s="1"/>
  <c r="B553" i="1" s="1"/>
  <c r="J555" i="1"/>
  <c r="K555" i="1" s="1"/>
  <c r="I556" i="1"/>
  <c r="N555" i="1"/>
  <c r="F554" i="1"/>
  <c r="E554" i="1"/>
  <c r="U554" i="1"/>
  <c r="W554" i="1" s="1"/>
  <c r="X552" i="1" l="1"/>
  <c r="G553" i="1"/>
  <c r="C2536" i="1"/>
  <c r="R2535" i="1"/>
  <c r="S2535" i="1" s="1"/>
  <c r="AA2536" i="1"/>
  <c r="Z2536" i="1"/>
  <c r="U2536" i="1"/>
  <c r="W2536" i="1" s="1"/>
  <c r="A2537" i="1"/>
  <c r="Q2536" i="1"/>
  <c r="H2536" i="1"/>
  <c r="D554" i="1"/>
  <c r="G554" i="1" s="1"/>
  <c r="E555" i="1"/>
  <c r="U555" i="1"/>
  <c r="W555" i="1" s="1"/>
  <c r="F555" i="1"/>
  <c r="I557" i="1"/>
  <c r="J556" i="1"/>
  <c r="K556" i="1" s="1"/>
  <c r="B552" i="1" l="1"/>
  <c r="C2537" i="1"/>
  <c r="R2536" i="1"/>
  <c r="S2536" i="1" s="1"/>
  <c r="Y2536" i="1"/>
  <c r="AA2537" i="1"/>
  <c r="Z2537" i="1"/>
  <c r="H2537" i="1"/>
  <c r="A2538" i="1"/>
  <c r="Q2537" i="1"/>
  <c r="L554" i="1"/>
  <c r="O554" i="1" s="1"/>
  <c r="P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X554" i="1" l="1"/>
  <c r="Z2538" i="1"/>
  <c r="R2537" i="1"/>
  <c r="S2537" i="1" s="1"/>
  <c r="AA2538" i="1"/>
  <c r="C2538" i="1"/>
  <c r="A2539" i="1"/>
  <c r="H2538" i="1"/>
  <c r="Q2538" i="1"/>
  <c r="L555" i="1"/>
  <c r="M556" i="1" s="1"/>
  <c r="N556" i="1" s="1"/>
  <c r="E557" i="1"/>
  <c r="F557" i="1"/>
  <c r="J558" i="1"/>
  <c r="K558" i="1" s="1"/>
  <c r="I559" i="1"/>
  <c r="D556" i="1"/>
  <c r="L556" i="1" s="1"/>
  <c r="B554" i="1" l="1"/>
  <c r="H2539" i="1"/>
  <c r="Q2539" i="1"/>
  <c r="A2540" i="1"/>
  <c r="R2538" i="1"/>
  <c r="S2538" i="1" s="1"/>
  <c r="C2539" i="1"/>
  <c r="Y2538" i="1"/>
  <c r="Z2539" i="1"/>
  <c r="AA2539" i="1"/>
  <c r="O555" i="1"/>
  <c r="P555" i="1" s="1"/>
  <c r="M557" i="1"/>
  <c r="O556" i="1"/>
  <c r="P556" i="1" s="1"/>
  <c r="S556" i="1" s="1"/>
  <c r="J559" i="1"/>
  <c r="K559" i="1" s="1"/>
  <c r="I560" i="1"/>
  <c r="F558" i="1"/>
  <c r="U558" i="1"/>
  <c r="W558" i="1" s="1"/>
  <c r="E558" i="1"/>
  <c r="D557" i="1"/>
  <c r="L557" i="1" s="1"/>
  <c r="G556" i="1"/>
  <c r="X555" i="1" l="1"/>
  <c r="A2541" i="1"/>
  <c r="H2540" i="1"/>
  <c r="Q2540" i="1"/>
  <c r="AA2540" i="1"/>
  <c r="Z2540" i="1"/>
  <c r="C2540" i="1"/>
  <c r="R2539" i="1"/>
  <c r="S2539" i="1" s="1"/>
  <c r="Y2539" i="1"/>
  <c r="G557" i="1"/>
  <c r="D558" i="1"/>
  <c r="G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Y556" i="1" l="1"/>
  <c r="B555" i="1"/>
  <c r="L558" i="1"/>
  <c r="O558" i="1" s="1"/>
  <c r="P558" i="1" s="1"/>
  <c r="X558" i="1" s="1"/>
  <c r="B558" i="1" s="1"/>
  <c r="R2540" i="1"/>
  <c r="S2540" i="1" s="1"/>
  <c r="AA2541" i="1"/>
  <c r="Z2541" i="1"/>
  <c r="Y2540" i="1"/>
  <c r="C2541" i="1"/>
  <c r="H2541" i="1"/>
  <c r="A2542" i="1"/>
  <c r="Q2541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R2541" i="1" l="1"/>
  <c r="S2541" i="1" s="1"/>
  <c r="C2542" i="1"/>
  <c r="AA2542" i="1"/>
  <c r="Y2541" i="1"/>
  <c r="Z2542" i="1"/>
  <c r="H2542" i="1"/>
  <c r="A2543" i="1"/>
  <c r="Q2542" i="1"/>
  <c r="L559" i="1"/>
  <c r="O559" i="1" s="1"/>
  <c r="P559" i="1" s="1"/>
  <c r="X557" i="1"/>
  <c r="B557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X559" i="1" l="1"/>
  <c r="Q2543" i="1"/>
  <c r="H2543" i="1"/>
  <c r="A2544" i="1"/>
  <c r="C2543" i="1"/>
  <c r="R2542" i="1"/>
  <c r="S2542" i="1" s="1"/>
  <c r="AA2543" i="1"/>
  <c r="Z2543" i="1"/>
  <c r="Y2542" i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B559" i="1" l="1"/>
  <c r="Q2544" i="1"/>
  <c r="H2544" i="1"/>
  <c r="A2545" i="1"/>
  <c r="R2543" i="1"/>
  <c r="S2543" i="1" s="1"/>
  <c r="Y2543" i="1"/>
  <c r="AA2544" i="1"/>
  <c r="C2544" i="1"/>
  <c r="Z2544" i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Q2545" i="1" l="1"/>
  <c r="A2546" i="1"/>
  <c r="H2545" i="1"/>
  <c r="C2545" i="1"/>
  <c r="R2544" i="1"/>
  <c r="S2544" i="1" s="1"/>
  <c r="AA2545" i="1"/>
  <c r="Y2544" i="1"/>
  <c r="Z2545" i="1"/>
  <c r="L562" i="1"/>
  <c r="O562" i="1" s="1"/>
  <c r="P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X562" i="1" l="1"/>
  <c r="Q2546" i="1"/>
  <c r="A2547" i="1"/>
  <c r="H2546" i="1"/>
  <c r="C2546" i="1"/>
  <c r="AA2546" i="1"/>
  <c r="Z2546" i="1"/>
  <c r="Y2545" i="1"/>
  <c r="R2545" i="1"/>
  <c r="S2545" i="1" s="1"/>
  <c r="L563" i="1"/>
  <c r="O563" i="1" s="1"/>
  <c r="P563" i="1" s="1"/>
  <c r="X563" i="1" s="1"/>
  <c r="B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B562" i="1" l="1"/>
  <c r="H2547" i="1"/>
  <c r="A2548" i="1"/>
  <c r="Q2547" i="1"/>
  <c r="Y2546" i="1"/>
  <c r="R2546" i="1"/>
  <c r="S2546" i="1" s="1"/>
  <c r="C2547" i="1"/>
  <c r="AA2547" i="1"/>
  <c r="Z2547" i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Y2547" i="1" l="1"/>
  <c r="Z2548" i="1"/>
  <c r="AA2548" i="1"/>
  <c r="R2547" i="1"/>
  <c r="S2547" i="1" s="1"/>
  <c r="C2548" i="1"/>
  <c r="H2548" i="1"/>
  <c r="Q2548" i="1"/>
  <c r="A2549" i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H2549" i="1" l="1"/>
  <c r="Q2549" i="1"/>
  <c r="A2550" i="1"/>
  <c r="Y2548" i="1"/>
  <c r="AA2549" i="1"/>
  <c r="Z2549" i="1"/>
  <c r="C2549" i="1"/>
  <c r="R2548" i="1"/>
  <c r="S2548" i="1" s="1"/>
  <c r="L566" i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X566" i="1" l="1"/>
  <c r="A2551" i="1"/>
  <c r="H2550" i="1"/>
  <c r="Q2550" i="1"/>
  <c r="R2549" i="1"/>
  <c r="S2549" i="1" s="1"/>
  <c r="AA2550" i="1"/>
  <c r="C2550" i="1"/>
  <c r="Z2550" i="1"/>
  <c r="Y2549" i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B566" i="1" l="1"/>
  <c r="R2550" i="1"/>
  <c r="S2550" i="1" s="1"/>
  <c r="C2551" i="1"/>
  <c r="Y2550" i="1"/>
  <c r="AA2551" i="1"/>
  <c r="Z2551" i="1"/>
  <c r="H2551" i="1"/>
  <c r="A2552" i="1"/>
  <c r="Q2551" i="1"/>
  <c r="L568" i="1"/>
  <c r="O568" i="1" s="1"/>
  <c r="P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X568" i="1" l="1"/>
  <c r="Q2552" i="1"/>
  <c r="H2552" i="1"/>
  <c r="A2553" i="1"/>
  <c r="Z2552" i="1"/>
  <c r="Y2551" i="1"/>
  <c r="C2552" i="1"/>
  <c r="AA2552" i="1"/>
  <c r="R2551" i="1"/>
  <c r="S2551" i="1" s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B568" i="1" l="1"/>
  <c r="H2553" i="1"/>
  <c r="Q2553" i="1"/>
  <c r="A2554" i="1"/>
  <c r="C2553" i="1"/>
  <c r="Y2552" i="1"/>
  <c r="R2552" i="1"/>
  <c r="S2552" i="1" s="1"/>
  <c r="Z2553" i="1"/>
  <c r="AA2553" i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H2554" i="1" l="1"/>
  <c r="Q2554" i="1"/>
  <c r="A2555" i="1"/>
  <c r="Z2554" i="1"/>
  <c r="C2554" i="1"/>
  <c r="Y2553" i="1"/>
  <c r="R2553" i="1"/>
  <c r="S2553" i="1" s="1"/>
  <c r="AA2554" i="1"/>
  <c r="G571" i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G572" i="1" l="1"/>
  <c r="H2555" i="1"/>
  <c r="A2556" i="1"/>
  <c r="Q2555" i="1"/>
  <c r="C2555" i="1"/>
  <c r="AA2555" i="1"/>
  <c r="Z2555" i="1"/>
  <c r="Y2554" i="1"/>
  <c r="R2554" i="1"/>
  <c r="S2554" i="1" s="1"/>
  <c r="E574" i="1"/>
  <c r="U574" i="1"/>
  <c r="W574" i="1" s="1"/>
  <c r="F574" i="1"/>
  <c r="I576" i="1"/>
  <c r="J575" i="1"/>
  <c r="K575" i="1" s="1"/>
  <c r="M575" i="1"/>
  <c r="N575" i="1"/>
  <c r="D573" i="1"/>
  <c r="G573" i="1" s="1"/>
  <c r="Z2556" i="1" l="1"/>
  <c r="R2555" i="1"/>
  <c r="S2555" i="1" s="1"/>
  <c r="C2556" i="1"/>
  <c r="AA2556" i="1"/>
  <c r="Y2555" i="1"/>
  <c r="A2557" i="1"/>
  <c r="H2556" i="1"/>
  <c r="Q2556" i="1"/>
  <c r="E575" i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L574" i="1"/>
  <c r="O574" i="1" s="1"/>
  <c r="P574" i="1" s="1"/>
  <c r="X574" i="1" s="1"/>
  <c r="B574" i="1" s="1"/>
  <c r="Q2557" i="1"/>
  <c r="A2558" i="1"/>
  <c r="H2557" i="1"/>
  <c r="Z2557" i="1"/>
  <c r="C2557" i="1"/>
  <c r="R2556" i="1"/>
  <c r="S2556" i="1" s="1"/>
  <c r="Y2556" i="1"/>
  <c r="AA2557" i="1"/>
  <c r="F576" i="1"/>
  <c r="E576" i="1"/>
  <c r="U576" i="1"/>
  <c r="W576" i="1" s="1"/>
  <c r="I578" i="1"/>
  <c r="J577" i="1"/>
  <c r="K577" i="1" s="1"/>
  <c r="M577" i="1"/>
  <c r="N577" i="1"/>
  <c r="D575" i="1"/>
  <c r="G575" i="1" s="1"/>
  <c r="B573" i="1" l="1"/>
  <c r="Q2558" i="1"/>
  <c r="H2558" i="1"/>
  <c r="A2559" i="1"/>
  <c r="C2558" i="1"/>
  <c r="AA2558" i="1"/>
  <c r="Y2557" i="1"/>
  <c r="Z2558" i="1"/>
  <c r="R2557" i="1"/>
  <c r="S2557" i="1" s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H2559" i="1" l="1"/>
  <c r="A2560" i="1"/>
  <c r="Q2559" i="1"/>
  <c r="C2559" i="1"/>
  <c r="AA2559" i="1"/>
  <c r="Z2559" i="1"/>
  <c r="R2558" i="1"/>
  <c r="S2558" i="1" s="1"/>
  <c r="Y2558" i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s="1"/>
  <c r="B577" i="1" s="1"/>
  <c r="G577" i="1" l="1"/>
  <c r="C2560" i="1"/>
  <c r="Y2559" i="1"/>
  <c r="Z2560" i="1"/>
  <c r="R2559" i="1"/>
  <c r="S2559" i="1" s="1"/>
  <c r="AA2560" i="1"/>
  <c r="A2561" i="1"/>
  <c r="Q2560" i="1"/>
  <c r="H2560" i="1"/>
  <c r="D578" i="1"/>
  <c r="G578" i="1" s="1"/>
  <c r="J580" i="1"/>
  <c r="K580" i="1" s="1"/>
  <c r="M580" i="1"/>
  <c r="I581" i="1"/>
  <c r="N580" i="1"/>
  <c r="U579" i="1"/>
  <c r="W579" i="1" s="1"/>
  <c r="E579" i="1"/>
  <c r="F579" i="1"/>
  <c r="R2560" i="1" l="1"/>
  <c r="S2560" i="1" s="1"/>
  <c r="AA2561" i="1"/>
  <c r="C2561" i="1"/>
  <c r="Z2561" i="1"/>
  <c r="Y2560" i="1"/>
  <c r="H2561" i="1"/>
  <c r="Q2561" i="1"/>
  <c r="A2562" i="1"/>
  <c r="L578" i="1"/>
  <c r="O578" i="1" s="1"/>
  <c r="P578" i="1" s="1"/>
  <c r="X578" i="1" s="1"/>
  <c r="B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Y2561" i="1" l="1"/>
  <c r="C2562" i="1"/>
  <c r="AA2562" i="1"/>
  <c r="Z2562" i="1"/>
  <c r="R2561" i="1"/>
  <c r="S2561" i="1" s="1"/>
  <c r="A2563" i="1"/>
  <c r="Q2562" i="1"/>
  <c r="H2562" i="1"/>
  <c r="D580" i="1"/>
  <c r="L580" i="1" s="1"/>
  <c r="O580" i="1" s="1"/>
  <c r="P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X580" i="1" l="1"/>
  <c r="C2563" i="1"/>
  <c r="AA2563" i="1"/>
  <c r="Z2563" i="1"/>
  <c r="Y2562" i="1"/>
  <c r="R2562" i="1"/>
  <c r="S2562" i="1" s="1"/>
  <c r="H2563" i="1"/>
  <c r="A2564" i="1"/>
  <c r="Q2563" i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B580" i="1" l="1"/>
  <c r="H2564" i="1"/>
  <c r="A2565" i="1"/>
  <c r="Q2564" i="1"/>
  <c r="C2564" i="1"/>
  <c r="R2563" i="1"/>
  <c r="S2563" i="1" s="1"/>
  <c r="AA2564" i="1"/>
  <c r="Z2564" i="1"/>
  <c r="Y2563" i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R2564" i="1" l="1"/>
  <c r="S2564" i="1" s="1"/>
  <c r="C2565" i="1"/>
  <c r="Y2564" i="1"/>
  <c r="AA2565" i="1"/>
  <c r="Z2565" i="1"/>
  <c r="A2566" i="1"/>
  <c r="H2565" i="1"/>
  <c r="Q2565" i="1"/>
  <c r="L582" i="1"/>
  <c r="O582" i="1" s="1"/>
  <c r="P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X582" i="1" l="1"/>
  <c r="C2566" i="1"/>
  <c r="R2565" i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B582" i="1" l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X584" i="1" l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B584" i="1" l="1"/>
  <c r="O585" i="1"/>
  <c r="P585" i="1" s="1"/>
  <c r="X585" i="1" s="1"/>
  <c r="B585" i="1" s="1"/>
  <c r="M586" i="1"/>
  <c r="N586" i="1" s="1"/>
  <c r="O586" i="1" s="1"/>
  <c r="P586" i="1" s="1"/>
  <c r="X586" i="1" s="1"/>
  <c r="G586" i="1"/>
  <c r="D587" i="1"/>
  <c r="L587" i="1" s="1"/>
  <c r="I590" i="1"/>
  <c r="J589" i="1"/>
  <c r="K589" i="1" s="1"/>
  <c r="F588" i="1"/>
  <c r="E588" i="1"/>
  <c r="M587" i="1" l="1"/>
  <c r="B586" i="1"/>
  <c r="Y586" i="1"/>
  <c r="N587" i="1"/>
  <c r="O587" i="1" s="1"/>
  <c r="P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S587" i="1" l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X587" i="1"/>
  <c r="D589" i="1"/>
  <c r="L589" i="1" s="1"/>
  <c r="Y587" i="1" l="1"/>
  <c r="G589" i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X588" i="1" l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1" i="1" l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1" i="1" l="1"/>
  <c r="M596" i="1"/>
  <c r="L593" i="1"/>
  <c r="O593" i="1" s="1"/>
  <c r="P593" i="1" s="1"/>
  <c r="X593" i="1" s="1"/>
  <c r="B593" i="1" s="1"/>
  <c r="D594" i="1"/>
  <c r="L594" i="1" s="1"/>
  <c r="O594" i="1" s="1"/>
  <c r="P594" i="1" s="1"/>
  <c r="J596" i="1"/>
  <c r="K596" i="1" s="1"/>
  <c r="I597" i="1"/>
  <c r="N596" i="1"/>
  <c r="E595" i="1"/>
  <c r="F595" i="1"/>
  <c r="U595" i="1"/>
  <c r="W595" i="1" s="1"/>
  <c r="X594" i="1" l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4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D597" i="1" l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G597" i="1" l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P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X598" i="1" l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B598" i="1" l="1"/>
  <c r="E602" i="1"/>
  <c r="U602" i="1"/>
  <c r="W602" i="1" s="1"/>
  <c r="F602" i="1"/>
  <c r="D601" i="1"/>
  <c r="G601" i="1" s="1"/>
  <c r="L600" i="1"/>
  <c r="O600" i="1" s="1"/>
  <c r="P600" i="1" s="1"/>
  <c r="X600" i="1" s="1"/>
  <c r="B600" i="1" s="1"/>
  <c r="I604" i="1"/>
  <c r="M603" i="1"/>
  <c r="J603" i="1"/>
  <c r="K603" i="1" s="1"/>
  <c r="N603" i="1"/>
  <c r="L601" i="1" l="1"/>
  <c r="O601" i="1" s="1"/>
  <c r="P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X601" i="1" l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B601" i="1" l="1"/>
  <c r="L603" i="1"/>
  <c r="O603" i="1" s="1"/>
  <c r="P603" i="1" s="1"/>
  <c r="X603" i="1" s="1"/>
  <c r="B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L604" i="1" l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L605" i="1" l="1"/>
  <c r="O605" i="1" s="1"/>
  <c r="P605" i="1" s="1"/>
  <c r="X605" i="1" s="1"/>
  <c r="B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F608" i="1" l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L607" i="1" l="1"/>
  <c r="O607" i="1" s="1"/>
  <c r="P607" i="1" s="1"/>
  <c r="X607" i="1" s="1"/>
  <c r="B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l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B608" i="1" l="1"/>
  <c r="L609" i="1"/>
  <c r="O609" i="1" s="1"/>
  <c r="P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X609" i="1" l="1"/>
  <c r="I614" i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B609" i="1" l="1"/>
  <c r="G611" i="1"/>
  <c r="U613" i="1"/>
  <c r="W613" i="1" s="1"/>
  <c r="E613" i="1"/>
  <c r="F613" i="1"/>
  <c r="D612" i="1"/>
  <c r="L612" i="1" s="1"/>
  <c r="O612" i="1" s="1"/>
  <c r="P612" i="1" s="1"/>
  <c r="X612" i="1" s="1"/>
  <c r="B612" i="1" s="1"/>
  <c r="J614" i="1"/>
  <c r="K614" i="1" s="1"/>
  <c r="I615" i="1"/>
  <c r="M614" i="1"/>
  <c r="N614" i="1"/>
  <c r="G612" i="1" l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G613" i="1" l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G614" i="1" l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U618" i="1"/>
  <c r="W618" i="1" s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L617" i="1"/>
  <c r="M618" i="1" s="1"/>
  <c r="E619" i="1"/>
  <c r="F619" i="1"/>
  <c r="U619" i="1"/>
  <c r="W619" i="1" s="1"/>
  <c r="D618" i="1"/>
  <c r="L618" i="1" s="1"/>
  <c r="I621" i="1"/>
  <c r="J620" i="1"/>
  <c r="K620" i="1" s="1"/>
  <c r="X616" i="1" l="1"/>
  <c r="N618" i="1"/>
  <c r="N619" i="1" s="1"/>
  <c r="O617" i="1"/>
  <c r="P617" i="1" s="1"/>
  <c r="S617" i="1" s="1"/>
  <c r="G618" i="1"/>
  <c r="M619" i="1"/>
  <c r="I622" i="1"/>
  <c r="J621" i="1"/>
  <c r="K621" i="1" s="1"/>
  <c r="U620" i="1"/>
  <c r="W620" i="1" s="1"/>
  <c r="E620" i="1"/>
  <c r="F620" i="1"/>
  <c r="D619" i="1"/>
  <c r="L619" i="1" s="1"/>
  <c r="O618" i="1" l="1"/>
  <c r="P618" i="1" s="1"/>
  <c r="X618" i="1" s="1"/>
  <c r="B618" i="1" s="1"/>
  <c r="B616" i="1"/>
  <c r="G619" i="1"/>
  <c r="X617" i="1"/>
  <c r="S618" i="1"/>
  <c r="Y618" i="1" s="1"/>
  <c r="E621" i="1"/>
  <c r="U621" i="1"/>
  <c r="W621" i="1" s="1"/>
  <c r="F621" i="1"/>
  <c r="M620" i="1"/>
  <c r="O619" i="1"/>
  <c r="P619" i="1" s="1"/>
  <c r="I623" i="1"/>
  <c r="J622" i="1"/>
  <c r="K622" i="1" s="1"/>
  <c r="D620" i="1"/>
  <c r="L620" i="1" s="1"/>
  <c r="B617" i="1" l="1"/>
  <c r="Y617" i="1"/>
  <c r="G620" i="1"/>
  <c r="M621" i="1"/>
  <c r="M622" i="1" s="1"/>
  <c r="M623" i="1" s="1"/>
  <c r="N620" i="1"/>
  <c r="N621" i="1" s="1"/>
  <c r="N622" i="1" s="1"/>
  <c r="N623" i="1" s="1"/>
  <c r="X619" i="1"/>
  <c r="B619" i="1" s="1"/>
  <c r="S619" i="1"/>
  <c r="J623" i="1"/>
  <c r="K623" i="1" s="1"/>
  <c r="I624" i="1"/>
  <c r="E622" i="1"/>
  <c r="U622" i="1"/>
  <c r="W622" i="1" s="1"/>
  <c r="F622" i="1"/>
  <c r="D621" i="1"/>
  <c r="G621" i="1" s="1"/>
  <c r="O620" i="1" l="1"/>
  <c r="P620" i="1" s="1"/>
  <c r="X620" i="1" s="1"/>
  <c r="B620" i="1" s="1"/>
  <c r="Y619" i="1"/>
  <c r="M624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L622" i="1" l="1"/>
  <c r="O622" i="1" s="1"/>
  <c r="P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X622" i="1" l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B622" i="1" l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P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X625" i="1" l="1"/>
  <c r="L626" i="1"/>
  <c r="O626" i="1" s="1"/>
  <c r="P626" i="1" s="1"/>
  <c r="X626" i="1" s="1"/>
  <c r="B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7" i="1" s="1"/>
  <c r="B625" i="1" l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L628" i="1" l="1"/>
  <c r="O628" i="1" s="1"/>
  <c r="P628" i="1" s="1"/>
  <c r="X628" i="1" s="1"/>
  <c r="B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L629" i="1" l="1"/>
  <c r="O629" i="1" s="1"/>
  <c r="P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X629" i="1" l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X631" i="1" s="1"/>
  <c r="B631" i="1" s="1"/>
  <c r="L630" i="1"/>
  <c r="O630" i="1" s="1"/>
  <c r="P630" i="1" s="1"/>
  <c r="X630" i="1" s="1"/>
  <c r="B630" i="1" s="1"/>
  <c r="B629" i="1" l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P633" i="1" s="1"/>
  <c r="X633" i="1" s="1"/>
  <c r="B633" i="1" s="1"/>
  <c r="L632" i="1"/>
  <c r="O632" i="1" s="1"/>
  <c r="P632" i="1" s="1"/>
  <c r="F634" i="1"/>
  <c r="E634" i="1"/>
  <c r="U634" i="1"/>
  <c r="W634" i="1" s="1"/>
  <c r="M635" i="1"/>
  <c r="J635" i="1"/>
  <c r="K635" i="1" s="1"/>
  <c r="I636" i="1"/>
  <c r="N635" i="1"/>
  <c r="X632" i="1" l="1"/>
  <c r="G633" i="1"/>
  <c r="D634" i="1"/>
  <c r="L634" i="1" s="1"/>
  <c r="O634" i="1" s="1"/>
  <c r="P634" i="1" s="1"/>
  <c r="X634" i="1" s="1"/>
  <c r="B634" i="1" s="1"/>
  <c r="M636" i="1"/>
  <c r="J636" i="1"/>
  <c r="K636" i="1" s="1"/>
  <c r="I637" i="1"/>
  <c r="N636" i="1"/>
  <c r="F635" i="1"/>
  <c r="U635" i="1"/>
  <c r="W635" i="1" s="1"/>
  <c r="E635" i="1"/>
  <c r="B632" i="1" l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B635" i="1" s="1"/>
  <c r="D636" i="1" l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L637" i="1"/>
  <c r="O637" i="1" s="1"/>
  <c r="P637" i="1" s="1"/>
  <c r="X637" i="1" s="1"/>
  <c r="B637" i="1" s="1"/>
  <c r="F639" i="1"/>
  <c r="E639" i="1"/>
  <c r="U639" i="1"/>
  <c r="W639" i="1" s="1"/>
  <c r="D638" i="1"/>
  <c r="L638" i="1" s="1"/>
  <c r="O638" i="1" s="1"/>
  <c r="P638" i="1" s="1"/>
  <c r="X638" i="1" s="1"/>
  <c r="B638" i="1" s="1"/>
  <c r="J640" i="1"/>
  <c r="K640" i="1" s="1"/>
  <c r="M640" i="1"/>
  <c r="I641" i="1"/>
  <c r="N640" i="1"/>
  <c r="B636" i="1" l="1"/>
  <c r="G638" i="1"/>
  <c r="F640" i="1"/>
  <c r="U640" i="1"/>
  <c r="W640" i="1" s="1"/>
  <c r="E640" i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G639" i="1" l="1"/>
  <c r="I643" i="1"/>
  <c r="J642" i="1"/>
  <c r="K642" i="1" s="1"/>
  <c r="M642" i="1"/>
  <c r="N642" i="1"/>
  <c r="D640" i="1"/>
  <c r="L640" i="1" s="1"/>
  <c r="O640" i="1" s="1"/>
  <c r="P640" i="1" s="1"/>
  <c r="X640" i="1" s="1"/>
  <c r="B640" i="1" s="1"/>
  <c r="F641" i="1"/>
  <c r="U641" i="1"/>
  <c r="W641" i="1" s="1"/>
  <c r="E641" i="1"/>
  <c r="G640" i="1" l="1"/>
  <c r="F642" i="1"/>
  <c r="U642" i="1"/>
  <c r="W642" i="1" s="1"/>
  <c r="E642" i="1"/>
  <c r="D641" i="1"/>
  <c r="G641" i="1" s="1"/>
  <c r="I644" i="1"/>
  <c r="M643" i="1"/>
  <c r="J643" i="1"/>
  <c r="K643" i="1" s="1"/>
  <c r="N643" i="1"/>
  <c r="L641" i="1" l="1"/>
  <c r="O641" i="1" s="1"/>
  <c r="P641" i="1" s="1"/>
  <c r="X641" i="1" s="1"/>
  <c r="B641" i="1" s="1"/>
  <c r="I645" i="1"/>
  <c r="M644" i="1"/>
  <c r="J644" i="1"/>
  <c r="K644" i="1" s="1"/>
  <c r="N644" i="1"/>
  <c r="D642" i="1"/>
  <c r="L642" i="1" s="1"/>
  <c r="O642" i="1" s="1"/>
  <c r="P642" i="1" s="1"/>
  <c r="X642" i="1" s="1"/>
  <c r="B642" i="1" s="1"/>
  <c r="F643" i="1"/>
  <c r="U643" i="1"/>
  <c r="W643" i="1" s="1"/>
  <c r="E643" i="1"/>
  <c r="G642" i="1" l="1"/>
  <c r="F644" i="1"/>
  <c r="U644" i="1"/>
  <c r="W644" i="1" s="1"/>
  <c r="E644" i="1"/>
  <c r="D643" i="1"/>
  <c r="L643" i="1" s="1"/>
  <c r="O643" i="1" s="1"/>
  <c r="P643" i="1" s="1"/>
  <c r="J645" i="1"/>
  <c r="K645" i="1" s="1"/>
  <c r="I646" i="1"/>
  <c r="M645" i="1"/>
  <c r="N645" i="1"/>
  <c r="X643" i="1" l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s="1"/>
  <c r="B644" i="1" s="1"/>
  <c r="B643" i="1" l="1"/>
  <c r="G644" i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J648" i="1"/>
  <c r="K648" i="1" s="1"/>
  <c r="I649" i="1"/>
  <c r="F647" i="1"/>
  <c r="E647" i="1"/>
  <c r="U647" i="1"/>
  <c r="W647" i="1" s="1"/>
  <c r="M646" i="1"/>
  <c r="D646" i="1"/>
  <c r="L646" i="1" s="1"/>
  <c r="X645" i="1" l="1"/>
  <c r="M647" i="1"/>
  <c r="O646" i="1"/>
  <c r="P646" i="1" s="1"/>
  <c r="X646" i="1" s="1"/>
  <c r="B646" i="1" s="1"/>
  <c r="G646" i="1"/>
  <c r="D647" i="1"/>
  <c r="L647" i="1" s="1"/>
  <c r="J649" i="1"/>
  <c r="K649" i="1" s="1"/>
  <c r="I650" i="1"/>
  <c r="F648" i="1"/>
  <c r="E648" i="1"/>
  <c r="U648" i="1"/>
  <c r="W648" i="1" s="1"/>
  <c r="B645" i="1" l="1"/>
  <c r="G647" i="1"/>
  <c r="M648" i="1"/>
  <c r="O647" i="1"/>
  <c r="P647" i="1" s="1"/>
  <c r="J650" i="1"/>
  <c r="K650" i="1" s="1"/>
  <c r="I651" i="1"/>
  <c r="F649" i="1"/>
  <c r="E649" i="1"/>
  <c r="U649" i="1"/>
  <c r="W649" i="1" s="1"/>
  <c r="D648" i="1"/>
  <c r="L648" i="1" s="1"/>
  <c r="X647" i="1" l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B647" i="1" l="1"/>
  <c r="N649" i="1"/>
  <c r="N650" i="1" s="1"/>
  <c r="L649" i="1"/>
  <c r="U651" i="1"/>
  <c r="W651" i="1" s="1"/>
  <c r="O648" i="1"/>
  <c r="P648" i="1" s="1"/>
  <c r="X648" i="1" s="1"/>
  <c r="M650" i="1"/>
  <c r="D650" i="1"/>
  <c r="L650" i="1" s="1"/>
  <c r="J652" i="1"/>
  <c r="K652" i="1" s="1"/>
  <c r="I653" i="1"/>
  <c r="E651" i="1"/>
  <c r="F651" i="1"/>
  <c r="O649" i="1" l="1"/>
  <c r="P649" i="1" s="1"/>
  <c r="X649" i="1" s="1"/>
  <c r="B649" i="1" s="1"/>
  <c r="G650" i="1"/>
  <c r="B648" i="1"/>
  <c r="Y648" i="1"/>
  <c r="S649" i="1"/>
  <c r="Y649" i="1" s="1"/>
  <c r="F652" i="1"/>
  <c r="E652" i="1"/>
  <c r="U652" i="1"/>
  <c r="W652" i="1" s="1"/>
  <c r="M651" i="1"/>
  <c r="O650" i="1"/>
  <c r="P650" i="1" s="1"/>
  <c r="I654" i="1"/>
  <c r="J653" i="1"/>
  <c r="K653" i="1" s="1"/>
  <c r="D651" i="1"/>
  <c r="L651" i="1" s="1"/>
  <c r="S650" i="1" l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X650" i="1"/>
  <c r="AC652" i="1" s="1"/>
  <c r="D652" i="1"/>
  <c r="L652" i="1" s="1"/>
  <c r="F653" i="1"/>
  <c r="U653" i="1"/>
  <c r="W653" i="1" s="1"/>
  <c r="E653" i="1"/>
  <c r="AC651" i="1" l="1"/>
  <c r="AC653" i="1"/>
  <c r="AC654" i="1"/>
  <c r="Y650" i="1"/>
  <c r="B650" i="1"/>
  <c r="O651" i="1"/>
  <c r="P651" i="1" s="1"/>
  <c r="O652" i="1"/>
  <c r="P652" i="1" s="1"/>
  <c r="X652" i="1" s="1"/>
  <c r="B652" i="1" s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AC655" i="1" l="1"/>
  <c r="L653" i="1"/>
  <c r="O653" i="1" s="1"/>
  <c r="P653" i="1" s="1"/>
  <c r="X653" i="1" s="1"/>
  <c r="B653" i="1" s="1"/>
  <c r="X651" i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X654" i="1" s="1"/>
  <c r="B654" i="1" s="1"/>
  <c r="U655" i="1"/>
  <c r="W655" i="1" s="1"/>
  <c r="E655" i="1"/>
  <c r="F655" i="1"/>
  <c r="B651" i="1" l="1"/>
  <c r="M657" i="1"/>
  <c r="G654" i="1"/>
  <c r="E656" i="1"/>
  <c r="F656" i="1"/>
  <c r="U656" i="1"/>
  <c r="W656" i="1" s="1"/>
  <c r="D655" i="1"/>
  <c r="L655" i="1" s="1"/>
  <c r="O655" i="1" s="1"/>
  <c r="P655" i="1" s="1"/>
  <c r="X655" i="1" s="1"/>
  <c r="B655" i="1" s="1"/>
  <c r="I658" i="1"/>
  <c r="J657" i="1"/>
  <c r="K657" i="1" s="1"/>
  <c r="N657" i="1"/>
  <c r="G655" i="1" l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X656" i="1" s="1"/>
  <c r="B656" i="1" s="1"/>
  <c r="J659" i="1" l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P657" i="1" s="1"/>
  <c r="G656" i="1"/>
  <c r="X657" i="1" l="1"/>
  <c r="G657" i="1"/>
  <c r="D658" i="1"/>
  <c r="L658" i="1" s="1"/>
  <c r="O658" i="1" s="1"/>
  <c r="P658" i="1" s="1"/>
  <c r="X658" i="1" s="1"/>
  <c r="B658" i="1" s="1"/>
  <c r="I661" i="1"/>
  <c r="M660" i="1"/>
  <c r="J660" i="1"/>
  <c r="K660" i="1" s="1"/>
  <c r="N660" i="1"/>
  <c r="F659" i="1"/>
  <c r="U659" i="1"/>
  <c r="W659" i="1" s="1"/>
  <c r="E659" i="1"/>
  <c r="B657" i="1" l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D660" i="1" l="1"/>
  <c r="G660" i="1" s="1"/>
  <c r="U661" i="1"/>
  <c r="W661" i="1" s="1"/>
  <c r="F661" i="1"/>
  <c r="E661" i="1"/>
  <c r="L659" i="1"/>
  <c r="O659" i="1" s="1"/>
  <c r="P659" i="1" s="1"/>
  <c r="J662" i="1"/>
  <c r="K662" i="1" s="1"/>
  <c r="M662" i="1"/>
  <c r="I663" i="1"/>
  <c r="N662" i="1"/>
  <c r="X659" i="1" l="1"/>
  <c r="L660" i="1"/>
  <c r="O660" i="1" s="1"/>
  <c r="P660" i="1" s="1"/>
  <c r="X660" i="1" s="1"/>
  <c r="B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B659" i="1" l="1"/>
  <c r="L661" i="1"/>
  <c r="O661" i="1" s="1"/>
  <c r="P661" i="1" s="1"/>
  <c r="X661" i="1" s="1"/>
  <c r="B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2" i="1" s="1"/>
  <c r="D663" i="1" l="1"/>
  <c r="G663" i="1" s="1"/>
  <c r="F664" i="1"/>
  <c r="E664" i="1"/>
  <c r="U664" i="1"/>
  <c r="W664" i="1" s="1"/>
  <c r="G662" i="1"/>
  <c r="J665" i="1"/>
  <c r="K665" i="1" s="1"/>
  <c r="I666" i="1"/>
  <c r="M665" i="1"/>
  <c r="N665" i="1"/>
  <c r="L663" i="1" l="1"/>
  <c r="O663" i="1" s="1"/>
  <c r="P663" i="1" s="1"/>
  <c r="X663" i="1" s="1"/>
  <c r="B663" i="1" s="1"/>
  <c r="U665" i="1"/>
  <c r="W665" i="1" s="1"/>
  <c r="F665" i="1"/>
  <c r="E665" i="1"/>
  <c r="D664" i="1"/>
  <c r="L664" i="1" s="1"/>
  <c r="O664" i="1" s="1"/>
  <c r="P664" i="1" s="1"/>
  <c r="M666" i="1"/>
  <c r="J666" i="1"/>
  <c r="K666" i="1" s="1"/>
  <c r="I667" i="1"/>
  <c r="N666" i="1"/>
  <c r="X664" i="1" l="1"/>
  <c r="G664" i="1"/>
  <c r="U666" i="1"/>
  <c r="W666" i="1" s="1"/>
  <c r="E666" i="1"/>
  <c r="F666" i="1"/>
  <c r="D665" i="1"/>
  <c r="L665" i="1" s="1"/>
  <c r="O665" i="1" s="1"/>
  <c r="P665" i="1" s="1"/>
  <c r="X665" i="1" s="1"/>
  <c r="B665" i="1" s="1"/>
  <c r="I668" i="1"/>
  <c r="J667" i="1"/>
  <c r="K667" i="1" s="1"/>
  <c r="M667" i="1"/>
  <c r="N667" i="1"/>
  <c r="B664" i="1" l="1"/>
  <c r="G665" i="1"/>
  <c r="F667" i="1"/>
  <c r="E667" i="1"/>
  <c r="U667" i="1"/>
  <c r="W667" i="1" s="1"/>
  <c r="D666" i="1"/>
  <c r="L666" i="1" s="1"/>
  <c r="O666" i="1" s="1"/>
  <c r="P666" i="1" s="1"/>
  <c r="X666" i="1" s="1"/>
  <c r="B666" i="1" s="1"/>
  <c r="J668" i="1"/>
  <c r="K668" i="1" s="1"/>
  <c r="I669" i="1"/>
  <c r="M668" i="1"/>
  <c r="N668" i="1"/>
  <c r="G666" i="1" l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l="1"/>
  <c r="D668" i="1"/>
  <c r="L668" i="1" s="1"/>
  <c r="O668" i="1" s="1"/>
  <c r="P668" i="1" s="1"/>
  <c r="X668" i="1" s="1"/>
  <c r="B668" i="1" s="1"/>
  <c r="F669" i="1"/>
  <c r="U669" i="1"/>
  <c r="W669" i="1" s="1"/>
  <c r="E669" i="1"/>
  <c r="G667" i="1"/>
  <c r="I671" i="1"/>
  <c r="J670" i="1"/>
  <c r="K670" i="1" s="1"/>
  <c r="M670" i="1"/>
  <c r="N670" i="1"/>
  <c r="B667" i="1" l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B669" i="1" s="1"/>
  <c r="U670" i="1"/>
  <c r="W670" i="1" s="1"/>
  <c r="F670" i="1"/>
  <c r="E670" i="1"/>
  <c r="G669" i="1" l="1"/>
  <c r="F671" i="1"/>
  <c r="E671" i="1"/>
  <c r="U671" i="1"/>
  <c r="W671" i="1" s="1"/>
  <c r="D670" i="1"/>
  <c r="L670" i="1" s="1"/>
  <c r="O670" i="1" s="1"/>
  <c r="P670" i="1" s="1"/>
  <c r="X670" i="1" s="1"/>
  <c r="B670" i="1" s="1"/>
  <c r="I673" i="1"/>
  <c r="J672" i="1"/>
  <c r="K672" i="1" s="1"/>
  <c r="M672" i="1"/>
  <c r="N672" i="1"/>
  <c r="G670" i="1" l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l="1"/>
  <c r="F673" i="1"/>
  <c r="E673" i="1"/>
  <c r="U673" i="1"/>
  <c r="W673" i="1" s="1"/>
  <c r="D672" i="1"/>
  <c r="L672" i="1" s="1"/>
  <c r="O672" i="1" s="1"/>
  <c r="P672" i="1" s="1"/>
  <c r="X672" i="1" s="1"/>
  <c r="B672" i="1" s="1"/>
  <c r="G671" i="1"/>
  <c r="I675" i="1"/>
  <c r="J674" i="1"/>
  <c r="K674" i="1" s="1"/>
  <c r="M674" i="1"/>
  <c r="N674" i="1"/>
  <c r="B671" i="1" l="1"/>
  <c r="G672" i="1"/>
  <c r="J675" i="1"/>
  <c r="K675" i="1" s="1"/>
  <c r="M675" i="1"/>
  <c r="I676" i="1"/>
  <c r="N675" i="1"/>
  <c r="D673" i="1"/>
  <c r="L673" i="1" s="1"/>
  <c r="O673" i="1" s="1"/>
  <c r="P673" i="1" s="1"/>
  <c r="X673" i="1" s="1"/>
  <c r="B673" i="1" s="1"/>
  <c r="U674" i="1"/>
  <c r="W674" i="1" s="1"/>
  <c r="E674" i="1"/>
  <c r="F674" i="1"/>
  <c r="G673" i="1" l="1"/>
  <c r="J676" i="1"/>
  <c r="K676" i="1" s="1"/>
  <c r="I677" i="1"/>
  <c r="M676" i="1"/>
  <c r="N676" i="1"/>
  <c r="D674" i="1"/>
  <c r="L674" i="1" s="1"/>
  <c r="O674" i="1" s="1"/>
  <c r="P674" i="1" s="1"/>
  <c r="X674" i="1" s="1"/>
  <c r="B674" i="1" s="1"/>
  <c r="F675" i="1"/>
  <c r="E675" i="1"/>
  <c r="U675" i="1"/>
  <c r="W675" i="1" s="1"/>
  <c r="G674" i="1" l="1"/>
  <c r="D675" i="1"/>
  <c r="L675" i="1" s="1"/>
  <c r="O675" i="1" s="1"/>
  <c r="P675" i="1" s="1"/>
  <c r="X675" i="1" s="1"/>
  <c r="B675" i="1" s="1"/>
  <c r="J677" i="1"/>
  <c r="K677" i="1" s="1"/>
  <c r="I678" i="1"/>
  <c r="N677" i="1"/>
  <c r="U676" i="1"/>
  <c r="W676" i="1" s="1"/>
  <c r="F676" i="1"/>
  <c r="E676" i="1"/>
  <c r="G675" i="1" l="1"/>
  <c r="I679" i="1"/>
  <c r="J678" i="1"/>
  <c r="K678" i="1" s="1"/>
  <c r="F677" i="1"/>
  <c r="E677" i="1"/>
  <c r="U677" i="1"/>
  <c r="W677" i="1" s="1"/>
  <c r="D676" i="1"/>
  <c r="G676" i="1" s="1"/>
  <c r="L676" i="1" l="1"/>
  <c r="O676" i="1" s="1"/>
  <c r="P676" i="1" s="1"/>
  <c r="X676" i="1" s="1"/>
  <c r="B676" i="1" s="1"/>
  <c r="M677" i="1"/>
  <c r="D677" i="1"/>
  <c r="L677" i="1" s="1"/>
  <c r="F678" i="1"/>
  <c r="E678" i="1"/>
  <c r="U678" i="1"/>
  <c r="W678" i="1" s="1"/>
  <c r="J679" i="1"/>
  <c r="K679" i="1" s="1"/>
  <c r="I680" i="1"/>
  <c r="G677" i="1" l="1"/>
  <c r="M678" i="1"/>
  <c r="O677" i="1"/>
  <c r="P677" i="1" s="1"/>
  <c r="X677" i="1" s="1"/>
  <c r="B677" i="1" s="1"/>
  <c r="D678" i="1"/>
  <c r="L678" i="1" s="1"/>
  <c r="J680" i="1"/>
  <c r="K680" i="1" s="1"/>
  <c r="U680" i="1" s="1"/>
  <c r="W680" i="1" s="1"/>
  <c r="I681" i="1"/>
  <c r="F679" i="1"/>
  <c r="E679" i="1"/>
  <c r="U679" i="1"/>
  <c r="W679" i="1" s="1"/>
  <c r="G678" i="1" l="1"/>
  <c r="M679" i="1"/>
  <c r="N678" i="1"/>
  <c r="N679" i="1" s="1"/>
  <c r="F680" i="1"/>
  <c r="E680" i="1"/>
  <c r="J681" i="1"/>
  <c r="K681" i="1" s="1"/>
  <c r="I682" i="1"/>
  <c r="D679" i="1"/>
  <c r="L679" i="1" s="1"/>
  <c r="O678" i="1" l="1"/>
  <c r="P678" i="1" s="1"/>
  <c r="G679" i="1"/>
  <c r="M680" i="1"/>
  <c r="O679" i="1"/>
  <c r="P679" i="1" s="1"/>
  <c r="S679" i="1" s="1"/>
  <c r="J682" i="1"/>
  <c r="K682" i="1" s="1"/>
  <c r="I683" i="1"/>
  <c r="U681" i="1"/>
  <c r="W681" i="1" s="1"/>
  <c r="E681" i="1"/>
  <c r="F681" i="1"/>
  <c r="D680" i="1"/>
  <c r="G680" i="1" s="1"/>
  <c r="X678" i="1" l="1"/>
  <c r="B678" i="1" s="1"/>
  <c r="Y678" i="1"/>
  <c r="L680" i="1"/>
  <c r="D681" i="1"/>
  <c r="G681" i="1" s="1"/>
  <c r="J683" i="1"/>
  <c r="K683" i="1" s="1"/>
  <c r="I684" i="1"/>
  <c r="U682" i="1"/>
  <c r="W682" i="1" s="1"/>
  <c r="F682" i="1"/>
  <c r="E682" i="1"/>
  <c r="X679" i="1"/>
  <c r="M681" i="1"/>
  <c r="M682" i="1" s="1"/>
  <c r="N680" i="1"/>
  <c r="N681" i="1" s="1"/>
  <c r="N682" i="1" s="1"/>
  <c r="N683" i="1" s="1"/>
  <c r="AC683" i="1" l="1"/>
  <c r="AC682" i="1"/>
  <c r="AC681" i="1"/>
  <c r="AC680" i="1"/>
  <c r="Y679" i="1"/>
  <c r="L681" i="1"/>
  <c r="O681" i="1" s="1"/>
  <c r="P681" i="1" s="1"/>
  <c r="X681" i="1" s="1"/>
  <c r="B681" i="1" s="1"/>
  <c r="B679" i="1"/>
  <c r="E683" i="1"/>
  <c r="U683" i="1"/>
  <c r="W683" i="1" s="1"/>
  <c r="F683" i="1"/>
  <c r="J684" i="1"/>
  <c r="K684" i="1" s="1"/>
  <c r="I685" i="1"/>
  <c r="N684" i="1"/>
  <c r="O680" i="1"/>
  <c r="P680" i="1" s="1"/>
  <c r="D682" i="1"/>
  <c r="L682" i="1" s="1"/>
  <c r="AC684" i="1" l="1"/>
  <c r="S680" i="1"/>
  <c r="G682" i="1"/>
  <c r="X680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P682" i="1" s="1"/>
  <c r="X682" i="1" s="1"/>
  <c r="B682" i="1" s="1"/>
  <c r="D683" i="1"/>
  <c r="L683" i="1" s="1"/>
  <c r="O683" i="1" s="1"/>
  <c r="P683" i="1" s="1"/>
  <c r="X683" i="1" s="1"/>
  <c r="B683" i="1" s="1"/>
  <c r="Y680" i="1" l="1"/>
  <c r="G683" i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L684" i="1" l="1"/>
  <c r="O684" i="1" s="1"/>
  <c r="P684" i="1" s="1"/>
  <c r="X684" i="1" s="1"/>
  <c r="B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F687" i="1" l="1"/>
  <c r="U687" i="1"/>
  <c r="W687" i="1" s="1"/>
  <c r="E687" i="1"/>
  <c r="L685" i="1"/>
  <c r="O685" i="1" s="1"/>
  <c r="P685" i="1" s="1"/>
  <c r="J688" i="1"/>
  <c r="K688" i="1" s="1"/>
  <c r="I689" i="1"/>
  <c r="M688" i="1"/>
  <c r="N688" i="1"/>
  <c r="D686" i="1"/>
  <c r="G686" i="1" s="1"/>
  <c r="X685" i="1" l="1"/>
  <c r="L686" i="1"/>
  <c r="O686" i="1" s="1"/>
  <c r="P686" i="1" s="1"/>
  <c r="X686" i="1" s="1"/>
  <c r="B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7" i="1" s="1"/>
  <c r="X687" i="1" s="1"/>
  <c r="B687" i="1" s="1"/>
  <c r="B685" i="1" l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P688" i="1" s="1"/>
  <c r="X688" i="1" s="1"/>
  <c r="B688" i="1" s="1"/>
  <c r="G687" i="1"/>
  <c r="M691" i="1" l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P689" i="1" s="1"/>
  <c r="D690" i="1"/>
  <c r="L690" i="1" s="1"/>
  <c r="O690" i="1" s="1"/>
  <c r="P690" i="1" s="1"/>
  <c r="X690" i="1" s="1"/>
  <c r="B690" i="1" s="1"/>
  <c r="J692" i="1"/>
  <c r="K692" i="1" s="1"/>
  <c r="I693" i="1"/>
  <c r="M692" i="1"/>
  <c r="N692" i="1"/>
  <c r="X689" i="1" l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B689" i="1" l="1"/>
  <c r="L691" i="1"/>
  <c r="O691" i="1" s="1"/>
  <c r="P691" i="1" s="1"/>
  <c r="X691" i="1" s="1"/>
  <c r="B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F694" i="1" l="1"/>
  <c r="E694" i="1"/>
  <c r="U694" i="1"/>
  <c r="W694" i="1" s="1"/>
  <c r="D693" i="1"/>
  <c r="G693" i="1" s="1"/>
  <c r="L692" i="1"/>
  <c r="O692" i="1" s="1"/>
  <c r="P692" i="1" s="1"/>
  <c r="I696" i="1"/>
  <c r="J695" i="1"/>
  <c r="K695" i="1" s="1"/>
  <c r="M695" i="1"/>
  <c r="N695" i="1"/>
  <c r="X692" i="1" l="1"/>
  <c r="L693" i="1"/>
  <c r="O693" i="1" s="1"/>
  <c r="P693" i="1" s="1"/>
  <c r="X693" i="1" s="1"/>
  <c r="B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B692" i="1" l="1"/>
  <c r="L694" i="1"/>
  <c r="O694" i="1" s="1"/>
  <c r="P694" i="1" s="1"/>
  <c r="X694" i="1" s="1"/>
  <c r="B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5" i="1" s="1"/>
  <c r="X695" i="1" s="1"/>
  <c r="B695" i="1" s="1"/>
  <c r="F697" i="1" l="1"/>
  <c r="U697" i="1"/>
  <c r="W697" i="1" s="1"/>
  <c r="E697" i="1"/>
  <c r="D696" i="1"/>
  <c r="L696" i="1" s="1"/>
  <c r="O696" i="1" s="1"/>
  <c r="P696" i="1" s="1"/>
  <c r="X696" i="1" s="1"/>
  <c r="B696" i="1" s="1"/>
  <c r="G695" i="1"/>
  <c r="I699" i="1"/>
  <c r="M698" i="1"/>
  <c r="J698" i="1"/>
  <c r="K698" i="1" s="1"/>
  <c r="N698" i="1"/>
  <c r="G696" i="1" l="1"/>
  <c r="D697" i="1"/>
  <c r="G697" i="1" s="1"/>
  <c r="M699" i="1"/>
  <c r="J699" i="1"/>
  <c r="K699" i="1" s="1"/>
  <c r="I700" i="1"/>
  <c r="N699" i="1"/>
  <c r="F698" i="1"/>
  <c r="U698" i="1"/>
  <c r="W698" i="1" s="1"/>
  <c r="E698" i="1"/>
  <c r="L697" i="1" l="1"/>
  <c r="O697" i="1" s="1"/>
  <c r="P697" i="1" s="1"/>
  <c r="X697" i="1" s="1"/>
  <c r="B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98" i="1" s="1"/>
  <c r="X698" i="1" s="1"/>
  <c r="B698" i="1" s="1"/>
  <c r="D699" i="1" l="1"/>
  <c r="G699" i="1" s="1"/>
  <c r="F700" i="1"/>
  <c r="U700" i="1"/>
  <c r="W700" i="1" s="1"/>
  <c r="E700" i="1"/>
  <c r="G698" i="1"/>
  <c r="I702" i="1"/>
  <c r="J701" i="1"/>
  <c r="K701" i="1" s="1"/>
  <c r="M701" i="1"/>
  <c r="N701" i="1"/>
  <c r="L699" i="1" l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X699" i="1" l="1"/>
  <c r="L700" i="1"/>
  <c r="O700" i="1" s="1"/>
  <c r="P700" i="1" s="1"/>
  <c r="X700" i="1" s="1"/>
  <c r="B700" i="1" s="1"/>
  <c r="F702" i="1"/>
  <c r="U702" i="1"/>
  <c r="W702" i="1" s="1"/>
  <c r="E702" i="1"/>
  <c r="D701" i="1"/>
  <c r="L701" i="1" s="1"/>
  <c r="O701" i="1" s="1"/>
  <c r="P701" i="1" s="1"/>
  <c r="X701" i="1" s="1"/>
  <c r="B701" i="1" s="1"/>
  <c r="I704" i="1"/>
  <c r="M703" i="1"/>
  <c r="J703" i="1"/>
  <c r="K703" i="1" s="1"/>
  <c r="N703" i="1"/>
  <c r="B699" i="1" l="1"/>
  <c r="G701" i="1"/>
  <c r="I705" i="1"/>
  <c r="J704" i="1"/>
  <c r="K704" i="1" s="1"/>
  <c r="M704" i="1"/>
  <c r="N704" i="1"/>
  <c r="D702" i="1"/>
  <c r="L702" i="1" s="1"/>
  <c r="O702" i="1" s="1"/>
  <c r="P702" i="1" s="1"/>
  <c r="X702" i="1" s="1"/>
  <c r="B702" i="1" s="1"/>
  <c r="F703" i="1"/>
  <c r="E703" i="1"/>
  <c r="U703" i="1"/>
  <c r="W703" i="1" s="1"/>
  <c r="M705" i="1" l="1"/>
  <c r="G702" i="1"/>
  <c r="F704" i="1"/>
  <c r="E704" i="1"/>
  <c r="U704" i="1"/>
  <c r="W704" i="1" s="1"/>
  <c r="D703" i="1"/>
  <c r="G703" i="1" s="1"/>
  <c r="J705" i="1"/>
  <c r="K705" i="1" s="1"/>
  <c r="I706" i="1"/>
  <c r="N705" i="1"/>
  <c r="L703" i="1" l="1"/>
  <c r="O703" i="1" s="1"/>
  <c r="P703" i="1" s="1"/>
  <c r="F705" i="1"/>
  <c r="E705" i="1"/>
  <c r="U705" i="1"/>
  <c r="W705" i="1" s="1"/>
  <c r="D704" i="1"/>
  <c r="L704" i="1" s="1"/>
  <c r="O704" i="1" s="1"/>
  <c r="P704" i="1" s="1"/>
  <c r="X704" i="1" s="1"/>
  <c r="B704" i="1" s="1"/>
  <c r="I707" i="1"/>
  <c r="J706" i="1"/>
  <c r="K706" i="1" s="1"/>
  <c r="N706" i="1"/>
  <c r="M706" i="1"/>
  <c r="X703" i="1" l="1"/>
  <c r="G704" i="1"/>
  <c r="F706" i="1"/>
  <c r="E706" i="1"/>
  <c r="U706" i="1"/>
  <c r="W706" i="1" s="1"/>
  <c r="J707" i="1"/>
  <c r="K707" i="1" s="1"/>
  <c r="I708" i="1"/>
  <c r="N707" i="1"/>
  <c r="D705" i="1"/>
  <c r="G705" i="1" s="1"/>
  <c r="B703" i="1" l="1"/>
  <c r="L705" i="1"/>
  <c r="O705" i="1" s="1"/>
  <c r="P705" i="1" s="1"/>
  <c r="X705" i="1" s="1"/>
  <c r="B705" i="1" s="1"/>
  <c r="F707" i="1"/>
  <c r="E707" i="1"/>
  <c r="U707" i="1"/>
  <c r="W707" i="1" s="1"/>
  <c r="I709" i="1"/>
  <c r="J708" i="1"/>
  <c r="K708" i="1" s="1"/>
  <c r="N708" i="1"/>
  <c r="D706" i="1"/>
  <c r="L706" i="1" s="1"/>
  <c r="G706" i="1" l="1"/>
  <c r="M707" i="1"/>
  <c r="O706" i="1"/>
  <c r="P706" i="1" s="1"/>
  <c r="F708" i="1"/>
  <c r="E708" i="1"/>
  <c r="U708" i="1"/>
  <c r="W708" i="1" s="1"/>
  <c r="D707" i="1"/>
  <c r="G707" i="1" s="1"/>
  <c r="J709" i="1"/>
  <c r="K709" i="1" s="1"/>
  <c r="I710" i="1"/>
  <c r="X706" i="1" l="1"/>
  <c r="L707" i="1"/>
  <c r="O707" i="1" s="1"/>
  <c r="P707" i="1" s="1"/>
  <c r="X707" i="1" s="1"/>
  <c r="B707" i="1" s="1"/>
  <c r="M708" i="1"/>
  <c r="D708" i="1"/>
  <c r="G708" i="1" s="1"/>
  <c r="J710" i="1"/>
  <c r="K710" i="1" s="1"/>
  <c r="I711" i="1"/>
  <c r="F709" i="1"/>
  <c r="U709" i="1"/>
  <c r="W709" i="1" s="1"/>
  <c r="E709" i="1"/>
  <c r="B706" i="1" l="1"/>
  <c r="U710" i="1"/>
  <c r="W710" i="1" s="1"/>
  <c r="L708" i="1"/>
  <c r="O708" i="1" s="1"/>
  <c r="P708" i="1" s="1"/>
  <c r="X708" i="1" s="1"/>
  <c r="B708" i="1" s="1"/>
  <c r="I712" i="1"/>
  <c r="J711" i="1"/>
  <c r="K711" i="1" s="1"/>
  <c r="D709" i="1"/>
  <c r="G709" i="1" s="1"/>
  <c r="F710" i="1"/>
  <c r="E710" i="1"/>
  <c r="M709" i="1" l="1"/>
  <c r="N709" i="1" s="1"/>
  <c r="L709" i="1"/>
  <c r="M710" i="1" s="1"/>
  <c r="D710" i="1"/>
  <c r="L710" i="1" s="1"/>
  <c r="U711" i="1"/>
  <c r="W711" i="1" s="1"/>
  <c r="E711" i="1"/>
  <c r="F711" i="1"/>
  <c r="J712" i="1"/>
  <c r="K712" i="1" s="1"/>
  <c r="I713" i="1"/>
  <c r="N710" i="1" l="1"/>
  <c r="O710" i="1" s="1"/>
  <c r="P710" i="1" s="1"/>
  <c r="G710" i="1"/>
  <c r="O709" i="1"/>
  <c r="P709" i="1" s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S709" i="1" l="1"/>
  <c r="L711" i="1"/>
  <c r="X709" i="1"/>
  <c r="N711" i="1"/>
  <c r="N712" i="1" s="1"/>
  <c r="N713" i="1" s="1"/>
  <c r="N714" i="1" s="1"/>
  <c r="S710" i="1"/>
  <c r="M714" i="1"/>
  <c r="J714" i="1"/>
  <c r="K714" i="1" s="1"/>
  <c r="I715" i="1"/>
  <c r="E713" i="1"/>
  <c r="F713" i="1"/>
  <c r="U713" i="1"/>
  <c r="W713" i="1" s="1"/>
  <c r="D712" i="1"/>
  <c r="L712" i="1" s="1"/>
  <c r="AC711" i="1" l="1"/>
  <c r="AC713" i="1"/>
  <c r="AC712" i="1"/>
  <c r="AC710" i="1"/>
  <c r="X710" i="1"/>
  <c r="B710" i="1" s="1"/>
  <c r="B709" i="1"/>
  <c r="Y709" i="1"/>
  <c r="O712" i="1"/>
  <c r="P712" i="1" s="1"/>
  <c r="G712" i="1"/>
  <c r="Y710" i="1"/>
  <c r="O711" i="1"/>
  <c r="P711" i="1" s="1"/>
  <c r="D713" i="1"/>
  <c r="L713" i="1" s="1"/>
  <c r="O713" i="1" s="1"/>
  <c r="P713" i="1" s="1"/>
  <c r="I716" i="1"/>
  <c r="J715" i="1"/>
  <c r="K715" i="1" s="1"/>
  <c r="N715" i="1"/>
  <c r="E714" i="1"/>
  <c r="U714" i="1"/>
  <c r="W714" i="1" s="1"/>
  <c r="F714" i="1"/>
  <c r="M715" i="1"/>
  <c r="AC714" i="1" l="1"/>
  <c r="X712" i="1"/>
  <c r="B712" i="1" s="1"/>
  <c r="X711" i="1"/>
  <c r="B711" i="1" s="1"/>
  <c r="X713" i="1"/>
  <c r="G713" i="1"/>
  <c r="D714" i="1"/>
  <c r="L714" i="1" s="1"/>
  <c r="O714" i="1" s="1"/>
  <c r="P714" i="1" s="1"/>
  <c r="J716" i="1"/>
  <c r="K716" i="1" s="1"/>
  <c r="I717" i="1"/>
  <c r="N716" i="1"/>
  <c r="E715" i="1"/>
  <c r="U715" i="1"/>
  <c r="W715" i="1" s="1"/>
  <c r="F715" i="1"/>
  <c r="M716" i="1"/>
  <c r="B713" i="1" l="1"/>
  <c r="X714" i="1"/>
  <c r="B714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L715" i="1" l="1"/>
  <c r="O715" i="1" s="1"/>
  <c r="P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X715" i="1" l="1"/>
  <c r="L716" i="1"/>
  <c r="O716" i="1" s="1"/>
  <c r="P716" i="1" s="1"/>
  <c r="X716" i="1" s="1"/>
  <c r="E718" i="1"/>
  <c r="U718" i="1"/>
  <c r="W718" i="1" s="1"/>
  <c r="F718" i="1"/>
  <c r="D717" i="1"/>
  <c r="L717" i="1" s="1"/>
  <c r="O717" i="1" s="1"/>
  <c r="P717" i="1" s="1"/>
  <c r="X717" i="1" s="1"/>
  <c r="I720" i="1"/>
  <c r="J719" i="1"/>
  <c r="K719" i="1" s="1"/>
  <c r="M719" i="1"/>
  <c r="N719" i="1"/>
  <c r="B715" i="1" l="1"/>
  <c r="B716" i="1"/>
  <c r="B717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P718" i="1" s="1"/>
  <c r="X718" i="1" s="1"/>
  <c r="B718" i="1" l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s="1"/>
  <c r="X719" i="1" s="1"/>
  <c r="B719" i="1" l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L720" i="1" l="1"/>
  <c r="O720" i="1" s="1"/>
  <c r="P720" i="1" s="1"/>
  <c r="X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P721" i="1" s="1"/>
  <c r="X721" i="1" s="1"/>
  <c r="B721" i="1" l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20" i="1" l="1"/>
  <c r="L722" i="1"/>
  <c r="O722" i="1" s="1"/>
  <c r="P722" i="1" s="1"/>
  <c r="X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P723" i="1" s="1"/>
  <c r="X723" i="1" s="1"/>
  <c r="B722" i="1" l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P724" i="1" s="1"/>
  <c r="X724" i="1" s="1"/>
  <c r="B723" i="1" l="1"/>
  <c r="B724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L725" i="1" l="1"/>
  <c r="O725" i="1" s="1"/>
  <c r="P725" i="1" s="1"/>
  <c r="X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26" i="1" s="1"/>
  <c r="X726" i="1" s="1"/>
  <c r="B726" i="1" l="1"/>
  <c r="B725" i="1"/>
  <c r="D727" i="1"/>
  <c r="L727" i="1" s="1"/>
  <c r="O727" i="1" s="1"/>
  <c r="P727" i="1" s="1"/>
  <c r="X727" i="1" s="1"/>
  <c r="E728" i="1"/>
  <c r="U728" i="1"/>
  <c r="W728" i="1" s="1"/>
  <c r="F728" i="1"/>
  <c r="G726" i="1"/>
  <c r="I730" i="1"/>
  <c r="J729" i="1"/>
  <c r="K729" i="1" s="1"/>
  <c r="M729" i="1"/>
  <c r="N729" i="1"/>
  <c r="G727" i="1" l="1"/>
  <c r="I731" i="1"/>
  <c r="J730" i="1"/>
  <c r="K730" i="1" s="1"/>
  <c r="M730" i="1"/>
  <c r="N730" i="1"/>
  <c r="D728" i="1"/>
  <c r="L728" i="1" s="1"/>
  <c r="O728" i="1" s="1"/>
  <c r="P728" i="1" s="1"/>
  <c r="X728" i="1" s="1"/>
  <c r="E729" i="1"/>
  <c r="F729" i="1"/>
  <c r="U729" i="1"/>
  <c r="W729" i="1" s="1"/>
  <c r="B727" i="1" l="1"/>
  <c r="B728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L729" i="1" l="1"/>
  <c r="O729" i="1" s="1"/>
  <c r="P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X729" i="1" l="1"/>
  <c r="L730" i="1"/>
  <c r="O730" i="1" s="1"/>
  <c r="P730" i="1" s="1"/>
  <c r="X730" i="1" s="1"/>
  <c r="D731" i="1"/>
  <c r="L731" i="1" s="1"/>
  <c r="O731" i="1" s="1"/>
  <c r="P731" i="1" s="1"/>
  <c r="X731" i="1" s="1"/>
  <c r="J733" i="1"/>
  <c r="K733" i="1" s="1"/>
  <c r="M733" i="1"/>
  <c r="I734" i="1"/>
  <c r="N733" i="1"/>
  <c r="E732" i="1"/>
  <c r="F732" i="1"/>
  <c r="U732" i="1"/>
  <c r="W732" i="1" s="1"/>
  <c r="B729" i="1" l="1"/>
  <c r="B730" i="1"/>
  <c r="B731" i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s="1"/>
  <c r="X732" i="1" s="1"/>
  <c r="B732" i="1" l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M736" i="1" l="1"/>
  <c r="L733" i="1"/>
  <c r="O733" i="1" s="1"/>
  <c r="P733" i="1" s="1"/>
  <c r="X733" i="1" s="1"/>
  <c r="D734" i="1"/>
  <c r="L734" i="1" s="1"/>
  <c r="O734" i="1" s="1"/>
  <c r="P734" i="1" s="1"/>
  <c r="E735" i="1"/>
  <c r="U735" i="1"/>
  <c r="W735" i="1" s="1"/>
  <c r="F735" i="1"/>
  <c r="J736" i="1"/>
  <c r="K736" i="1" s="1"/>
  <c r="I737" i="1"/>
  <c r="N736" i="1"/>
  <c r="X734" i="1" l="1"/>
  <c r="B734" i="1" s="1"/>
  <c r="B733" i="1"/>
  <c r="M737" i="1"/>
  <c r="G734" i="1"/>
  <c r="E736" i="1"/>
  <c r="F736" i="1"/>
  <c r="U736" i="1"/>
  <c r="W736" i="1" s="1"/>
  <c r="D735" i="1"/>
  <c r="L735" i="1" s="1"/>
  <c r="O735" i="1" s="1"/>
  <c r="P735" i="1" s="1"/>
  <c r="X735" i="1" s="1"/>
  <c r="J737" i="1"/>
  <c r="K737" i="1" s="1"/>
  <c r="I738" i="1"/>
  <c r="N737" i="1"/>
  <c r="B735" i="1" l="1"/>
  <c r="G735" i="1"/>
  <c r="I739" i="1"/>
  <c r="J738" i="1"/>
  <c r="K738" i="1" s="1"/>
  <c r="N738" i="1"/>
  <c r="E737" i="1"/>
  <c r="F737" i="1"/>
  <c r="U737" i="1"/>
  <c r="W737" i="1" s="1"/>
  <c r="D736" i="1"/>
  <c r="G736" i="1" s="1"/>
  <c r="L736" i="1" l="1"/>
  <c r="O736" i="1" s="1"/>
  <c r="P736" i="1" s="1"/>
  <c r="D737" i="1"/>
  <c r="L737" i="1" s="1"/>
  <c r="E738" i="1"/>
  <c r="U738" i="1"/>
  <c r="W738" i="1" s="1"/>
  <c r="F738" i="1"/>
  <c r="I740" i="1"/>
  <c r="J739" i="1"/>
  <c r="K739" i="1" s="1"/>
  <c r="X736" i="1" l="1"/>
  <c r="B736" i="1" s="1"/>
  <c r="G737" i="1"/>
  <c r="E739" i="1"/>
  <c r="U739" i="1"/>
  <c r="W739" i="1" s="1"/>
  <c r="F739" i="1"/>
  <c r="M738" i="1"/>
  <c r="O737" i="1"/>
  <c r="P737" i="1" s="1"/>
  <c r="X737" i="1" s="1"/>
  <c r="J740" i="1"/>
  <c r="K740" i="1" s="1"/>
  <c r="I741" i="1"/>
  <c r="D738" i="1"/>
  <c r="L738" i="1" s="1"/>
  <c r="B737" i="1" l="1"/>
  <c r="G738" i="1"/>
  <c r="E740" i="1"/>
  <c r="U740" i="1"/>
  <c r="W740" i="1" s="1"/>
  <c r="F740" i="1"/>
  <c r="J741" i="1"/>
  <c r="K741" i="1" s="1"/>
  <c r="I742" i="1"/>
  <c r="M739" i="1"/>
  <c r="O738" i="1"/>
  <c r="P738" i="1" s="1"/>
  <c r="X738" i="1" s="1"/>
  <c r="D739" i="1"/>
  <c r="L739" i="1" s="1"/>
  <c r="B738" i="1" l="1"/>
  <c r="G739" i="1"/>
  <c r="M740" i="1"/>
  <c r="N739" i="1"/>
  <c r="N740" i="1" s="1"/>
  <c r="N741" i="1" s="1"/>
  <c r="F741" i="1"/>
  <c r="E741" i="1"/>
  <c r="U741" i="1"/>
  <c r="W741" i="1" s="1"/>
  <c r="J742" i="1"/>
  <c r="K742" i="1" s="1"/>
  <c r="U742" i="1" s="1"/>
  <c r="W742" i="1" s="1"/>
  <c r="I743" i="1"/>
  <c r="D740" i="1"/>
  <c r="G740" i="1" s="1"/>
  <c r="O739" i="1" l="1"/>
  <c r="P739" i="1" s="1"/>
  <c r="X739" i="1" s="1"/>
  <c r="L740" i="1"/>
  <c r="I744" i="1"/>
  <c r="J743" i="1"/>
  <c r="K743" i="1" s="1"/>
  <c r="E742" i="1"/>
  <c r="F742" i="1"/>
  <c r="D741" i="1"/>
  <c r="G741" i="1" s="1"/>
  <c r="B739" i="1" l="1"/>
  <c r="Y739" i="1"/>
  <c r="L741" i="1"/>
  <c r="M742" i="1" s="1"/>
  <c r="E743" i="1"/>
  <c r="U743" i="1"/>
  <c r="W743" i="1" s="1"/>
  <c r="F743" i="1"/>
  <c r="I745" i="1"/>
  <c r="J744" i="1"/>
  <c r="K744" i="1" s="1"/>
  <c r="D742" i="1"/>
  <c r="L742" i="1" s="1"/>
  <c r="M741" i="1"/>
  <c r="O740" i="1"/>
  <c r="P740" i="1" s="1"/>
  <c r="X740" i="1" s="1"/>
  <c r="O741" i="1" l="1"/>
  <c r="P741" i="1" s="1"/>
  <c r="B740" i="1"/>
  <c r="S740" i="1"/>
  <c r="Y740" i="1" s="1"/>
  <c r="G742" i="1"/>
  <c r="E744" i="1"/>
  <c r="U744" i="1"/>
  <c r="W744" i="1" s="1"/>
  <c r="F744" i="1"/>
  <c r="M743" i="1"/>
  <c r="M744" i="1" s="1"/>
  <c r="M745" i="1" s="1"/>
  <c r="N742" i="1"/>
  <c r="N743" i="1" s="1"/>
  <c r="N744" i="1" s="1"/>
  <c r="N745" i="1" s="1"/>
  <c r="I746" i="1"/>
  <c r="J745" i="1"/>
  <c r="K745" i="1" s="1"/>
  <c r="D743" i="1"/>
  <c r="L743" i="1" s="1"/>
  <c r="X741" i="1" l="1"/>
  <c r="S741" i="1"/>
  <c r="G743" i="1"/>
  <c r="M746" i="1"/>
  <c r="O743" i="1"/>
  <c r="P743" i="1" s="1"/>
  <c r="D744" i="1"/>
  <c r="L744" i="1" s="1"/>
  <c r="O744" i="1" s="1"/>
  <c r="P744" i="1" s="1"/>
  <c r="O742" i="1"/>
  <c r="P742" i="1" s="1"/>
  <c r="E745" i="1"/>
  <c r="F745" i="1"/>
  <c r="U745" i="1"/>
  <c r="W745" i="1" s="1"/>
  <c r="J746" i="1"/>
  <c r="K746" i="1" s="1"/>
  <c r="I747" i="1"/>
  <c r="N746" i="1"/>
  <c r="X744" i="1" l="1"/>
  <c r="B744" i="1" s="1"/>
  <c r="X742" i="1"/>
  <c r="B742" i="1" s="1"/>
  <c r="X743" i="1"/>
  <c r="B743" i="1" s="1"/>
  <c r="Y741" i="1"/>
  <c r="B741" i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P745" i="1" s="1"/>
  <c r="X745" i="1" s="1"/>
  <c r="E746" i="1"/>
  <c r="U746" i="1"/>
  <c r="W746" i="1" s="1"/>
  <c r="F746" i="1"/>
  <c r="B745" i="1" l="1"/>
  <c r="G745" i="1"/>
  <c r="D746" i="1"/>
  <c r="L746" i="1" s="1"/>
  <c r="O746" i="1" s="1"/>
  <c r="P746" i="1" s="1"/>
  <c r="X746" i="1" s="1"/>
  <c r="E747" i="1"/>
  <c r="F747" i="1"/>
  <c r="U747" i="1"/>
  <c r="W747" i="1" s="1"/>
  <c r="I749" i="1"/>
  <c r="J748" i="1"/>
  <c r="K748" i="1" s="1"/>
  <c r="M748" i="1"/>
  <c r="N748" i="1"/>
  <c r="B746" i="1" l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P747" i="1" s="1"/>
  <c r="X747" i="1" s="1"/>
  <c r="B747" i="1" l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P748" i="1" s="1"/>
  <c r="X748" i="1" s="1"/>
  <c r="G748" i="1" l="1"/>
  <c r="E750" i="1"/>
  <c r="F750" i="1"/>
  <c r="U750" i="1"/>
  <c r="W750" i="1" s="1"/>
  <c r="D749" i="1"/>
  <c r="L749" i="1" s="1"/>
  <c r="O749" i="1" s="1"/>
  <c r="P749" i="1" s="1"/>
  <c r="J751" i="1"/>
  <c r="K751" i="1" s="1"/>
  <c r="I752" i="1"/>
  <c r="M751" i="1"/>
  <c r="N751" i="1"/>
  <c r="X749" i="1" l="1"/>
  <c r="B749" i="1" s="1"/>
  <c r="B748" i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P750" i="1" s="1"/>
  <c r="X750" i="1" s="1"/>
  <c r="B750" i="1" l="1"/>
  <c r="E752" i="1"/>
  <c r="U752" i="1"/>
  <c r="W752" i="1" s="1"/>
  <c r="F752" i="1"/>
  <c r="D751" i="1"/>
  <c r="L751" i="1" s="1"/>
  <c r="O751" i="1" s="1"/>
  <c r="P751" i="1" s="1"/>
  <c r="G750" i="1"/>
  <c r="J753" i="1"/>
  <c r="K753" i="1" s="1"/>
  <c r="M753" i="1"/>
  <c r="I754" i="1"/>
  <c r="N753" i="1"/>
  <c r="X751" i="1" l="1"/>
  <c r="B751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X752" i="1" s="1"/>
  <c r="B752" i="1" l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P753" i="1" s="1"/>
  <c r="X753" i="1" s="1"/>
  <c r="B753" i="1" l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P754" i="1" s="1"/>
  <c r="X754" i="1" s="1"/>
  <c r="B754" i="1" l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L755" i="1" l="1"/>
  <c r="O755" i="1" s="1"/>
  <c r="P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X755" i="1" l="1"/>
  <c r="D757" i="1"/>
  <c r="L757" i="1" s="1"/>
  <c r="O757" i="1" s="1"/>
  <c r="P757" i="1" s="1"/>
  <c r="X757" i="1" s="1"/>
  <c r="E758" i="1"/>
  <c r="U758" i="1"/>
  <c r="W758" i="1" s="1"/>
  <c r="F758" i="1"/>
  <c r="L756" i="1"/>
  <c r="O756" i="1" s="1"/>
  <c r="P756" i="1" s="1"/>
  <c r="X756" i="1" s="1"/>
  <c r="I760" i="1"/>
  <c r="J759" i="1"/>
  <c r="K759" i="1" s="1"/>
  <c r="M759" i="1"/>
  <c r="N759" i="1"/>
  <c r="B755" i="1" l="1"/>
  <c r="B757" i="1"/>
  <c r="B756" i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L758" i="1" l="1"/>
  <c r="O758" i="1" s="1"/>
  <c r="P758" i="1" s="1"/>
  <c r="D759" i="1"/>
  <c r="L759" i="1" s="1"/>
  <c r="O759" i="1" s="1"/>
  <c r="P759" i="1" s="1"/>
  <c r="X759" i="1" s="1"/>
  <c r="E760" i="1"/>
  <c r="F760" i="1"/>
  <c r="U760" i="1"/>
  <c r="W760" i="1" s="1"/>
  <c r="J761" i="1"/>
  <c r="K761" i="1" s="1"/>
  <c r="I762" i="1"/>
  <c r="M761" i="1"/>
  <c r="N761" i="1"/>
  <c r="X758" i="1" l="1"/>
  <c r="B758" i="1" s="1"/>
  <c r="B759" i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P760" i="1" s="1"/>
  <c r="X760" i="1" s="1"/>
  <c r="B760" i="1" l="1"/>
  <c r="D761" i="1"/>
  <c r="L761" i="1" s="1"/>
  <c r="O761" i="1" s="1"/>
  <c r="P761" i="1" s="1"/>
  <c r="X761" i="1" s="1"/>
  <c r="E762" i="1"/>
  <c r="F762" i="1"/>
  <c r="U762" i="1"/>
  <c r="W762" i="1" s="1"/>
  <c r="G760" i="1"/>
  <c r="I764" i="1"/>
  <c r="J763" i="1"/>
  <c r="K763" i="1" s="1"/>
  <c r="M763" i="1"/>
  <c r="N763" i="1"/>
  <c r="B761" i="1" l="1"/>
  <c r="G761" i="1"/>
  <c r="J764" i="1"/>
  <c r="K764" i="1" s="1"/>
  <c r="M764" i="1"/>
  <c r="I765" i="1"/>
  <c r="N764" i="1"/>
  <c r="D762" i="1"/>
  <c r="L762" i="1" s="1"/>
  <c r="O762" i="1" s="1"/>
  <c r="P762" i="1" s="1"/>
  <c r="E763" i="1"/>
  <c r="U763" i="1"/>
  <c r="W763" i="1" s="1"/>
  <c r="F763" i="1"/>
  <c r="X762" i="1" l="1"/>
  <c r="B762" i="1" s="1"/>
  <c r="G762" i="1"/>
  <c r="D763" i="1"/>
  <c r="L763" i="1" s="1"/>
  <c r="O763" i="1" s="1"/>
  <c r="P763" i="1" s="1"/>
  <c r="X763" i="1" s="1"/>
  <c r="I766" i="1"/>
  <c r="J765" i="1"/>
  <c r="K765" i="1" s="1"/>
  <c r="M765" i="1"/>
  <c r="N765" i="1"/>
  <c r="E764" i="1"/>
  <c r="F764" i="1"/>
  <c r="U764" i="1"/>
  <c r="W764" i="1" s="1"/>
  <c r="B763" i="1" l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L764" i="1" l="1"/>
  <c r="O764" i="1" s="1"/>
  <c r="P764" i="1" s="1"/>
  <c r="I768" i="1"/>
  <c r="J767" i="1"/>
  <c r="K767" i="1" s="1"/>
  <c r="N767" i="1"/>
  <c r="M767" i="1"/>
  <c r="D765" i="1"/>
  <c r="L765" i="1" s="1"/>
  <c r="O765" i="1" s="1"/>
  <c r="P765" i="1" s="1"/>
  <c r="X765" i="1" s="1"/>
  <c r="E766" i="1"/>
  <c r="F766" i="1"/>
  <c r="U766" i="1"/>
  <c r="W766" i="1" s="1"/>
  <c r="X764" i="1" l="1"/>
  <c r="B764" i="1" s="1"/>
  <c r="B765" i="1"/>
  <c r="G765" i="1"/>
  <c r="D766" i="1"/>
  <c r="L766" i="1" s="1"/>
  <c r="O766" i="1" s="1"/>
  <c r="P766" i="1" s="1"/>
  <c r="X766" i="1" s="1"/>
  <c r="E767" i="1"/>
  <c r="U767" i="1"/>
  <c r="W767" i="1" s="1"/>
  <c r="F767" i="1"/>
  <c r="I769" i="1"/>
  <c r="J768" i="1"/>
  <c r="K768" i="1" s="1"/>
  <c r="N768" i="1"/>
  <c r="B766" i="1" l="1"/>
  <c r="G766" i="1"/>
  <c r="E768" i="1"/>
  <c r="U768" i="1"/>
  <c r="W768" i="1" s="1"/>
  <c r="F768" i="1"/>
  <c r="I770" i="1"/>
  <c r="J769" i="1"/>
  <c r="K769" i="1" s="1"/>
  <c r="N769" i="1"/>
  <c r="D767" i="1"/>
  <c r="G767" i="1" s="1"/>
  <c r="L767" i="1" l="1"/>
  <c r="O767" i="1" s="1"/>
  <c r="P767" i="1" s="1"/>
  <c r="X767" i="1" s="1"/>
  <c r="E769" i="1"/>
  <c r="U769" i="1"/>
  <c r="W769" i="1" s="1"/>
  <c r="F769" i="1"/>
  <c r="J770" i="1"/>
  <c r="K770" i="1" s="1"/>
  <c r="I771" i="1"/>
  <c r="M768" i="1"/>
  <c r="D768" i="1"/>
  <c r="L768" i="1" s="1"/>
  <c r="B767" i="1" l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P768" i="1" s="1"/>
  <c r="X768" i="1" s="1"/>
  <c r="D769" i="1"/>
  <c r="L769" i="1" s="1"/>
  <c r="O769" i="1" s="1"/>
  <c r="P769" i="1" s="1"/>
  <c r="X769" i="1" l="1"/>
  <c r="B769" i="1" s="1"/>
  <c r="B768" i="1"/>
  <c r="M770" i="1"/>
  <c r="N770" i="1" s="1"/>
  <c r="G769" i="1"/>
  <c r="I773" i="1"/>
  <c r="J772" i="1"/>
  <c r="K772" i="1" s="1"/>
  <c r="F771" i="1"/>
  <c r="E771" i="1"/>
  <c r="D770" i="1"/>
  <c r="G770" i="1" s="1"/>
  <c r="L770" i="1" l="1"/>
  <c r="M771" i="1" s="1"/>
  <c r="D771" i="1"/>
  <c r="G771" i="1" s="1"/>
  <c r="F772" i="1"/>
  <c r="E772" i="1"/>
  <c r="U772" i="1"/>
  <c r="W772" i="1" s="1"/>
  <c r="J773" i="1"/>
  <c r="K773" i="1" s="1"/>
  <c r="I774" i="1"/>
  <c r="O770" i="1" l="1"/>
  <c r="P770" i="1" s="1"/>
  <c r="L771" i="1"/>
  <c r="M772" i="1"/>
  <c r="M773" i="1" s="1"/>
  <c r="N771" i="1"/>
  <c r="N772" i="1" s="1"/>
  <c r="N773" i="1" s="1"/>
  <c r="N774" i="1" s="1"/>
  <c r="D772" i="1"/>
  <c r="L772" i="1" s="1"/>
  <c r="J774" i="1"/>
  <c r="K774" i="1" s="1"/>
  <c r="I775" i="1"/>
  <c r="U773" i="1"/>
  <c r="W773" i="1" s="1"/>
  <c r="F773" i="1"/>
  <c r="E773" i="1"/>
  <c r="X770" i="1" l="1"/>
  <c r="S770" i="1"/>
  <c r="O772" i="1"/>
  <c r="P772" i="1" s="1"/>
  <c r="G772" i="1"/>
  <c r="O771" i="1"/>
  <c r="P771" i="1" s="1"/>
  <c r="D773" i="1"/>
  <c r="G773" i="1" s="1"/>
  <c r="I776" i="1"/>
  <c r="J775" i="1"/>
  <c r="K775" i="1" s="1"/>
  <c r="N775" i="1"/>
  <c r="F774" i="1"/>
  <c r="E774" i="1"/>
  <c r="U774" i="1"/>
  <c r="W774" i="1" s="1"/>
  <c r="X771" i="1" l="1"/>
  <c r="B771" i="1" s="1"/>
  <c r="Y770" i="1"/>
  <c r="X772" i="1"/>
  <c r="B772" i="1" s="1"/>
  <c r="B770" i="1"/>
  <c r="L773" i="1"/>
  <c r="O773" i="1" s="1"/>
  <c r="P773" i="1" s="1"/>
  <c r="X773" i="1" s="1"/>
  <c r="S771" i="1"/>
  <c r="Y771" i="1" s="1"/>
  <c r="I777" i="1"/>
  <c r="J776" i="1"/>
  <c r="K776" i="1" s="1"/>
  <c r="N776" i="1"/>
  <c r="M774" i="1"/>
  <c r="M775" i="1" s="1"/>
  <c r="M776" i="1" s="1"/>
  <c r="D774" i="1"/>
  <c r="L774" i="1" s="1"/>
  <c r="O774" i="1" s="1"/>
  <c r="P774" i="1" s="1"/>
  <c r="U775" i="1"/>
  <c r="W775" i="1" s="1"/>
  <c r="E775" i="1"/>
  <c r="F775" i="1"/>
  <c r="X774" i="1" l="1"/>
  <c r="B774" i="1" s="1"/>
  <c r="M777" i="1"/>
  <c r="B773" i="1"/>
  <c r="S773" i="1"/>
  <c r="Y773" i="1" s="1"/>
  <c r="G774" i="1"/>
  <c r="E776" i="1"/>
  <c r="F776" i="1"/>
  <c r="U776" i="1"/>
  <c r="W776" i="1" s="1"/>
  <c r="D775" i="1"/>
  <c r="L775" i="1" s="1"/>
  <c r="O775" i="1" s="1"/>
  <c r="P775" i="1" s="1"/>
  <c r="I778" i="1"/>
  <c r="J777" i="1"/>
  <c r="K777" i="1" s="1"/>
  <c r="N777" i="1"/>
  <c r="X775" i="1" l="1"/>
  <c r="B775" i="1" s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L776" i="1" l="1"/>
  <c r="O776" i="1" s="1"/>
  <c r="P776" i="1" s="1"/>
  <c r="U778" i="1"/>
  <c r="W778" i="1" s="1"/>
  <c r="E778" i="1"/>
  <c r="F778" i="1"/>
  <c r="D777" i="1"/>
  <c r="L777" i="1" s="1"/>
  <c r="O777" i="1" s="1"/>
  <c r="P777" i="1" s="1"/>
  <c r="I780" i="1"/>
  <c r="J779" i="1"/>
  <c r="K779" i="1" s="1"/>
  <c r="M779" i="1"/>
  <c r="N779" i="1"/>
  <c r="X777" i="1" l="1"/>
  <c r="B777" i="1" s="1"/>
  <c r="X776" i="1"/>
  <c r="G777" i="1"/>
  <c r="F779" i="1"/>
  <c r="U779" i="1"/>
  <c r="W779" i="1" s="1"/>
  <c r="E779" i="1"/>
  <c r="D778" i="1"/>
  <c r="L778" i="1" s="1"/>
  <c r="O778" i="1" s="1"/>
  <c r="P778" i="1" s="1"/>
  <c r="I781" i="1"/>
  <c r="J780" i="1"/>
  <c r="K780" i="1" s="1"/>
  <c r="M780" i="1"/>
  <c r="N780" i="1"/>
  <c r="B776" i="1" l="1"/>
  <c r="X778" i="1"/>
  <c r="B778" i="1" s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L779" i="1" l="1"/>
  <c r="O779" i="1" s="1"/>
  <c r="P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P780" i="1" s="1"/>
  <c r="X780" i="1" s="1"/>
  <c r="B780" i="1" l="1"/>
  <c r="X779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B779" i="1" l="1"/>
  <c r="L781" i="1"/>
  <c r="O781" i="1" s="1"/>
  <c r="P781" i="1" s="1"/>
  <c r="X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P782" i="1" s="1"/>
  <c r="X782" i="1" s="1"/>
  <c r="B782" i="1" l="1"/>
  <c r="B781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L783" i="1" l="1"/>
  <c r="O783" i="1" s="1"/>
  <c r="P783" i="1" s="1"/>
  <c r="E785" i="1"/>
  <c r="U785" i="1"/>
  <c r="W785" i="1" s="1"/>
  <c r="F785" i="1"/>
  <c r="D784" i="1"/>
  <c r="L784" i="1" s="1"/>
  <c r="O784" i="1" s="1"/>
  <c r="P784" i="1" s="1"/>
  <c r="X784" i="1" s="1"/>
  <c r="M786" i="1"/>
  <c r="J786" i="1"/>
  <c r="K786" i="1" s="1"/>
  <c r="I787" i="1"/>
  <c r="N786" i="1"/>
  <c r="X783" i="1" l="1"/>
  <c r="B783" i="1" s="1"/>
  <c r="B784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J788" i="1" l="1"/>
  <c r="K788" i="1" s="1"/>
  <c r="I789" i="1"/>
  <c r="M788" i="1"/>
  <c r="N788" i="1"/>
  <c r="F787" i="1"/>
  <c r="U787" i="1"/>
  <c r="W787" i="1" s="1"/>
  <c r="E787" i="1"/>
  <c r="L785" i="1"/>
  <c r="O785" i="1" s="1"/>
  <c r="P785" i="1" s="1"/>
  <c r="D786" i="1"/>
  <c r="L786" i="1" s="1"/>
  <c r="O786" i="1" s="1"/>
  <c r="P786" i="1" s="1"/>
  <c r="X786" i="1" s="1"/>
  <c r="X785" i="1" l="1"/>
  <c r="B785" i="1" s="1"/>
  <c r="B786" i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L787" i="1" l="1"/>
  <c r="O787" i="1" s="1"/>
  <c r="P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X787" i="1" l="1"/>
  <c r="B787" i="1" s="1"/>
  <c r="U790" i="1"/>
  <c r="W790" i="1" s="1"/>
  <c r="E790" i="1"/>
  <c r="F790" i="1"/>
  <c r="D789" i="1"/>
  <c r="G789" i="1" s="1"/>
  <c r="L788" i="1"/>
  <c r="O788" i="1" s="1"/>
  <c r="P788" i="1" s="1"/>
  <c r="X788" i="1" s="1"/>
  <c r="M791" i="1"/>
  <c r="J791" i="1"/>
  <c r="K791" i="1" s="1"/>
  <c r="I792" i="1"/>
  <c r="N791" i="1"/>
  <c r="B788" i="1" l="1"/>
  <c r="L789" i="1"/>
  <c r="O789" i="1" s="1"/>
  <c r="P789" i="1" s="1"/>
  <c r="X789" i="1" s="1"/>
  <c r="I793" i="1"/>
  <c r="J792" i="1"/>
  <c r="K792" i="1" s="1"/>
  <c r="M792" i="1"/>
  <c r="N792" i="1"/>
  <c r="D790" i="1"/>
  <c r="L790" i="1" s="1"/>
  <c r="O790" i="1" s="1"/>
  <c r="P790" i="1" s="1"/>
  <c r="F791" i="1"/>
  <c r="U791" i="1"/>
  <c r="W791" i="1" s="1"/>
  <c r="E791" i="1"/>
  <c r="X790" i="1" l="1"/>
  <c r="B790" i="1" s="1"/>
  <c r="B789" i="1"/>
  <c r="G790" i="1"/>
  <c r="E792" i="1"/>
  <c r="U792" i="1"/>
  <c r="W792" i="1" s="1"/>
  <c r="F792" i="1"/>
  <c r="D791" i="1"/>
  <c r="L791" i="1" s="1"/>
  <c r="O791" i="1" s="1"/>
  <c r="P791" i="1" s="1"/>
  <c r="X791" i="1" s="1"/>
  <c r="I794" i="1"/>
  <c r="J793" i="1"/>
  <c r="K793" i="1" s="1"/>
  <c r="M793" i="1"/>
  <c r="N793" i="1"/>
  <c r="B791" i="1" l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P792" i="1" s="1"/>
  <c r="X792" i="1" s="1"/>
  <c r="B792" i="1" l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L793" i="1" l="1"/>
  <c r="O793" i="1" s="1"/>
  <c r="P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P794" i="1" s="1"/>
  <c r="X794" i="1" s="1"/>
  <c r="X793" i="1" l="1"/>
  <c r="B793" i="1" s="1"/>
  <c r="B794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L795" i="1" l="1"/>
  <c r="O795" i="1" s="1"/>
  <c r="P795" i="1" s="1"/>
  <c r="X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P796" i="1" s="1"/>
  <c r="X796" i="1" s="1"/>
  <c r="B796" i="1" l="1"/>
  <c r="B795" i="1"/>
  <c r="F798" i="1"/>
  <c r="E798" i="1"/>
  <c r="U798" i="1"/>
  <c r="W798" i="1" s="1"/>
  <c r="D797" i="1"/>
  <c r="G797" i="1" s="1"/>
  <c r="J799" i="1"/>
  <c r="K799" i="1" s="1"/>
  <c r="I800" i="1"/>
  <c r="N799" i="1"/>
  <c r="G796" i="1"/>
  <c r="L797" i="1" l="1"/>
  <c r="O797" i="1" s="1"/>
  <c r="P797" i="1" s="1"/>
  <c r="J800" i="1"/>
  <c r="K800" i="1" s="1"/>
  <c r="I801" i="1"/>
  <c r="N800" i="1"/>
  <c r="F799" i="1"/>
  <c r="U799" i="1"/>
  <c r="W799" i="1" s="1"/>
  <c r="E799" i="1"/>
  <c r="D798" i="1"/>
  <c r="L798" i="1" s="1"/>
  <c r="X797" i="1" l="1"/>
  <c r="B797" i="1" s="1"/>
  <c r="G798" i="1"/>
  <c r="M799" i="1"/>
  <c r="M800" i="1" s="1"/>
  <c r="O798" i="1"/>
  <c r="P798" i="1" s="1"/>
  <c r="X798" i="1" s="1"/>
  <c r="D799" i="1"/>
  <c r="L799" i="1" s="1"/>
  <c r="O799" i="1" s="1"/>
  <c r="P799" i="1" s="1"/>
  <c r="X799" i="1" s="1"/>
  <c r="J801" i="1"/>
  <c r="K801" i="1" s="1"/>
  <c r="I802" i="1"/>
  <c r="E800" i="1"/>
  <c r="F800" i="1"/>
  <c r="U800" i="1"/>
  <c r="W800" i="1" s="1"/>
  <c r="B799" i="1" l="1"/>
  <c r="B798" i="1"/>
  <c r="G799" i="1"/>
  <c r="F801" i="1"/>
  <c r="U801" i="1"/>
  <c r="W801" i="1" s="1"/>
  <c r="E801" i="1"/>
  <c r="I803" i="1"/>
  <c r="J802" i="1"/>
  <c r="K802" i="1" s="1"/>
  <c r="U802" i="1" s="1"/>
  <c r="W802" i="1" s="1"/>
  <c r="D800" i="1"/>
  <c r="G800" i="1" s="1"/>
  <c r="L800" i="1" l="1"/>
  <c r="O800" i="1" s="1"/>
  <c r="P800" i="1" s="1"/>
  <c r="F802" i="1"/>
  <c r="E802" i="1"/>
  <c r="J803" i="1"/>
  <c r="K803" i="1" s="1"/>
  <c r="I804" i="1"/>
  <c r="D801" i="1"/>
  <c r="L801" i="1" s="1"/>
  <c r="X800" i="1" l="1"/>
  <c r="B800" i="1" s="1"/>
  <c r="M801" i="1"/>
  <c r="N801" i="1" s="1"/>
  <c r="O801" i="1" s="1"/>
  <c r="P801" i="1" s="1"/>
  <c r="X801" i="1" s="1"/>
  <c r="M802" i="1"/>
  <c r="F803" i="1"/>
  <c r="E803" i="1"/>
  <c r="U803" i="1"/>
  <c r="W803" i="1" s="1"/>
  <c r="D802" i="1"/>
  <c r="L802" i="1" s="1"/>
  <c r="I805" i="1"/>
  <c r="J804" i="1"/>
  <c r="K804" i="1" s="1"/>
  <c r="G801" i="1"/>
  <c r="S801" i="1" l="1"/>
  <c r="B801" i="1"/>
  <c r="N802" i="1"/>
  <c r="N803" i="1" s="1"/>
  <c r="G802" i="1"/>
  <c r="D803" i="1"/>
  <c r="G803" i="1" s="1"/>
  <c r="M803" i="1"/>
  <c r="F804" i="1"/>
  <c r="E804" i="1"/>
  <c r="U804" i="1"/>
  <c r="W804" i="1" s="1"/>
  <c r="I806" i="1"/>
  <c r="J805" i="1"/>
  <c r="K805" i="1" s="1"/>
  <c r="O802" i="1" l="1"/>
  <c r="P802" i="1" s="1"/>
  <c r="X802" i="1" s="1"/>
  <c r="B802" i="1" s="1"/>
  <c r="L803" i="1"/>
  <c r="O803" i="1" s="1"/>
  <c r="P803" i="1" s="1"/>
  <c r="S802" i="1"/>
  <c r="Y801" i="1"/>
  <c r="J806" i="1"/>
  <c r="K806" i="1" s="1"/>
  <c r="I807" i="1"/>
  <c r="U805" i="1"/>
  <c r="W805" i="1" s="1"/>
  <c r="E805" i="1"/>
  <c r="F805" i="1"/>
  <c r="D804" i="1"/>
  <c r="L804" i="1" s="1"/>
  <c r="G804" i="1" l="1"/>
  <c r="M804" i="1"/>
  <c r="X803" i="1"/>
  <c r="B803" i="1" s="1"/>
  <c r="S803" i="1"/>
  <c r="D805" i="1"/>
  <c r="L805" i="1" s="1"/>
  <c r="I808" i="1"/>
  <c r="J807" i="1"/>
  <c r="K807" i="1" s="1"/>
  <c r="U806" i="1"/>
  <c r="W806" i="1" s="1"/>
  <c r="F806" i="1"/>
  <c r="E806" i="1"/>
  <c r="M805" i="1" l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N805" i="1" l="1"/>
  <c r="O804" i="1"/>
  <c r="P804" i="1" s="1"/>
  <c r="E808" i="1"/>
  <c r="U808" i="1"/>
  <c r="W808" i="1" s="1"/>
  <c r="F808" i="1"/>
  <c r="J809" i="1"/>
  <c r="K809" i="1" s="1"/>
  <c r="I810" i="1"/>
  <c r="M809" i="1"/>
  <c r="D807" i="1"/>
  <c r="L807" i="1" s="1"/>
  <c r="L806" i="1"/>
  <c r="X804" i="1" l="1"/>
  <c r="N806" i="1"/>
  <c r="N807" i="1" s="1"/>
  <c r="N808" i="1" s="1"/>
  <c r="N809" i="1" s="1"/>
  <c r="N810" i="1" s="1"/>
  <c r="O805" i="1"/>
  <c r="P805" i="1" s="1"/>
  <c r="X805" i="1" s="1"/>
  <c r="B805" i="1" s="1"/>
  <c r="J810" i="1"/>
  <c r="K810" i="1" s="1"/>
  <c r="I811" i="1"/>
  <c r="M810" i="1"/>
  <c r="F809" i="1"/>
  <c r="E809" i="1"/>
  <c r="U809" i="1"/>
  <c r="W809" i="1" s="1"/>
  <c r="G807" i="1"/>
  <c r="D808" i="1"/>
  <c r="G808" i="1" s="1"/>
  <c r="B804" i="1" l="1"/>
  <c r="O807" i="1"/>
  <c r="P807" i="1" s="1"/>
  <c r="X807" i="1" s="1"/>
  <c r="B807" i="1" s="1"/>
  <c r="O806" i="1"/>
  <c r="P806" i="1" s="1"/>
  <c r="D809" i="1"/>
  <c r="L809" i="1" s="1"/>
  <c r="O809" i="1" s="1"/>
  <c r="P809" i="1" s="1"/>
  <c r="X809" i="1" s="1"/>
  <c r="B809" i="1" s="1"/>
  <c r="L808" i="1"/>
  <c r="O808" i="1" s="1"/>
  <c r="P808" i="1" s="1"/>
  <c r="X808" i="1" s="1"/>
  <c r="B808" i="1" s="1"/>
  <c r="I812" i="1"/>
  <c r="J811" i="1"/>
  <c r="K811" i="1" s="1"/>
  <c r="M811" i="1"/>
  <c r="N811" i="1"/>
  <c r="E810" i="1"/>
  <c r="F810" i="1"/>
  <c r="U810" i="1"/>
  <c r="W810" i="1" s="1"/>
  <c r="X806" i="1" l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P810" i="1" s="1"/>
  <c r="X810" i="1" s="1"/>
  <c r="B810" i="1" s="1"/>
  <c r="B806" i="1" l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P811" i="1" s="1"/>
  <c r="X811" i="1" l="1"/>
  <c r="G811" i="1"/>
  <c r="D812" i="1"/>
  <c r="L812" i="1" s="1"/>
  <c r="O812" i="1" s="1"/>
  <c r="P812" i="1" s="1"/>
  <c r="X812" i="1" s="1"/>
  <c r="B812" i="1" s="1"/>
  <c r="F813" i="1"/>
  <c r="U813" i="1"/>
  <c r="W813" i="1" s="1"/>
  <c r="E813" i="1"/>
  <c r="J814" i="1"/>
  <c r="K814" i="1" s="1"/>
  <c r="I815" i="1"/>
  <c r="M814" i="1"/>
  <c r="N814" i="1"/>
  <c r="B811" i="1" l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D814" i="1" l="1"/>
  <c r="G814" i="1" s="1"/>
  <c r="F815" i="1"/>
  <c r="U815" i="1"/>
  <c r="W815" i="1" s="1"/>
  <c r="E815" i="1"/>
  <c r="L813" i="1"/>
  <c r="O813" i="1" s="1"/>
  <c r="P813" i="1" s="1"/>
  <c r="M816" i="1"/>
  <c r="I817" i="1"/>
  <c r="J816" i="1"/>
  <c r="K816" i="1" s="1"/>
  <c r="N816" i="1"/>
  <c r="X813" i="1" l="1"/>
  <c r="L814" i="1"/>
  <c r="O814" i="1" s="1"/>
  <c r="P814" i="1" s="1"/>
  <c r="X814" i="1" s="1"/>
  <c r="B814" i="1" s="1"/>
  <c r="D815" i="1"/>
  <c r="L815" i="1" s="1"/>
  <c r="O815" i="1" s="1"/>
  <c r="P815" i="1" s="1"/>
  <c r="X815" i="1" s="1"/>
  <c r="B815" i="1" s="1"/>
  <c r="E816" i="1"/>
  <c r="F816" i="1"/>
  <c r="U816" i="1"/>
  <c r="W816" i="1" s="1"/>
  <c r="I818" i="1"/>
  <c r="J817" i="1"/>
  <c r="K817" i="1" s="1"/>
  <c r="M817" i="1"/>
  <c r="N817" i="1"/>
  <c r="B813" i="1" l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P816" i="1" s="1"/>
  <c r="X816" i="1" s="1"/>
  <c r="B816" i="1" s="1"/>
  <c r="I820" i="1" l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P817" i="1" s="1"/>
  <c r="X817" i="1" s="1"/>
  <c r="B817" i="1" s="1"/>
  <c r="G816" i="1"/>
  <c r="F819" i="1" l="1"/>
  <c r="E819" i="1"/>
  <c r="U819" i="1"/>
  <c r="W819" i="1" s="1"/>
  <c r="D818" i="1"/>
  <c r="L818" i="1" s="1"/>
  <c r="O818" i="1" s="1"/>
  <c r="P818" i="1" s="1"/>
  <c r="G817" i="1"/>
  <c r="I821" i="1"/>
  <c r="J820" i="1"/>
  <c r="K820" i="1" s="1"/>
  <c r="M820" i="1"/>
  <c r="N820" i="1"/>
  <c r="X818" i="1" l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B818" i="1" l="1"/>
  <c r="L819" i="1"/>
  <c r="O819" i="1" s="1"/>
  <c r="P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X819" i="1" l="1"/>
  <c r="L820" i="1"/>
  <c r="O820" i="1" s="1"/>
  <c r="P820" i="1" s="1"/>
  <c r="X820" i="1" s="1"/>
  <c r="B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P821" i="1" s="1"/>
  <c r="X821" i="1" s="1"/>
  <c r="B821" i="1" s="1"/>
  <c r="B819" i="1" l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L822" i="1" l="1"/>
  <c r="O822" i="1" s="1"/>
  <c r="P822" i="1" s="1"/>
  <c r="I826" i="1"/>
  <c r="J825" i="1"/>
  <c r="K825" i="1" s="1"/>
  <c r="M825" i="1"/>
  <c r="N825" i="1"/>
  <c r="D823" i="1"/>
  <c r="L823" i="1" s="1"/>
  <c r="O823" i="1" s="1"/>
  <c r="P823" i="1" s="1"/>
  <c r="X823" i="1" s="1"/>
  <c r="B823" i="1" s="1"/>
  <c r="U824" i="1"/>
  <c r="W824" i="1" s="1"/>
  <c r="E824" i="1"/>
  <c r="F824" i="1"/>
  <c r="X822" i="1" l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B822" i="1" l="1"/>
  <c r="L824" i="1"/>
  <c r="O824" i="1" s="1"/>
  <c r="P824" i="1" s="1"/>
  <c r="X824" i="1" s="1"/>
  <c r="B824" i="1" s="1"/>
  <c r="J827" i="1"/>
  <c r="K827" i="1" s="1"/>
  <c r="I828" i="1"/>
  <c r="N827" i="1"/>
  <c r="D825" i="1"/>
  <c r="L825" i="1" s="1"/>
  <c r="O825" i="1" s="1"/>
  <c r="P825" i="1" s="1"/>
  <c r="F826" i="1"/>
  <c r="U826" i="1"/>
  <c r="W826" i="1" s="1"/>
  <c r="E826" i="1"/>
  <c r="M827" i="1"/>
  <c r="X825" i="1" l="1"/>
  <c r="M828" i="1"/>
  <c r="G825" i="1"/>
  <c r="D826" i="1"/>
  <c r="L826" i="1" s="1"/>
  <c r="O826" i="1" s="1"/>
  <c r="P826" i="1" s="1"/>
  <c r="X826" i="1" s="1"/>
  <c r="B826" i="1" s="1"/>
  <c r="J828" i="1"/>
  <c r="K828" i="1" s="1"/>
  <c r="I829" i="1"/>
  <c r="N828" i="1"/>
  <c r="F827" i="1"/>
  <c r="E827" i="1"/>
  <c r="U827" i="1"/>
  <c r="W827" i="1" s="1"/>
  <c r="B825" i="1" l="1"/>
  <c r="G826" i="1"/>
  <c r="D827" i="1"/>
  <c r="L827" i="1" s="1"/>
  <c r="O827" i="1" s="1"/>
  <c r="P827" i="1" s="1"/>
  <c r="X827" i="1" s="1"/>
  <c r="B827" i="1" s="1"/>
  <c r="J829" i="1"/>
  <c r="K829" i="1" s="1"/>
  <c r="I830" i="1"/>
  <c r="E828" i="1"/>
  <c r="U828" i="1"/>
  <c r="W828" i="1" s="1"/>
  <c r="F828" i="1"/>
  <c r="G827" i="1" l="1"/>
  <c r="D828" i="1"/>
  <c r="L828" i="1" s="1"/>
  <c r="E829" i="1"/>
  <c r="F829" i="1"/>
  <c r="U829" i="1"/>
  <c r="W829" i="1" s="1"/>
  <c r="I831" i="1"/>
  <c r="J830" i="1"/>
  <c r="K830" i="1" s="1"/>
  <c r="G828" i="1" l="1"/>
  <c r="O828" i="1"/>
  <c r="P828" i="1" s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X828" i="1" l="1"/>
  <c r="G829" i="1"/>
  <c r="M830" i="1"/>
  <c r="N830" i="1" s="1"/>
  <c r="N831" i="1" s="1"/>
  <c r="N832" i="1" s="1"/>
  <c r="O829" i="1"/>
  <c r="P829" i="1" s="1"/>
  <c r="J832" i="1"/>
  <c r="K832" i="1" s="1"/>
  <c r="I833" i="1"/>
  <c r="E831" i="1"/>
  <c r="F831" i="1"/>
  <c r="U831" i="1"/>
  <c r="W831" i="1" s="1"/>
  <c r="D830" i="1"/>
  <c r="L830" i="1" s="1"/>
  <c r="B828" i="1" l="1"/>
  <c r="G830" i="1"/>
  <c r="X829" i="1"/>
  <c r="B829" i="1" s="1"/>
  <c r="S829" i="1"/>
  <c r="I834" i="1"/>
  <c r="J833" i="1"/>
  <c r="K833" i="1" s="1"/>
  <c r="F832" i="1"/>
  <c r="U832" i="1"/>
  <c r="W832" i="1" s="1"/>
  <c r="E832" i="1"/>
  <c r="D831" i="1"/>
  <c r="G831" i="1" s="1"/>
  <c r="M831" i="1"/>
  <c r="O830" i="1"/>
  <c r="P830" i="1" s="1"/>
  <c r="X830" i="1" l="1"/>
  <c r="B830" i="1" s="1"/>
  <c r="S830" i="1"/>
  <c r="L831" i="1"/>
  <c r="O831" i="1" s="1"/>
  <c r="P831" i="1" s="1"/>
  <c r="X831" i="1" s="1"/>
  <c r="B831" i="1" s="1"/>
  <c r="M832" i="1"/>
  <c r="D832" i="1"/>
  <c r="G832" i="1" s="1"/>
  <c r="E833" i="1"/>
  <c r="U833" i="1"/>
  <c r="W833" i="1" s="1"/>
  <c r="F833" i="1"/>
  <c r="I835" i="1"/>
  <c r="J834" i="1"/>
  <c r="K834" i="1" s="1"/>
  <c r="L832" i="1" l="1"/>
  <c r="O832" i="1" s="1"/>
  <c r="P832" i="1" s="1"/>
  <c r="M833" i="1"/>
  <c r="D833" i="1"/>
  <c r="G833" i="1" s="1"/>
  <c r="F834" i="1"/>
  <c r="E834" i="1"/>
  <c r="U834" i="1"/>
  <c r="W834" i="1" s="1"/>
  <c r="I836" i="1"/>
  <c r="J835" i="1"/>
  <c r="K835" i="1" s="1"/>
  <c r="U835" i="1" l="1"/>
  <c r="W835" i="1" s="1"/>
  <c r="L833" i="1"/>
  <c r="X832" i="1"/>
  <c r="B832" i="1" s="1"/>
  <c r="M834" i="1"/>
  <c r="N833" i="1"/>
  <c r="N834" i="1" s="1"/>
  <c r="D834" i="1"/>
  <c r="L834" i="1" s="1"/>
  <c r="E835" i="1"/>
  <c r="F835" i="1"/>
  <c r="I837" i="1"/>
  <c r="J836" i="1"/>
  <c r="K836" i="1" s="1"/>
  <c r="G834" i="1" l="1"/>
  <c r="O833" i="1"/>
  <c r="P833" i="1" s="1"/>
  <c r="X833" i="1" s="1"/>
  <c r="B833" i="1" s="1"/>
  <c r="E836" i="1"/>
  <c r="U836" i="1"/>
  <c r="W836" i="1" s="1"/>
  <c r="F836" i="1"/>
  <c r="D835" i="1"/>
  <c r="L835" i="1" s="1"/>
  <c r="J837" i="1"/>
  <c r="K837" i="1" s="1"/>
  <c r="I838" i="1"/>
  <c r="M835" i="1"/>
  <c r="O834" i="1"/>
  <c r="P834" i="1" s="1"/>
  <c r="S834" i="1" l="1"/>
  <c r="G835" i="1"/>
  <c r="U837" i="1"/>
  <c r="W837" i="1" s="1"/>
  <c r="E837" i="1"/>
  <c r="F837" i="1"/>
  <c r="I839" i="1"/>
  <c r="J838" i="1"/>
  <c r="K838" i="1" s="1"/>
  <c r="X834" i="1"/>
  <c r="M836" i="1"/>
  <c r="M837" i="1" s="1"/>
  <c r="M838" i="1" s="1"/>
  <c r="N835" i="1"/>
  <c r="N836" i="1" s="1"/>
  <c r="N837" i="1" s="1"/>
  <c r="N838" i="1" s="1"/>
  <c r="D836" i="1"/>
  <c r="L836" i="1" s="1"/>
  <c r="B834" i="1" l="1"/>
  <c r="G836" i="1"/>
  <c r="O836" i="1"/>
  <c r="P836" i="1" s="1"/>
  <c r="X836" i="1" s="1"/>
  <c r="D837" i="1"/>
  <c r="G837" i="1" s="1"/>
  <c r="I840" i="1"/>
  <c r="J839" i="1"/>
  <c r="K839" i="1" s="1"/>
  <c r="N839" i="1"/>
  <c r="E838" i="1"/>
  <c r="F838" i="1"/>
  <c r="U838" i="1"/>
  <c r="W838" i="1" s="1"/>
  <c r="M839" i="1"/>
  <c r="O835" i="1"/>
  <c r="P835" i="1" s="1"/>
  <c r="X835" i="1" s="1"/>
  <c r="B836" i="1" l="1"/>
  <c r="L837" i="1"/>
  <c r="O837" i="1" s="1"/>
  <c r="P837" i="1" s="1"/>
  <c r="X837" i="1" s="1"/>
  <c r="S835" i="1"/>
  <c r="D838" i="1"/>
  <c r="G838" i="1" s="1"/>
  <c r="M840" i="1"/>
  <c r="J840" i="1"/>
  <c r="K840" i="1" s="1"/>
  <c r="I841" i="1"/>
  <c r="N840" i="1"/>
  <c r="E839" i="1"/>
  <c r="F839" i="1"/>
  <c r="U839" i="1"/>
  <c r="W839" i="1" s="1"/>
  <c r="B837" i="1" l="1"/>
  <c r="B835" i="1"/>
  <c r="L838" i="1"/>
  <c r="O838" i="1" s="1"/>
  <c r="P838" i="1" s="1"/>
  <c r="X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B838" i="1" l="1"/>
  <c r="L839" i="1"/>
  <c r="O839" i="1" s="1"/>
  <c r="P839" i="1" s="1"/>
  <c r="X839" i="1" s="1"/>
  <c r="J842" i="1"/>
  <c r="K842" i="1" s="1"/>
  <c r="I843" i="1"/>
  <c r="M842" i="1"/>
  <c r="N842" i="1"/>
  <c r="D840" i="1"/>
  <c r="L840" i="1" s="1"/>
  <c r="O840" i="1" s="1"/>
  <c r="P840" i="1" s="1"/>
  <c r="X840" i="1" s="1"/>
  <c r="F841" i="1"/>
  <c r="E841" i="1"/>
  <c r="U841" i="1"/>
  <c r="W841" i="1" s="1"/>
  <c r="B840" i="1" l="1"/>
  <c r="G840" i="1"/>
  <c r="D841" i="1"/>
  <c r="L841" i="1" s="1"/>
  <c r="O841" i="1" s="1"/>
  <c r="P841" i="1" s="1"/>
  <c r="X841" i="1" s="1"/>
  <c r="I844" i="1"/>
  <c r="M843" i="1"/>
  <c r="J843" i="1"/>
  <c r="K843" i="1" s="1"/>
  <c r="N843" i="1"/>
  <c r="E842" i="1"/>
  <c r="F842" i="1"/>
  <c r="U842" i="1"/>
  <c r="W842" i="1" s="1"/>
  <c r="B839" i="1" l="1"/>
  <c r="B841" i="1"/>
  <c r="G841" i="1"/>
  <c r="D842" i="1"/>
  <c r="L842" i="1" s="1"/>
  <c r="O842" i="1" s="1"/>
  <c r="P842" i="1" s="1"/>
  <c r="X842" i="1" s="1"/>
  <c r="F843" i="1"/>
  <c r="U843" i="1"/>
  <c r="W843" i="1" s="1"/>
  <c r="E843" i="1"/>
  <c r="M844" i="1"/>
  <c r="J844" i="1"/>
  <c r="K844" i="1" s="1"/>
  <c r="I845" i="1"/>
  <c r="N844" i="1"/>
  <c r="B842" i="1" l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L843" i="1" l="1"/>
  <c r="O843" i="1" s="1"/>
  <c r="P843" i="1" s="1"/>
  <c r="X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P844" i="1" s="1"/>
  <c r="X844" i="1" s="1"/>
  <c r="B844" i="1" l="1"/>
  <c r="M847" i="1"/>
  <c r="J847" i="1"/>
  <c r="K847" i="1" s="1"/>
  <c r="I848" i="1"/>
  <c r="N847" i="1"/>
  <c r="G844" i="1"/>
  <c r="D845" i="1"/>
  <c r="L845" i="1" s="1"/>
  <c r="O845" i="1" s="1"/>
  <c r="P845" i="1" s="1"/>
  <c r="X845" i="1" s="1"/>
  <c r="E846" i="1"/>
  <c r="U846" i="1"/>
  <c r="W846" i="1" s="1"/>
  <c r="F846" i="1"/>
  <c r="B843" i="1" l="1"/>
  <c r="B845" i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D847" i="1" l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P846" i="1" s="1"/>
  <c r="X846" i="1" s="1"/>
  <c r="L847" i="1" l="1"/>
  <c r="O847" i="1" s="1"/>
  <c r="P847" i="1" s="1"/>
  <c r="X847" i="1" s="1"/>
  <c r="M850" i="1"/>
  <c r="I851" i="1"/>
  <c r="J850" i="1"/>
  <c r="K850" i="1" s="1"/>
  <c r="N850" i="1"/>
  <c r="D848" i="1"/>
  <c r="L848" i="1" s="1"/>
  <c r="O848" i="1" s="1"/>
  <c r="P848" i="1" s="1"/>
  <c r="X848" i="1" s="1"/>
  <c r="U849" i="1"/>
  <c r="W849" i="1" s="1"/>
  <c r="F849" i="1"/>
  <c r="E849" i="1"/>
  <c r="B846" i="1" l="1"/>
  <c r="B848" i="1"/>
  <c r="B847" i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P849" i="1" s="1"/>
  <c r="X849" i="1" s="1"/>
  <c r="B849" i="1" l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L850" i="1" l="1"/>
  <c r="O850" i="1" s="1"/>
  <c r="P850" i="1" s="1"/>
  <c r="X850" i="1" s="1"/>
  <c r="M853" i="1"/>
  <c r="I854" i="1"/>
  <c r="J853" i="1"/>
  <c r="K853" i="1" s="1"/>
  <c r="N853" i="1"/>
  <c r="D851" i="1"/>
  <c r="L851" i="1" s="1"/>
  <c r="O851" i="1" s="1"/>
  <c r="P851" i="1" s="1"/>
  <c r="X851" i="1" s="1"/>
  <c r="E852" i="1"/>
  <c r="U852" i="1"/>
  <c r="W852" i="1" s="1"/>
  <c r="F852" i="1"/>
  <c r="B851" i="1" l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P852" i="1" s="1"/>
  <c r="X852" i="1" s="1"/>
  <c r="B850" i="1" l="1"/>
  <c r="B852" i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P853" i="1" s="1"/>
  <c r="X853" i="1" s="1"/>
  <c r="G852" i="1"/>
  <c r="B853" i="1" l="1"/>
  <c r="F855" i="1"/>
  <c r="E855" i="1"/>
  <c r="U855" i="1"/>
  <c r="W855" i="1" s="1"/>
  <c r="D854" i="1"/>
  <c r="L854" i="1" s="1"/>
  <c r="O854" i="1" s="1"/>
  <c r="P854" i="1" s="1"/>
  <c r="X854" i="1" s="1"/>
  <c r="I857" i="1"/>
  <c r="J856" i="1"/>
  <c r="K856" i="1" s="1"/>
  <c r="M856" i="1"/>
  <c r="N856" i="1"/>
  <c r="G853" i="1"/>
  <c r="B854" i="1" l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P855" i="1" s="1"/>
  <c r="X855" i="1" s="1"/>
  <c r="B855" i="1" l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L856" i="1" l="1"/>
  <c r="O856" i="1" s="1"/>
  <c r="P856" i="1" s="1"/>
  <c r="X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P857" i="1" s="1"/>
  <c r="X857" i="1" s="1"/>
  <c r="B857" i="1" l="1"/>
  <c r="F859" i="1"/>
  <c r="E859" i="1"/>
  <c r="U859" i="1"/>
  <c r="W859" i="1" s="1"/>
  <c r="D858" i="1"/>
  <c r="L858" i="1" s="1"/>
  <c r="O858" i="1" s="1"/>
  <c r="P858" i="1" s="1"/>
  <c r="X858" i="1" s="1"/>
  <c r="G857" i="1"/>
  <c r="I861" i="1"/>
  <c r="J860" i="1"/>
  <c r="K860" i="1" s="1"/>
  <c r="B856" i="1" l="1"/>
  <c r="B858" i="1"/>
  <c r="G858" i="1"/>
  <c r="I862" i="1"/>
  <c r="J861" i="1"/>
  <c r="K861" i="1" s="1"/>
  <c r="D859" i="1"/>
  <c r="L859" i="1" s="1"/>
  <c r="U860" i="1"/>
  <c r="W860" i="1" s="1"/>
  <c r="E860" i="1"/>
  <c r="F860" i="1"/>
  <c r="U861" i="1" l="1"/>
  <c r="W861" i="1" s="1"/>
  <c r="G859" i="1"/>
  <c r="D860" i="1"/>
  <c r="L860" i="1" s="1"/>
  <c r="F861" i="1"/>
  <c r="E861" i="1"/>
  <c r="M860" i="1"/>
  <c r="N860" i="1" s="1"/>
  <c r="O859" i="1"/>
  <c r="P859" i="1" s="1"/>
  <c r="X859" i="1" s="1"/>
  <c r="J862" i="1"/>
  <c r="K862" i="1" s="1"/>
  <c r="I863" i="1"/>
  <c r="B859" i="1" l="1"/>
  <c r="G860" i="1"/>
  <c r="U862" i="1"/>
  <c r="W862" i="1" s="1"/>
  <c r="E862" i="1"/>
  <c r="F862" i="1"/>
  <c r="D861" i="1"/>
  <c r="G861" i="1" s="1"/>
  <c r="M861" i="1"/>
  <c r="O860" i="1"/>
  <c r="P860" i="1" s="1"/>
  <c r="X860" i="1" s="1"/>
  <c r="I864" i="1"/>
  <c r="J863" i="1"/>
  <c r="K863" i="1" s="1"/>
  <c r="S860" i="1" l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O861" i="1" l="1"/>
  <c r="P861" i="1" s="1"/>
  <c r="X861" i="1" s="1"/>
  <c r="S861" i="1"/>
  <c r="L862" i="1"/>
  <c r="O862" i="1" s="1"/>
  <c r="P862" i="1" s="1"/>
  <c r="I866" i="1"/>
  <c r="J865" i="1"/>
  <c r="K865" i="1" s="1"/>
  <c r="N865" i="1"/>
  <c r="D863" i="1"/>
  <c r="G863" i="1" s="1"/>
  <c r="B860" i="1"/>
  <c r="E864" i="1"/>
  <c r="F864" i="1"/>
  <c r="U864" i="1"/>
  <c r="W864" i="1" s="1"/>
  <c r="X862" i="1" l="1"/>
  <c r="B862" i="1" s="1"/>
  <c r="L863" i="1"/>
  <c r="O863" i="1" s="1"/>
  <c r="P863" i="1" s="1"/>
  <c r="D864" i="1"/>
  <c r="G864" i="1" s="1"/>
  <c r="F865" i="1"/>
  <c r="E865" i="1"/>
  <c r="U865" i="1"/>
  <c r="W865" i="1" s="1"/>
  <c r="J866" i="1"/>
  <c r="K866" i="1" s="1"/>
  <c r="I867" i="1"/>
  <c r="N866" i="1"/>
  <c r="X863" i="1" l="1"/>
  <c r="B863" i="1" s="1"/>
  <c r="B861" i="1"/>
  <c r="L864" i="1"/>
  <c r="O864" i="1" s="1"/>
  <c r="P864" i="1" s="1"/>
  <c r="X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S864" i="1" l="1"/>
  <c r="L865" i="1"/>
  <c r="O865" i="1" s="1"/>
  <c r="P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X865" i="1" l="1"/>
  <c r="B865" i="1" s="1"/>
  <c r="B864" i="1"/>
  <c r="L866" i="1"/>
  <c r="O866" i="1" s="1"/>
  <c r="P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X866" i="1" l="1"/>
  <c r="B866" i="1" s="1"/>
  <c r="L867" i="1"/>
  <c r="O867" i="1" s="1"/>
  <c r="P867" i="1" s="1"/>
  <c r="X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P868" i="1" s="1"/>
  <c r="X868" i="1" l="1"/>
  <c r="B868" i="1" s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B867" i="1" l="1"/>
  <c r="L869" i="1"/>
  <c r="O869" i="1" s="1"/>
  <c r="P869" i="1" s="1"/>
  <c r="X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L870" i="1" l="1"/>
  <c r="O870" i="1" s="1"/>
  <c r="P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X870" i="1" l="1"/>
  <c r="B870" i="1" s="1"/>
  <c r="B869" i="1"/>
  <c r="L871" i="1"/>
  <c r="O871" i="1" s="1"/>
  <c r="P871" i="1" s="1"/>
  <c r="X871" i="1" s="1"/>
  <c r="F873" i="1"/>
  <c r="U873" i="1"/>
  <c r="W873" i="1" s="1"/>
  <c r="E873" i="1"/>
  <c r="D872" i="1"/>
  <c r="L872" i="1" s="1"/>
  <c r="O872" i="1" s="1"/>
  <c r="P872" i="1" s="1"/>
  <c r="I875" i="1"/>
  <c r="J874" i="1"/>
  <c r="K874" i="1" s="1"/>
  <c r="M874" i="1"/>
  <c r="N874" i="1"/>
  <c r="X872" i="1" l="1"/>
  <c r="B872" i="1" s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P873" i="1" s="1"/>
  <c r="X873" i="1" l="1"/>
  <c r="B873" i="1" s="1"/>
  <c r="B871" i="1"/>
  <c r="G873" i="1"/>
  <c r="D874" i="1"/>
  <c r="L874" i="1" s="1"/>
  <c r="O874" i="1" s="1"/>
  <c r="P874" i="1" s="1"/>
  <c r="X874" i="1" s="1"/>
  <c r="I877" i="1"/>
  <c r="M876" i="1"/>
  <c r="J876" i="1"/>
  <c r="K876" i="1" s="1"/>
  <c r="N876" i="1"/>
  <c r="F875" i="1"/>
  <c r="U875" i="1"/>
  <c r="W875" i="1" s="1"/>
  <c r="E875" i="1"/>
  <c r="G874" i="1" l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P875" i="1" s="1"/>
  <c r="X875" i="1" l="1"/>
  <c r="B875" i="1" s="1"/>
  <c r="B874" i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P876" i="1" s="1"/>
  <c r="G875" i="1"/>
  <c r="X876" i="1" l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B876" i="1" l="1"/>
  <c r="L877" i="1"/>
  <c r="O877" i="1" s="1"/>
  <c r="P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P878" i="1" s="1"/>
  <c r="X878" i="1" l="1"/>
  <c r="B878" i="1" s="1"/>
  <c r="X877" i="1"/>
  <c r="F880" i="1"/>
  <c r="E880" i="1"/>
  <c r="U880" i="1"/>
  <c r="W880" i="1" s="1"/>
  <c r="D879" i="1"/>
  <c r="L879" i="1" s="1"/>
  <c r="O879" i="1" s="1"/>
  <c r="P879" i="1" s="1"/>
  <c r="I882" i="1"/>
  <c r="J881" i="1"/>
  <c r="K881" i="1" s="1"/>
  <c r="M881" i="1"/>
  <c r="N881" i="1"/>
  <c r="G878" i="1"/>
  <c r="B877" i="1" l="1"/>
  <c r="X879" i="1"/>
  <c r="B879" i="1" s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P880" i="1" s="1"/>
  <c r="X880" i="1" l="1"/>
  <c r="B880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P881" i="1" s="1"/>
  <c r="G880" i="1"/>
  <c r="X881" i="1" l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B881" i="1" l="1"/>
  <c r="L882" i="1"/>
  <c r="O882" i="1" s="1"/>
  <c r="P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X882" i="1" l="1"/>
  <c r="L883" i="1"/>
  <c r="O883" i="1" s="1"/>
  <c r="P883" i="1" s="1"/>
  <c r="D884" i="1"/>
  <c r="L884" i="1" s="1"/>
  <c r="O884" i="1" s="1"/>
  <c r="P884" i="1" s="1"/>
  <c r="J886" i="1"/>
  <c r="K886" i="1" s="1"/>
  <c r="I887" i="1"/>
  <c r="M886" i="1"/>
  <c r="N886" i="1"/>
  <c r="F885" i="1"/>
  <c r="E885" i="1"/>
  <c r="U885" i="1"/>
  <c r="W885" i="1" s="1"/>
  <c r="B882" i="1" l="1"/>
  <c r="X883" i="1"/>
  <c r="B883" i="1" s="1"/>
  <c r="X884" i="1"/>
  <c r="B884" i="1" s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D886" i="1" l="1"/>
  <c r="L886" i="1" s="1"/>
  <c r="O886" i="1" s="1"/>
  <c r="P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P885" i="1" s="1"/>
  <c r="X885" i="1" l="1"/>
  <c r="X886" i="1"/>
  <c r="B886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P887" i="1" s="1"/>
  <c r="B885" i="1" l="1"/>
  <c r="X887" i="1"/>
  <c r="B887" i="1" s="1"/>
  <c r="J890" i="1"/>
  <c r="K890" i="1" s="1"/>
  <c r="I891" i="1"/>
  <c r="F889" i="1"/>
  <c r="E889" i="1"/>
  <c r="U889" i="1"/>
  <c r="W889" i="1" s="1"/>
  <c r="D888" i="1"/>
  <c r="G888" i="1" s="1"/>
  <c r="G887" i="1"/>
  <c r="L888" i="1" l="1"/>
  <c r="O888" i="1" s="1"/>
  <c r="P888" i="1" s="1"/>
  <c r="D889" i="1"/>
  <c r="L889" i="1" s="1"/>
  <c r="J891" i="1"/>
  <c r="K891" i="1" s="1"/>
  <c r="I892" i="1"/>
  <c r="F890" i="1"/>
  <c r="U890" i="1"/>
  <c r="W890" i="1" s="1"/>
  <c r="E890" i="1"/>
  <c r="X888" i="1" l="1"/>
  <c r="G889" i="1"/>
  <c r="O889" i="1"/>
  <c r="P889" i="1" s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B888" i="1" l="1"/>
  <c r="X889" i="1"/>
  <c r="B889" i="1" s="1"/>
  <c r="U892" i="1"/>
  <c r="W892" i="1" s="1"/>
  <c r="L890" i="1"/>
  <c r="O890" i="1" s="1"/>
  <c r="P890" i="1" s="1"/>
  <c r="M891" i="1"/>
  <c r="D891" i="1"/>
  <c r="L891" i="1" s="1"/>
  <c r="I894" i="1"/>
  <c r="J893" i="1"/>
  <c r="K893" i="1" s="1"/>
  <c r="F892" i="1"/>
  <c r="E892" i="1"/>
  <c r="X890" i="1" l="1"/>
  <c r="G891" i="1"/>
  <c r="I895" i="1"/>
  <c r="J894" i="1"/>
  <c r="K894" i="1" s="1"/>
  <c r="M892" i="1"/>
  <c r="N892" i="1" s="1"/>
  <c r="O891" i="1"/>
  <c r="P891" i="1" s="1"/>
  <c r="F893" i="1"/>
  <c r="E893" i="1"/>
  <c r="U893" i="1"/>
  <c r="W893" i="1" s="1"/>
  <c r="D892" i="1"/>
  <c r="L892" i="1" s="1"/>
  <c r="B890" i="1" l="1"/>
  <c r="S891" i="1"/>
  <c r="X891" i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P892" i="1" s="1"/>
  <c r="X892" i="1" s="1"/>
  <c r="I896" i="1"/>
  <c r="J895" i="1"/>
  <c r="K895" i="1" s="1"/>
  <c r="G893" i="1" l="1"/>
  <c r="B892" i="1"/>
  <c r="S892" i="1"/>
  <c r="D894" i="1"/>
  <c r="L894" i="1" s="1"/>
  <c r="O894" i="1" s="1"/>
  <c r="P894" i="1" s="1"/>
  <c r="B891" i="1"/>
  <c r="E895" i="1"/>
  <c r="U895" i="1"/>
  <c r="W895" i="1" s="1"/>
  <c r="F895" i="1"/>
  <c r="M894" i="1"/>
  <c r="M895" i="1" s="1"/>
  <c r="M896" i="1" s="1"/>
  <c r="O893" i="1"/>
  <c r="P893" i="1" s="1"/>
  <c r="I897" i="1"/>
  <c r="J896" i="1"/>
  <c r="K896" i="1" s="1"/>
  <c r="N896" i="1"/>
  <c r="X894" i="1" l="1"/>
  <c r="B894" i="1" s="1"/>
  <c r="X893" i="1"/>
  <c r="B893" i="1" s="1"/>
  <c r="G894" i="1"/>
  <c r="M897" i="1"/>
  <c r="D895" i="1"/>
  <c r="L895" i="1" s="1"/>
  <c r="O895" i="1" s="1"/>
  <c r="P895" i="1" s="1"/>
  <c r="E896" i="1"/>
  <c r="F896" i="1"/>
  <c r="U896" i="1"/>
  <c r="W896" i="1" s="1"/>
  <c r="I898" i="1"/>
  <c r="J897" i="1"/>
  <c r="K897" i="1" s="1"/>
  <c r="N897" i="1"/>
  <c r="X895" i="1" l="1"/>
  <c r="G895" i="1"/>
  <c r="J898" i="1"/>
  <c r="K898" i="1" s="1"/>
  <c r="I899" i="1"/>
  <c r="N898" i="1"/>
  <c r="D896" i="1"/>
  <c r="L896" i="1" s="1"/>
  <c r="O896" i="1" s="1"/>
  <c r="P896" i="1" s="1"/>
  <c r="E897" i="1"/>
  <c r="F897" i="1"/>
  <c r="U897" i="1"/>
  <c r="W897" i="1" s="1"/>
  <c r="M898" i="1"/>
  <c r="B895" i="1" l="1"/>
  <c r="X896" i="1"/>
  <c r="B896" i="1" s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L897" i="1" l="1"/>
  <c r="O897" i="1" s="1"/>
  <c r="P897" i="1" s="1"/>
  <c r="D898" i="1"/>
  <c r="L898" i="1" s="1"/>
  <c r="O898" i="1" s="1"/>
  <c r="P898" i="1" s="1"/>
  <c r="E899" i="1"/>
  <c r="U899" i="1"/>
  <c r="W899" i="1" s="1"/>
  <c r="F899" i="1"/>
  <c r="I901" i="1"/>
  <c r="J900" i="1"/>
  <c r="K900" i="1" s="1"/>
  <c r="M900" i="1"/>
  <c r="N900" i="1"/>
  <c r="X897" i="1" l="1"/>
  <c r="X898" i="1"/>
  <c r="B898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P899" i="1" s="1"/>
  <c r="B897" i="1" l="1"/>
  <c r="X899" i="1"/>
  <c r="B899" i="1" s="1"/>
  <c r="D900" i="1"/>
  <c r="L900" i="1" s="1"/>
  <c r="O900" i="1" s="1"/>
  <c r="P900" i="1" s="1"/>
  <c r="I903" i="1"/>
  <c r="J902" i="1"/>
  <c r="K902" i="1" s="1"/>
  <c r="M902" i="1"/>
  <c r="N902" i="1"/>
  <c r="F901" i="1"/>
  <c r="U901" i="1"/>
  <c r="W901" i="1" s="1"/>
  <c r="E901" i="1"/>
  <c r="G899" i="1"/>
  <c r="X900" i="1" l="1"/>
  <c r="B900" i="1" s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P901" i="1" s="1"/>
  <c r="X901" i="1" l="1"/>
  <c r="B901" i="1" s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L902" i="1" l="1"/>
  <c r="O902" i="1" s="1"/>
  <c r="P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902" i="1" l="1"/>
  <c r="B902" i="1" s="1"/>
  <c r="L903" i="1"/>
  <c r="O903" i="1" s="1"/>
  <c r="P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X903" i="1" l="1"/>
  <c r="F906" i="1"/>
  <c r="U906" i="1"/>
  <c r="W906" i="1" s="1"/>
  <c r="E906" i="1"/>
  <c r="D905" i="1"/>
  <c r="L905" i="1" s="1"/>
  <c r="O905" i="1" s="1"/>
  <c r="P905" i="1" s="1"/>
  <c r="L904" i="1"/>
  <c r="O904" i="1" s="1"/>
  <c r="P904" i="1" s="1"/>
  <c r="J907" i="1"/>
  <c r="K907" i="1" s="1"/>
  <c r="M907" i="1"/>
  <c r="I908" i="1"/>
  <c r="N907" i="1"/>
  <c r="B903" i="1" l="1"/>
  <c r="X904" i="1"/>
  <c r="B904" i="1" s="1"/>
  <c r="X905" i="1"/>
  <c r="B905" i="1" s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L906" i="1" l="1"/>
  <c r="O906" i="1" s="1"/>
  <c r="P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P907" i="1" s="1"/>
  <c r="X906" i="1" l="1"/>
  <c r="X907" i="1"/>
  <c r="B907" i="1" s="1"/>
  <c r="F909" i="1"/>
  <c r="E909" i="1"/>
  <c r="U909" i="1"/>
  <c r="W909" i="1" s="1"/>
  <c r="D908" i="1"/>
  <c r="L908" i="1" s="1"/>
  <c r="O908" i="1" s="1"/>
  <c r="P908" i="1" s="1"/>
  <c r="G907" i="1"/>
  <c r="J910" i="1"/>
  <c r="K910" i="1" s="1"/>
  <c r="I911" i="1"/>
  <c r="M910" i="1"/>
  <c r="N910" i="1"/>
  <c r="B906" i="1" l="1"/>
  <c r="X908" i="1"/>
  <c r="B908" i="1" s="1"/>
  <c r="G908" i="1"/>
  <c r="F910" i="1"/>
  <c r="E910" i="1"/>
  <c r="U910" i="1"/>
  <c r="W910" i="1" s="1"/>
  <c r="D909" i="1"/>
  <c r="L909" i="1" s="1"/>
  <c r="O909" i="1" s="1"/>
  <c r="P909" i="1" s="1"/>
  <c r="J911" i="1"/>
  <c r="K911" i="1" s="1"/>
  <c r="M911" i="1"/>
  <c r="I912" i="1"/>
  <c r="N911" i="1"/>
  <c r="X909" i="1" l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B909" i="1" l="1"/>
  <c r="L910" i="1"/>
  <c r="O910" i="1" s="1"/>
  <c r="P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X910" i="1" l="1"/>
  <c r="L911" i="1"/>
  <c r="O911" i="1" s="1"/>
  <c r="P911" i="1" s="1"/>
  <c r="D912" i="1"/>
  <c r="L912" i="1" s="1"/>
  <c r="O912" i="1" s="1"/>
  <c r="P912" i="1" s="1"/>
  <c r="I915" i="1"/>
  <c r="J914" i="1"/>
  <c r="K914" i="1" s="1"/>
  <c r="M914" i="1"/>
  <c r="N914" i="1"/>
  <c r="F913" i="1"/>
  <c r="U913" i="1"/>
  <c r="W913" i="1" s="1"/>
  <c r="E913" i="1"/>
  <c r="B910" i="1" l="1"/>
  <c r="X912" i="1"/>
  <c r="B912" i="1" s="1"/>
  <c r="X911" i="1"/>
  <c r="B911" i="1" s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F915" i="1" l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P914" i="1" s="1"/>
  <c r="L913" i="1"/>
  <c r="O913" i="1" s="1"/>
  <c r="P913" i="1" s="1"/>
  <c r="X914" i="1" l="1"/>
  <c r="B914" i="1" s="1"/>
  <c r="X913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P915" i="1" s="1"/>
  <c r="G914" i="1"/>
  <c r="B913" i="1" l="1"/>
  <c r="X915" i="1"/>
  <c r="B915" i="1" s="1"/>
  <c r="G915" i="1"/>
  <c r="D916" i="1"/>
  <c r="L916" i="1" s="1"/>
  <c r="O916" i="1" s="1"/>
  <c r="P916" i="1" s="1"/>
  <c r="J918" i="1"/>
  <c r="K918" i="1" s="1"/>
  <c r="I919" i="1"/>
  <c r="M918" i="1"/>
  <c r="N918" i="1"/>
  <c r="F917" i="1"/>
  <c r="U917" i="1"/>
  <c r="W917" i="1" s="1"/>
  <c r="E917" i="1"/>
  <c r="X916" i="1" l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P917" i="1" s="1"/>
  <c r="B916" i="1" l="1"/>
  <c r="X917" i="1"/>
  <c r="B917" i="1" s="1"/>
  <c r="M920" i="1"/>
  <c r="J920" i="1"/>
  <c r="K920" i="1" s="1"/>
  <c r="I921" i="1"/>
  <c r="N920" i="1"/>
  <c r="D918" i="1"/>
  <c r="L918" i="1" s="1"/>
  <c r="O918" i="1" s="1"/>
  <c r="P918" i="1" s="1"/>
  <c r="F919" i="1"/>
  <c r="U919" i="1"/>
  <c r="W919" i="1" s="1"/>
  <c r="E919" i="1"/>
  <c r="G917" i="1"/>
  <c r="X918" i="1" l="1"/>
  <c r="B918" i="1" s="1"/>
  <c r="G918" i="1"/>
  <c r="D919" i="1"/>
  <c r="L919" i="1" s="1"/>
  <c r="O919" i="1" s="1"/>
  <c r="P919" i="1" s="1"/>
  <c r="J921" i="1"/>
  <c r="K921" i="1" s="1"/>
  <c r="I922" i="1"/>
  <c r="F920" i="1"/>
  <c r="U920" i="1"/>
  <c r="W920" i="1" s="1"/>
  <c r="E920" i="1"/>
  <c r="X919" i="1" l="1"/>
  <c r="B919" i="1" s="1"/>
  <c r="G919" i="1"/>
  <c r="J922" i="1"/>
  <c r="K922" i="1" s="1"/>
  <c r="I923" i="1"/>
  <c r="F921" i="1"/>
  <c r="E921" i="1"/>
  <c r="U921" i="1"/>
  <c r="W921" i="1" s="1"/>
  <c r="D920" i="1"/>
  <c r="L920" i="1" s="1"/>
  <c r="G920" i="1" l="1"/>
  <c r="M921" i="1"/>
  <c r="N921" i="1" s="1"/>
  <c r="O920" i="1"/>
  <c r="P920" i="1" s="1"/>
  <c r="D921" i="1"/>
  <c r="G921" i="1" s="1"/>
  <c r="I924" i="1"/>
  <c r="J923" i="1"/>
  <c r="K923" i="1" s="1"/>
  <c r="F922" i="1"/>
  <c r="U922" i="1"/>
  <c r="W922" i="1" s="1"/>
  <c r="E922" i="1"/>
  <c r="X920" i="1" l="1"/>
  <c r="L921" i="1"/>
  <c r="O921" i="1" s="1"/>
  <c r="P921" i="1" s="1"/>
  <c r="X921" i="1" s="1"/>
  <c r="J924" i="1"/>
  <c r="K924" i="1" s="1"/>
  <c r="I925" i="1"/>
  <c r="M922" i="1"/>
  <c r="M923" i="1" s="1"/>
  <c r="D922" i="1"/>
  <c r="G922" i="1" s="1"/>
  <c r="F923" i="1"/>
  <c r="U923" i="1"/>
  <c r="W923" i="1" s="1"/>
  <c r="E923" i="1"/>
  <c r="B920" i="1" l="1"/>
  <c r="L922" i="1"/>
  <c r="B921" i="1"/>
  <c r="S921" i="1"/>
  <c r="N922" i="1"/>
  <c r="N923" i="1" s="1"/>
  <c r="U924" i="1"/>
  <c r="W924" i="1" s="1"/>
  <c r="S922" i="1"/>
  <c r="D923" i="1"/>
  <c r="G923" i="1" s="1"/>
  <c r="I926" i="1"/>
  <c r="J925" i="1"/>
  <c r="K925" i="1" s="1"/>
  <c r="E924" i="1"/>
  <c r="F924" i="1"/>
  <c r="O922" i="1" l="1"/>
  <c r="P922" i="1" s="1"/>
  <c r="L923" i="1"/>
  <c r="M924" i="1" s="1"/>
  <c r="N924" i="1" s="1"/>
  <c r="N925" i="1" s="1"/>
  <c r="N926" i="1" s="1"/>
  <c r="U925" i="1"/>
  <c r="W925" i="1" s="1"/>
  <c r="F925" i="1"/>
  <c r="E925" i="1"/>
  <c r="I927" i="1"/>
  <c r="J926" i="1"/>
  <c r="K926" i="1" s="1"/>
  <c r="D924" i="1"/>
  <c r="G924" i="1" s="1"/>
  <c r="X922" i="1" l="1"/>
  <c r="B922" i="1" s="1"/>
  <c r="O923" i="1"/>
  <c r="P923" i="1" s="1"/>
  <c r="L924" i="1"/>
  <c r="O924" i="1" s="1"/>
  <c r="P924" i="1" s="1"/>
  <c r="X924" i="1" s="1"/>
  <c r="I928" i="1"/>
  <c r="J927" i="1"/>
  <c r="K927" i="1" s="1"/>
  <c r="N927" i="1"/>
  <c r="D925" i="1"/>
  <c r="G925" i="1" s="1"/>
  <c r="M925" i="1"/>
  <c r="M926" i="1" s="1"/>
  <c r="M927" i="1" s="1"/>
  <c r="E926" i="1"/>
  <c r="U926" i="1"/>
  <c r="W926" i="1" s="1"/>
  <c r="F926" i="1"/>
  <c r="S923" i="1" l="1"/>
  <c r="X923" i="1"/>
  <c r="B924" i="1"/>
  <c r="S924" i="1"/>
  <c r="L925" i="1"/>
  <c r="O925" i="1" s="1"/>
  <c r="P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X925" i="1" l="1"/>
  <c r="B925" i="1" s="1"/>
  <c r="B923" i="1"/>
  <c r="L926" i="1"/>
  <c r="O926" i="1" s="1"/>
  <c r="P926" i="1" s="1"/>
  <c r="E928" i="1"/>
  <c r="F928" i="1"/>
  <c r="U928" i="1"/>
  <c r="W928" i="1" s="1"/>
  <c r="M929" i="1"/>
  <c r="D927" i="1"/>
  <c r="L927" i="1" s="1"/>
  <c r="O927" i="1" s="1"/>
  <c r="P927" i="1" s="1"/>
  <c r="I930" i="1"/>
  <c r="J929" i="1"/>
  <c r="K929" i="1" s="1"/>
  <c r="N929" i="1"/>
  <c r="X927" i="1" l="1"/>
  <c r="B927" i="1" s="1"/>
  <c r="X926" i="1"/>
  <c r="B926" i="1" s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P928" i="1" s="1"/>
  <c r="X928" i="1" l="1"/>
  <c r="B928" i="1" s="1"/>
  <c r="E930" i="1"/>
  <c r="U930" i="1"/>
  <c r="W930" i="1" s="1"/>
  <c r="F930" i="1"/>
  <c r="D929" i="1"/>
  <c r="G929" i="1" s="1"/>
  <c r="G928" i="1"/>
  <c r="J931" i="1"/>
  <c r="K931" i="1" s="1"/>
  <c r="M931" i="1"/>
  <c r="I932" i="1"/>
  <c r="N931" i="1"/>
  <c r="L929" i="1" l="1"/>
  <c r="O929" i="1" s="1"/>
  <c r="P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X929" i="1" l="1"/>
  <c r="B929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P930" i="1" s="1"/>
  <c r="D931" i="1"/>
  <c r="L931" i="1" s="1"/>
  <c r="O931" i="1" s="1"/>
  <c r="P931" i="1" s="1"/>
  <c r="X931" i="1" l="1"/>
  <c r="B931" i="1" s="1"/>
  <c r="X930" i="1"/>
  <c r="G931" i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P932" i="1" s="1"/>
  <c r="B930" i="1" l="1"/>
  <c r="X932" i="1"/>
  <c r="B932" i="1" s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L933" i="1" l="1"/>
  <c r="O933" i="1" s="1"/>
  <c r="P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P934" i="1" s="1"/>
  <c r="X934" i="1" l="1"/>
  <c r="B934" i="1" s="1"/>
  <c r="X933" i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P935" i="1" s="1"/>
  <c r="G934" i="1"/>
  <c r="B933" i="1" l="1"/>
  <c r="X935" i="1"/>
  <c r="B935" i="1" s="1"/>
  <c r="E937" i="1"/>
  <c r="F937" i="1"/>
  <c r="U937" i="1"/>
  <c r="W937" i="1" s="1"/>
  <c r="D936" i="1"/>
  <c r="L936" i="1" s="1"/>
  <c r="O936" i="1" s="1"/>
  <c r="P936" i="1" s="1"/>
  <c r="G935" i="1"/>
  <c r="J938" i="1"/>
  <c r="K938" i="1" s="1"/>
  <c r="I939" i="1"/>
  <c r="M938" i="1"/>
  <c r="N938" i="1"/>
  <c r="X936" i="1" l="1"/>
  <c r="B936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P937" i="1" s="1"/>
  <c r="X937" i="1" l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B937" i="1" l="1"/>
  <c r="L938" i="1"/>
  <c r="O938" i="1" s="1"/>
  <c r="P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X938" i="1" l="1"/>
  <c r="L939" i="1"/>
  <c r="O939" i="1" s="1"/>
  <c r="P939" i="1" s="1"/>
  <c r="E941" i="1"/>
  <c r="U941" i="1"/>
  <c r="W941" i="1" s="1"/>
  <c r="F941" i="1"/>
  <c r="D940" i="1"/>
  <c r="L940" i="1" s="1"/>
  <c r="O940" i="1" s="1"/>
  <c r="P940" i="1" s="1"/>
  <c r="J942" i="1"/>
  <c r="K942" i="1" s="1"/>
  <c r="I943" i="1"/>
  <c r="M942" i="1"/>
  <c r="N942" i="1"/>
  <c r="B938" i="1" l="1"/>
  <c r="X940" i="1"/>
  <c r="B940" i="1" s="1"/>
  <c r="X939" i="1"/>
  <c r="B939" i="1" s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L941" i="1" l="1"/>
  <c r="O941" i="1" s="1"/>
  <c r="P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X941" i="1" l="1"/>
  <c r="L942" i="1"/>
  <c r="O942" i="1" s="1"/>
  <c r="P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B941" i="1" l="1"/>
  <c r="X942" i="1"/>
  <c r="B942" i="1" s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P943" i="1" s="1"/>
  <c r="X943" i="1" l="1"/>
  <c r="B943" i="1" s="1"/>
  <c r="L944" i="1"/>
  <c r="O944" i="1" s="1"/>
  <c r="P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X944" i="1" l="1"/>
  <c r="L945" i="1"/>
  <c r="O945" i="1" s="1"/>
  <c r="P945" i="1" s="1"/>
  <c r="D946" i="1"/>
  <c r="L946" i="1" s="1"/>
  <c r="O946" i="1" s="1"/>
  <c r="P946" i="1" s="1"/>
  <c r="E947" i="1"/>
  <c r="U947" i="1"/>
  <c r="W947" i="1" s="1"/>
  <c r="F947" i="1"/>
  <c r="J948" i="1"/>
  <c r="K948" i="1" s="1"/>
  <c r="I949" i="1"/>
  <c r="M948" i="1"/>
  <c r="N948" i="1"/>
  <c r="B944" i="1" l="1"/>
  <c r="X946" i="1"/>
  <c r="B946" i="1" s="1"/>
  <c r="X945" i="1"/>
  <c r="B945" i="1" s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P947" i="1" s="1"/>
  <c r="X947" i="1" l="1"/>
  <c r="B947" i="1" s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L948" i="1" l="1"/>
  <c r="O948" i="1" s="1"/>
  <c r="P948" i="1" s="1"/>
  <c r="D949" i="1"/>
  <c r="L949" i="1" s="1"/>
  <c r="O949" i="1" s="1"/>
  <c r="P949" i="1" s="1"/>
  <c r="I952" i="1"/>
  <c r="J951" i="1"/>
  <c r="K951" i="1" s="1"/>
  <c r="E950" i="1"/>
  <c r="F950" i="1"/>
  <c r="U950" i="1"/>
  <c r="W950" i="1" s="1"/>
  <c r="X949" i="1" l="1"/>
  <c r="B949" i="1" s="1"/>
  <c r="X948" i="1"/>
  <c r="G949" i="1"/>
  <c r="J952" i="1"/>
  <c r="K952" i="1" s="1"/>
  <c r="I953" i="1"/>
  <c r="E951" i="1"/>
  <c r="U951" i="1"/>
  <c r="W951" i="1" s="1"/>
  <c r="F951" i="1"/>
  <c r="D950" i="1"/>
  <c r="L950" i="1" s="1"/>
  <c r="B948" i="1" l="1"/>
  <c r="O950" i="1"/>
  <c r="P950" i="1" s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X950" i="1" l="1"/>
  <c r="B950" i="1" s="1"/>
  <c r="U953" i="1"/>
  <c r="W953" i="1" s="1"/>
  <c r="L951" i="1"/>
  <c r="O951" i="1" s="1"/>
  <c r="P951" i="1" s="1"/>
  <c r="E953" i="1"/>
  <c r="F953" i="1"/>
  <c r="D952" i="1"/>
  <c r="L952" i="1" s="1"/>
  <c r="I955" i="1"/>
  <c r="J954" i="1"/>
  <c r="K954" i="1" s="1"/>
  <c r="X951" i="1" l="1"/>
  <c r="B951" i="1" s="1"/>
  <c r="S951" i="1"/>
  <c r="M952" i="1"/>
  <c r="N952" i="1" s="1"/>
  <c r="O952" i="1" s="1"/>
  <c r="P952" i="1" s="1"/>
  <c r="G952" i="1"/>
  <c r="J955" i="1"/>
  <c r="K955" i="1" s="1"/>
  <c r="I956" i="1"/>
  <c r="M953" i="1"/>
  <c r="D953" i="1"/>
  <c r="L953" i="1" s="1"/>
  <c r="E954" i="1"/>
  <c r="F954" i="1"/>
  <c r="U954" i="1"/>
  <c r="W954" i="1" s="1"/>
  <c r="S952" i="1" l="1"/>
  <c r="X952" i="1"/>
  <c r="G953" i="1"/>
  <c r="D954" i="1"/>
  <c r="G954" i="1" s="1"/>
  <c r="M954" i="1"/>
  <c r="M955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L954" i="1" l="1"/>
  <c r="O954" i="1" s="1"/>
  <c r="P954" i="1" s="1"/>
  <c r="D955" i="1"/>
  <c r="L955" i="1" s="1"/>
  <c r="I958" i="1"/>
  <c r="J957" i="1"/>
  <c r="K957" i="1" s="1"/>
  <c r="N957" i="1"/>
  <c r="F956" i="1"/>
  <c r="U956" i="1"/>
  <c r="W956" i="1" s="1"/>
  <c r="E956" i="1"/>
  <c r="B952" i="1"/>
  <c r="O953" i="1"/>
  <c r="P953" i="1" s="1"/>
  <c r="X953" i="1" l="1"/>
  <c r="B953" i="1" s="1"/>
  <c r="X954" i="1"/>
  <c r="B954" i="1" s="1"/>
  <c r="G955" i="1"/>
  <c r="S953" i="1"/>
  <c r="M956" i="1"/>
  <c r="M957" i="1" s="1"/>
  <c r="O955" i="1"/>
  <c r="P955" i="1" s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P956" i="1" s="1"/>
  <c r="X955" i="1" l="1"/>
  <c r="B955" i="1" s="1"/>
  <c r="X956" i="1"/>
  <c r="B956" i="1" s="1"/>
  <c r="G956" i="1"/>
  <c r="D957" i="1"/>
  <c r="G957" i="1" s="1"/>
  <c r="F958" i="1"/>
  <c r="E958" i="1"/>
  <c r="U958" i="1"/>
  <c r="W958" i="1" s="1"/>
  <c r="J959" i="1"/>
  <c r="K959" i="1" s="1"/>
  <c r="I960" i="1"/>
  <c r="N959" i="1"/>
  <c r="L957" i="1" l="1"/>
  <c r="O957" i="1" s="1"/>
  <c r="P957" i="1" s="1"/>
  <c r="I961" i="1"/>
  <c r="J960" i="1"/>
  <c r="K960" i="1" s="1"/>
  <c r="N960" i="1"/>
  <c r="D958" i="1"/>
  <c r="L958" i="1" s="1"/>
  <c r="O958" i="1" s="1"/>
  <c r="P958" i="1" s="1"/>
  <c r="F959" i="1"/>
  <c r="U959" i="1"/>
  <c r="W959" i="1" s="1"/>
  <c r="E959" i="1"/>
  <c r="M958" i="1"/>
  <c r="M959" i="1" s="1"/>
  <c r="M960" i="1" s="1"/>
  <c r="X957" i="1" l="1"/>
  <c r="B957" i="1" s="1"/>
  <c r="X958" i="1"/>
  <c r="M961" i="1"/>
  <c r="G958" i="1"/>
  <c r="F960" i="1"/>
  <c r="E960" i="1"/>
  <c r="U960" i="1"/>
  <c r="W960" i="1" s="1"/>
  <c r="D959" i="1"/>
  <c r="L959" i="1" s="1"/>
  <c r="O959" i="1" s="1"/>
  <c r="P959" i="1" s="1"/>
  <c r="J961" i="1"/>
  <c r="K961" i="1" s="1"/>
  <c r="I962" i="1"/>
  <c r="N961" i="1"/>
  <c r="B958" i="1" l="1"/>
  <c r="X959" i="1"/>
  <c r="B959" i="1" s="1"/>
  <c r="M962" i="1"/>
  <c r="G959" i="1"/>
  <c r="F961" i="1"/>
  <c r="U961" i="1"/>
  <c r="W961" i="1" s="1"/>
  <c r="E961" i="1"/>
  <c r="D960" i="1"/>
  <c r="L960" i="1" s="1"/>
  <c r="O960" i="1" s="1"/>
  <c r="P960" i="1" s="1"/>
  <c r="I963" i="1"/>
  <c r="J962" i="1"/>
  <c r="K962" i="1" s="1"/>
  <c r="N962" i="1"/>
  <c r="X960" i="1" l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B960" i="1" l="1"/>
  <c r="D962" i="1"/>
  <c r="G962" i="1" s="1"/>
  <c r="F963" i="1"/>
  <c r="U963" i="1"/>
  <c r="W963" i="1" s="1"/>
  <c r="E963" i="1"/>
  <c r="L961" i="1"/>
  <c r="O961" i="1" s="1"/>
  <c r="P961" i="1" s="1"/>
  <c r="J964" i="1"/>
  <c r="K964" i="1" s="1"/>
  <c r="I965" i="1"/>
  <c r="M964" i="1"/>
  <c r="N964" i="1"/>
  <c r="X961" i="1" l="1"/>
  <c r="L962" i="1"/>
  <c r="O962" i="1" s="1"/>
  <c r="P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B961" i="1" l="1"/>
  <c r="X962" i="1"/>
  <c r="B962" i="1" s="1"/>
  <c r="L963" i="1"/>
  <c r="O963" i="1" s="1"/>
  <c r="P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P964" i="1" s="1"/>
  <c r="X964" i="1" l="1"/>
  <c r="B964" i="1" s="1"/>
  <c r="X963" i="1"/>
  <c r="B963" i="1" s="1"/>
  <c r="G964" i="1"/>
  <c r="J967" i="1"/>
  <c r="K967" i="1" s="1"/>
  <c r="I968" i="1"/>
  <c r="M967" i="1"/>
  <c r="N967" i="1"/>
  <c r="D965" i="1"/>
  <c r="L965" i="1" s="1"/>
  <c r="O965" i="1" s="1"/>
  <c r="P965" i="1" s="1"/>
  <c r="F966" i="1"/>
  <c r="E966" i="1"/>
  <c r="U966" i="1"/>
  <c r="W966" i="1" s="1"/>
  <c r="X965" i="1" l="1"/>
  <c r="G965" i="1"/>
  <c r="D966" i="1"/>
  <c r="L966" i="1" s="1"/>
  <c r="O966" i="1" s="1"/>
  <c r="P966" i="1" s="1"/>
  <c r="I969" i="1"/>
  <c r="J968" i="1"/>
  <c r="K968" i="1" s="1"/>
  <c r="M968" i="1"/>
  <c r="N968" i="1"/>
  <c r="F967" i="1"/>
  <c r="U967" i="1"/>
  <c r="W967" i="1" s="1"/>
  <c r="E967" i="1"/>
  <c r="B965" i="1" l="1"/>
  <c r="X966" i="1"/>
  <c r="B966" i="1" s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L967" i="1" l="1"/>
  <c r="O967" i="1" s="1"/>
  <c r="P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X967" i="1" l="1"/>
  <c r="B967" i="1" s="1"/>
  <c r="L968" i="1"/>
  <c r="O968" i="1" s="1"/>
  <c r="P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P969" i="1" s="1"/>
  <c r="X969" i="1" l="1"/>
  <c r="X968" i="1"/>
  <c r="B968" i="1" s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P970" i="1" s="1"/>
  <c r="G969" i="1"/>
  <c r="B969" i="1" l="1"/>
  <c r="X970" i="1"/>
  <c r="B970" i="1" s="1"/>
  <c r="D971" i="1"/>
  <c r="L971" i="1" s="1"/>
  <c r="O971" i="1" s="1"/>
  <c r="P971" i="1" s="1"/>
  <c r="F972" i="1"/>
  <c r="U972" i="1"/>
  <c r="W972" i="1" s="1"/>
  <c r="E972" i="1"/>
  <c r="J973" i="1"/>
  <c r="K973" i="1" s="1"/>
  <c r="I974" i="1"/>
  <c r="M973" i="1"/>
  <c r="N973" i="1"/>
  <c r="G970" i="1"/>
  <c r="X971" i="1" l="1"/>
  <c r="B971" i="1" s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P972" i="1" s="1"/>
  <c r="X972" i="1" l="1"/>
  <c r="G972" i="1"/>
  <c r="J975" i="1"/>
  <c r="K975" i="1" s="1"/>
  <c r="I976" i="1"/>
  <c r="M975" i="1"/>
  <c r="N975" i="1"/>
  <c r="D973" i="1"/>
  <c r="L973" i="1" s="1"/>
  <c r="O973" i="1" s="1"/>
  <c r="P973" i="1" s="1"/>
  <c r="F974" i="1"/>
  <c r="E974" i="1"/>
  <c r="U974" i="1"/>
  <c r="W974" i="1" s="1"/>
  <c r="B972" i="1" l="1"/>
  <c r="X973" i="1"/>
  <c r="B973" i="1" s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P974" i="1" s="1"/>
  <c r="X974" i="1" l="1"/>
  <c r="B974" i="1" s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L975" i="1" l="1"/>
  <c r="O975" i="1" s="1"/>
  <c r="P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X975" i="1" l="1"/>
  <c r="L976" i="1"/>
  <c r="O976" i="1" s="1"/>
  <c r="P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B975" i="1" l="1"/>
  <c r="X976" i="1"/>
  <c r="B976" i="1" s="1"/>
  <c r="M980" i="1"/>
  <c r="D978" i="1"/>
  <c r="L978" i="1" s="1"/>
  <c r="O978" i="1" s="1"/>
  <c r="P978" i="1" s="1"/>
  <c r="L977" i="1"/>
  <c r="O977" i="1" s="1"/>
  <c r="P977" i="1" s="1"/>
  <c r="J980" i="1"/>
  <c r="K980" i="1" s="1"/>
  <c r="I981" i="1"/>
  <c r="N980" i="1"/>
  <c r="F979" i="1"/>
  <c r="U979" i="1"/>
  <c r="W979" i="1" s="1"/>
  <c r="E979" i="1"/>
  <c r="X977" i="1" l="1"/>
  <c r="B977" i="1" s="1"/>
  <c r="X978" i="1"/>
  <c r="B978" i="1" s="1"/>
  <c r="M981" i="1"/>
  <c r="G978" i="1"/>
  <c r="F980" i="1"/>
  <c r="E980" i="1"/>
  <c r="U980" i="1"/>
  <c r="W980" i="1" s="1"/>
  <c r="D979" i="1"/>
  <c r="L979" i="1" s="1"/>
  <c r="O979" i="1" s="1"/>
  <c r="P979" i="1" s="1"/>
  <c r="I982" i="1"/>
  <c r="J981" i="1"/>
  <c r="K981" i="1" s="1"/>
  <c r="N981" i="1"/>
  <c r="X979" i="1" l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P980" i="1" s="1"/>
  <c r="B979" i="1" l="1"/>
  <c r="X980" i="1"/>
  <c r="B980" i="1" s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L981" i="1" l="1"/>
  <c r="F983" i="1"/>
  <c r="E983" i="1"/>
  <c r="J984" i="1"/>
  <c r="K984" i="1" s="1"/>
  <c r="I985" i="1"/>
  <c r="D982" i="1"/>
  <c r="G982" i="1" s="1"/>
  <c r="O981" i="1" l="1"/>
  <c r="P981" i="1" s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X981" i="1" l="1"/>
  <c r="O982" i="1"/>
  <c r="P982" i="1" s="1"/>
  <c r="M983" i="1"/>
  <c r="N983" i="1" s="1"/>
  <c r="O983" i="1" s="1"/>
  <c r="P983" i="1" s="1"/>
  <c r="X983" i="1" s="1"/>
  <c r="G983" i="1"/>
  <c r="D984" i="1"/>
  <c r="L984" i="1" s="1"/>
  <c r="E985" i="1"/>
  <c r="F985" i="1"/>
  <c r="U985" i="1"/>
  <c r="W985" i="1" s="1"/>
  <c r="I987" i="1"/>
  <c r="J986" i="1"/>
  <c r="K986" i="1" s="1"/>
  <c r="B981" i="1" l="1"/>
  <c r="S982" i="1"/>
  <c r="X982" i="1"/>
  <c r="M984" i="1"/>
  <c r="M985" i="1" s="1"/>
  <c r="N984" i="1"/>
  <c r="N985" i="1" s="1"/>
  <c r="N986" i="1" s="1"/>
  <c r="N987" i="1" s="1"/>
  <c r="G984" i="1"/>
  <c r="B983" i="1"/>
  <c r="S983" i="1"/>
  <c r="F986" i="1"/>
  <c r="E986" i="1"/>
  <c r="U986" i="1"/>
  <c r="W986" i="1" s="1"/>
  <c r="D985" i="1"/>
  <c r="L985" i="1" s="1"/>
  <c r="I988" i="1"/>
  <c r="J987" i="1"/>
  <c r="K987" i="1" s="1"/>
  <c r="B982" i="1" l="1"/>
  <c r="O984" i="1"/>
  <c r="P984" i="1" s="1"/>
  <c r="G985" i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P986" i="1" s="1"/>
  <c r="M986" i="1"/>
  <c r="M987" i="1" s="1"/>
  <c r="M988" i="1" s="1"/>
  <c r="O985" i="1"/>
  <c r="P985" i="1" s="1"/>
  <c r="X986" i="1" l="1"/>
  <c r="X985" i="1"/>
  <c r="B985" i="1" s="1"/>
  <c r="X984" i="1"/>
  <c r="B984" i="1" s="1"/>
  <c r="G986" i="1"/>
  <c r="D987" i="1"/>
  <c r="L987" i="1" s="1"/>
  <c r="O987" i="1" s="1"/>
  <c r="P987" i="1" s="1"/>
  <c r="E988" i="1"/>
  <c r="F988" i="1"/>
  <c r="U988" i="1"/>
  <c r="W988" i="1" s="1"/>
  <c r="I990" i="1"/>
  <c r="J989" i="1"/>
  <c r="K989" i="1" s="1"/>
  <c r="M989" i="1"/>
  <c r="N989" i="1"/>
  <c r="B986" i="1" l="1"/>
  <c r="X987" i="1"/>
  <c r="B987" i="1" s="1"/>
  <c r="G987" i="1"/>
  <c r="D988" i="1"/>
  <c r="L988" i="1" s="1"/>
  <c r="O988" i="1" s="1"/>
  <c r="P988" i="1" s="1"/>
  <c r="I991" i="1"/>
  <c r="J990" i="1"/>
  <c r="K990" i="1" s="1"/>
  <c r="N990" i="1"/>
  <c r="M990" i="1"/>
  <c r="E989" i="1"/>
  <c r="F989" i="1"/>
  <c r="U989" i="1"/>
  <c r="W989" i="1" s="1"/>
  <c r="X988" i="1" l="1"/>
  <c r="M991" i="1"/>
  <c r="G988" i="1"/>
  <c r="E990" i="1"/>
  <c r="U990" i="1"/>
  <c r="W990" i="1" s="1"/>
  <c r="F990" i="1"/>
  <c r="D989" i="1"/>
  <c r="L989" i="1" s="1"/>
  <c r="O989" i="1" s="1"/>
  <c r="P989" i="1" s="1"/>
  <c r="J991" i="1"/>
  <c r="K991" i="1" s="1"/>
  <c r="I992" i="1"/>
  <c r="N991" i="1"/>
  <c r="B988" i="1" l="1"/>
  <c r="X989" i="1"/>
  <c r="B989" i="1" s="1"/>
  <c r="G989" i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P990" i="1" s="1"/>
  <c r="X990" i="1" l="1"/>
  <c r="B990" i="1" s="1"/>
  <c r="E992" i="1"/>
  <c r="F992" i="1"/>
  <c r="U992" i="1"/>
  <c r="W992" i="1" s="1"/>
  <c r="D991" i="1"/>
  <c r="L991" i="1" s="1"/>
  <c r="O991" i="1" s="1"/>
  <c r="P991" i="1" s="1"/>
  <c r="G990" i="1"/>
  <c r="J993" i="1"/>
  <c r="K993" i="1" s="1"/>
  <c r="I994" i="1"/>
  <c r="M993" i="1"/>
  <c r="N993" i="1"/>
  <c r="X991" i="1" l="1"/>
  <c r="B991" i="1" s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F994" i="1" l="1"/>
  <c r="E994" i="1"/>
  <c r="U994" i="1"/>
  <c r="W994" i="1" s="1"/>
  <c r="D993" i="1"/>
  <c r="L993" i="1" s="1"/>
  <c r="O993" i="1" s="1"/>
  <c r="P993" i="1" s="1"/>
  <c r="J995" i="1"/>
  <c r="K995" i="1" s="1"/>
  <c r="M995" i="1"/>
  <c r="I996" i="1"/>
  <c r="N995" i="1"/>
  <c r="L992" i="1"/>
  <c r="O992" i="1" s="1"/>
  <c r="P992" i="1" s="1"/>
  <c r="X993" i="1" l="1"/>
  <c r="X992" i="1"/>
  <c r="B992" i="1" s="1"/>
  <c r="G993" i="1"/>
  <c r="F995" i="1"/>
  <c r="U995" i="1"/>
  <c r="W995" i="1" s="1"/>
  <c r="E995" i="1"/>
  <c r="D994" i="1"/>
  <c r="L994" i="1" s="1"/>
  <c r="O994" i="1" s="1"/>
  <c r="P994" i="1" s="1"/>
  <c r="J996" i="1"/>
  <c r="K996" i="1" s="1"/>
  <c r="I997" i="1"/>
  <c r="M996" i="1"/>
  <c r="N996" i="1"/>
  <c r="B993" i="1" l="1"/>
  <c r="X994" i="1"/>
  <c r="B994" i="1" s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I999" i="1" l="1"/>
  <c r="J998" i="1"/>
  <c r="K998" i="1" s="1"/>
  <c r="M998" i="1"/>
  <c r="N998" i="1"/>
  <c r="D996" i="1"/>
  <c r="L996" i="1" s="1"/>
  <c r="O996" i="1" s="1"/>
  <c r="P996" i="1" s="1"/>
  <c r="F997" i="1"/>
  <c r="E997" i="1"/>
  <c r="U997" i="1"/>
  <c r="W997" i="1" s="1"/>
  <c r="L995" i="1"/>
  <c r="O995" i="1" s="1"/>
  <c r="P995" i="1" s="1"/>
  <c r="X995" i="1" l="1"/>
  <c r="B995" i="1" s="1"/>
  <c r="X996" i="1"/>
  <c r="B996" i="1" s="1"/>
  <c r="G996" i="1"/>
  <c r="F998" i="1"/>
  <c r="E998" i="1"/>
  <c r="U998" i="1"/>
  <c r="W998" i="1" s="1"/>
  <c r="D997" i="1"/>
  <c r="L997" i="1" s="1"/>
  <c r="O997" i="1" s="1"/>
  <c r="P997" i="1" s="1"/>
  <c r="J999" i="1"/>
  <c r="K999" i="1" s="1"/>
  <c r="I1000" i="1"/>
  <c r="M999" i="1"/>
  <c r="N999" i="1"/>
  <c r="X997" i="1" l="1"/>
  <c r="B997" i="1" s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J1001" i="1" l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P999" i="1" s="1"/>
  <c r="L998" i="1"/>
  <c r="O998" i="1" s="1"/>
  <c r="P998" i="1" s="1"/>
  <c r="X999" i="1" l="1"/>
  <c r="B999" i="1" s="1"/>
  <c r="X998" i="1"/>
  <c r="B998" i="1" s="1"/>
  <c r="G999" i="1"/>
  <c r="D1000" i="1"/>
  <c r="L1000" i="1" s="1"/>
  <c r="O1000" i="1" s="1"/>
  <c r="P1000" i="1" s="1"/>
  <c r="J1002" i="1"/>
  <c r="K1002" i="1" s="1"/>
  <c r="I1003" i="1"/>
  <c r="M1002" i="1"/>
  <c r="N1002" i="1"/>
  <c r="F1001" i="1"/>
  <c r="E1001" i="1"/>
  <c r="U1001" i="1"/>
  <c r="W1001" i="1" s="1"/>
  <c r="X1000" i="1" l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P1001" i="1" s="1"/>
  <c r="B1000" i="1" l="1"/>
  <c r="X1001" i="1"/>
  <c r="B1001" i="1" s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L1002" i="1" l="1"/>
  <c r="O1002" i="1" s="1"/>
  <c r="P1002" i="1" s="1"/>
  <c r="D1003" i="1"/>
  <c r="L1003" i="1" s="1"/>
  <c r="O1003" i="1" s="1"/>
  <c r="P1003" i="1" s="1"/>
  <c r="F1004" i="1"/>
  <c r="U1004" i="1"/>
  <c r="W1004" i="1" s="1"/>
  <c r="E1004" i="1"/>
  <c r="M1005" i="1"/>
  <c r="I1006" i="1"/>
  <c r="J1005" i="1"/>
  <c r="K1005" i="1" s="1"/>
  <c r="N1005" i="1"/>
  <c r="X1003" i="1" l="1"/>
  <c r="B1003" i="1" s="1"/>
  <c r="X1002" i="1"/>
  <c r="G1003" i="1"/>
  <c r="J1006" i="1"/>
  <c r="K1006" i="1" s="1"/>
  <c r="M1006" i="1"/>
  <c r="I1007" i="1"/>
  <c r="N1006" i="1"/>
  <c r="D1004" i="1"/>
  <c r="L1004" i="1" s="1"/>
  <c r="O1004" i="1" s="1"/>
  <c r="P1004" i="1" s="1"/>
  <c r="F1005" i="1"/>
  <c r="U1005" i="1"/>
  <c r="W1005" i="1" s="1"/>
  <c r="E1005" i="1"/>
  <c r="B1002" i="1" l="1"/>
  <c r="X1004" i="1"/>
  <c r="B1004" i="1" s="1"/>
  <c r="G1004" i="1"/>
  <c r="I1008" i="1"/>
  <c r="J1007" i="1"/>
  <c r="K1007" i="1" s="1"/>
  <c r="M1007" i="1"/>
  <c r="N1007" i="1"/>
  <c r="D1005" i="1"/>
  <c r="L1005" i="1" s="1"/>
  <c r="O1005" i="1" s="1"/>
  <c r="P1005" i="1" s="1"/>
  <c r="F1006" i="1"/>
  <c r="U1006" i="1"/>
  <c r="W1006" i="1" s="1"/>
  <c r="E1006" i="1"/>
  <c r="X1005" i="1" l="1"/>
  <c r="B1005" i="1" s="1"/>
  <c r="G1005" i="1"/>
  <c r="F1007" i="1"/>
  <c r="E1007" i="1"/>
  <c r="U1007" i="1"/>
  <c r="W1007" i="1" s="1"/>
  <c r="D1006" i="1"/>
  <c r="L1006" i="1" s="1"/>
  <c r="O1006" i="1" s="1"/>
  <c r="P1006" i="1" s="1"/>
  <c r="J1008" i="1"/>
  <c r="K1008" i="1" s="1"/>
  <c r="I1009" i="1"/>
  <c r="M1008" i="1"/>
  <c r="N1008" i="1"/>
  <c r="X1006" i="1" l="1"/>
  <c r="B1006" i="1" s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P1007" i="1" s="1"/>
  <c r="X1007" i="1" l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B1007" i="1" l="1"/>
  <c r="D1009" i="1"/>
  <c r="G1009" i="1" s="1"/>
  <c r="F1010" i="1"/>
  <c r="E1010" i="1"/>
  <c r="U1010" i="1"/>
  <c r="W1010" i="1" s="1"/>
  <c r="L1008" i="1"/>
  <c r="O1008" i="1" s="1"/>
  <c r="P1008" i="1" s="1"/>
  <c r="J1011" i="1"/>
  <c r="K1011" i="1" s="1"/>
  <c r="I1012" i="1"/>
  <c r="N1011" i="1"/>
  <c r="X1008" i="1" l="1"/>
  <c r="L1009" i="1"/>
  <c r="O1009" i="1" s="1"/>
  <c r="P1009" i="1" s="1"/>
  <c r="F1011" i="1"/>
  <c r="U1011" i="1"/>
  <c r="W1011" i="1" s="1"/>
  <c r="E1011" i="1"/>
  <c r="D1010" i="1"/>
  <c r="L1010" i="1" s="1"/>
  <c r="I1013" i="1"/>
  <c r="J1012" i="1"/>
  <c r="K1012" i="1" s="1"/>
  <c r="N1012" i="1"/>
  <c r="B1008" i="1" l="1"/>
  <c r="X1009" i="1"/>
  <c r="B1009" i="1" s="1"/>
  <c r="G1010" i="1"/>
  <c r="F1012" i="1"/>
  <c r="U1012" i="1"/>
  <c r="W1012" i="1" s="1"/>
  <c r="E1012" i="1"/>
  <c r="M1011" i="1"/>
  <c r="O1010" i="1"/>
  <c r="P1010" i="1" s="1"/>
  <c r="I1014" i="1"/>
  <c r="J1013" i="1"/>
  <c r="K1013" i="1" s="1"/>
  <c r="D1011" i="1"/>
  <c r="L1011" i="1" s="1"/>
  <c r="X1010" i="1" l="1"/>
  <c r="G1011" i="1"/>
  <c r="I1015" i="1"/>
  <c r="J1014" i="1"/>
  <c r="K1014" i="1" s="1"/>
  <c r="D1012" i="1"/>
  <c r="L1012" i="1" s="1"/>
  <c r="O1012" i="1" s="1"/>
  <c r="P1012" i="1" s="1"/>
  <c r="F1013" i="1"/>
  <c r="U1013" i="1"/>
  <c r="W1013" i="1" s="1"/>
  <c r="E1013" i="1"/>
  <c r="M1012" i="1"/>
  <c r="M1013" i="1" s="1"/>
  <c r="O1011" i="1"/>
  <c r="P1011" i="1" s="1"/>
  <c r="B1010" i="1" l="1"/>
  <c r="X1011" i="1"/>
  <c r="B1011" i="1" s="1"/>
  <c r="X1012" i="1"/>
  <c r="B1012" i="1" s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O1013" i="1" l="1"/>
  <c r="P1013" i="1" s="1"/>
  <c r="S1013" i="1"/>
  <c r="M1014" i="1"/>
  <c r="N1014" i="1" s="1"/>
  <c r="G1013" i="1"/>
  <c r="F1015" i="1"/>
  <c r="E1015" i="1"/>
  <c r="J1016" i="1"/>
  <c r="K1016" i="1" s="1"/>
  <c r="I1017" i="1"/>
  <c r="D1014" i="1"/>
  <c r="L1014" i="1" s="1"/>
  <c r="X1013" i="1" l="1"/>
  <c r="B1013" i="1" s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P1014" i="1" s="1"/>
  <c r="S1014" i="1" l="1"/>
  <c r="X1014" i="1"/>
  <c r="G1015" i="1"/>
  <c r="M1016" i="1"/>
  <c r="M1017" i="1" s="1"/>
  <c r="M1018" i="1" s="1"/>
  <c r="O1015" i="1"/>
  <c r="P1015" i="1" s="1"/>
  <c r="X1015" i="1" s="1"/>
  <c r="D1016" i="1"/>
  <c r="L1016" i="1" s="1"/>
  <c r="O1016" i="1" s="1"/>
  <c r="P1016" i="1" s="1"/>
  <c r="U1017" i="1"/>
  <c r="W1017" i="1" s="1"/>
  <c r="F1017" i="1"/>
  <c r="E1017" i="1"/>
  <c r="J1018" i="1"/>
  <c r="K1018" i="1" s="1"/>
  <c r="I1019" i="1"/>
  <c r="N1018" i="1"/>
  <c r="X1016" i="1" l="1"/>
  <c r="B1016" i="1" s="1"/>
  <c r="G1016" i="1"/>
  <c r="B1015" i="1"/>
  <c r="S1015" i="1"/>
  <c r="E1018" i="1"/>
  <c r="F1018" i="1"/>
  <c r="U1018" i="1"/>
  <c r="W1018" i="1" s="1"/>
  <c r="B1014" i="1"/>
  <c r="D1017" i="1"/>
  <c r="L1017" i="1" s="1"/>
  <c r="O1017" i="1" s="1"/>
  <c r="P1017" i="1" s="1"/>
  <c r="J1019" i="1"/>
  <c r="K1019" i="1" s="1"/>
  <c r="I1020" i="1"/>
  <c r="N1019" i="1"/>
  <c r="M1019" i="1"/>
  <c r="X1017" i="1" l="1"/>
  <c r="B1017" i="1" s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L1018" i="1" l="1"/>
  <c r="O1018" i="1" s="1"/>
  <c r="P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X1018" i="1" l="1"/>
  <c r="L1019" i="1"/>
  <c r="O1019" i="1" s="1"/>
  <c r="P1019" i="1" s="1"/>
  <c r="D1020" i="1"/>
  <c r="L1020" i="1" s="1"/>
  <c r="O1020" i="1" s="1"/>
  <c r="P1020" i="1" s="1"/>
  <c r="J1022" i="1"/>
  <c r="K1022" i="1" s="1"/>
  <c r="I1023" i="1"/>
  <c r="M1022" i="1"/>
  <c r="N1022" i="1"/>
  <c r="F1021" i="1"/>
  <c r="U1021" i="1"/>
  <c r="W1021" i="1" s="1"/>
  <c r="E1021" i="1"/>
  <c r="B1018" i="1" l="1"/>
  <c r="X1020" i="1"/>
  <c r="B1020" i="1" s="1"/>
  <c r="X1019" i="1"/>
  <c r="B1019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P1021" i="1" s="1"/>
  <c r="X1021" i="1" l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P1022" i="1" s="1"/>
  <c r="G1021" i="1"/>
  <c r="B1021" i="1" l="1"/>
  <c r="X1022" i="1"/>
  <c r="B1022" i="1" s="1"/>
  <c r="G1022" i="1"/>
  <c r="D1023" i="1"/>
  <c r="L1023" i="1" s="1"/>
  <c r="O1023" i="1" s="1"/>
  <c r="P1023" i="1" s="1"/>
  <c r="I1026" i="1"/>
  <c r="J1025" i="1"/>
  <c r="K1025" i="1" s="1"/>
  <c r="M1025" i="1"/>
  <c r="N1025" i="1"/>
  <c r="F1024" i="1"/>
  <c r="U1024" i="1"/>
  <c r="W1024" i="1" s="1"/>
  <c r="E1024" i="1"/>
  <c r="X1023" i="1" l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P1024" i="1" s="1"/>
  <c r="B1023" i="1" l="1"/>
  <c r="X1024" i="1"/>
  <c r="B1024" i="1" s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P1025" i="1" s="1"/>
  <c r="G1024" i="1"/>
  <c r="X1025" i="1" l="1"/>
  <c r="D1026" i="1"/>
  <c r="L1026" i="1" s="1"/>
  <c r="O1026" i="1" s="1"/>
  <c r="P1026" i="1" s="1"/>
  <c r="F1027" i="1"/>
  <c r="U1027" i="1"/>
  <c r="W1027" i="1" s="1"/>
  <c r="E1027" i="1"/>
  <c r="G1025" i="1"/>
  <c r="M1028" i="1"/>
  <c r="I1029" i="1"/>
  <c r="J1028" i="1"/>
  <c r="K1028" i="1" s="1"/>
  <c r="N1028" i="1"/>
  <c r="B1025" i="1" l="1"/>
  <c r="X1026" i="1"/>
  <c r="B1026" i="1" s="1"/>
  <c r="G1026" i="1"/>
  <c r="D1027" i="1"/>
  <c r="L1027" i="1" s="1"/>
  <c r="O1027" i="1" s="1"/>
  <c r="P1027" i="1" s="1"/>
  <c r="F1028" i="1"/>
  <c r="E1028" i="1"/>
  <c r="U1028" i="1"/>
  <c r="W1028" i="1" s="1"/>
  <c r="M1029" i="1"/>
  <c r="I1030" i="1"/>
  <c r="J1029" i="1"/>
  <c r="K1029" i="1" s="1"/>
  <c r="N1029" i="1"/>
  <c r="X1027" i="1" l="1"/>
  <c r="B1027" i="1" s="1"/>
  <c r="G1027" i="1"/>
  <c r="J1030" i="1"/>
  <c r="K1030" i="1" s="1"/>
  <c r="I1031" i="1"/>
  <c r="M1030" i="1"/>
  <c r="N1030" i="1"/>
  <c r="D1028" i="1"/>
  <c r="L1028" i="1" s="1"/>
  <c r="O1028" i="1" s="1"/>
  <c r="P1028" i="1" s="1"/>
  <c r="F1029" i="1"/>
  <c r="U1029" i="1"/>
  <c r="W1029" i="1" s="1"/>
  <c r="E1029" i="1"/>
  <c r="X1028" i="1" l="1"/>
  <c r="G1028" i="1"/>
  <c r="D1029" i="1"/>
  <c r="L1029" i="1" s="1"/>
  <c r="O1029" i="1" s="1"/>
  <c r="P1029" i="1" s="1"/>
  <c r="I1032" i="1"/>
  <c r="M1031" i="1"/>
  <c r="J1031" i="1"/>
  <c r="K1031" i="1" s="1"/>
  <c r="N1031" i="1"/>
  <c r="F1030" i="1"/>
  <c r="E1030" i="1"/>
  <c r="U1030" i="1"/>
  <c r="W1030" i="1" s="1"/>
  <c r="B1028" i="1" l="1"/>
  <c r="X1029" i="1"/>
  <c r="B1029" i="1" s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P1030" i="1" s="1"/>
  <c r="X1030" i="1" l="1"/>
  <c r="B1030" i="1" s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P1031" i="1" s="1"/>
  <c r="G1030" i="1"/>
  <c r="X1031" i="1" l="1"/>
  <c r="B1031" i="1" s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D1033" i="1" l="1"/>
  <c r="L1033" i="1" s="1"/>
  <c r="O1033" i="1" s="1"/>
  <c r="P1033" i="1" s="1"/>
  <c r="L1032" i="1"/>
  <c r="O1032" i="1" s="1"/>
  <c r="P1032" i="1" s="1"/>
  <c r="M1035" i="1"/>
  <c r="J1035" i="1"/>
  <c r="K1035" i="1" s="1"/>
  <c r="I1036" i="1"/>
  <c r="N1035" i="1"/>
  <c r="F1034" i="1"/>
  <c r="U1034" i="1"/>
  <c r="W1034" i="1" s="1"/>
  <c r="E1034" i="1"/>
  <c r="X1033" i="1" l="1"/>
  <c r="B1033" i="1" s="1"/>
  <c r="X1032" i="1"/>
  <c r="B1032" i="1" s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P1034" i="1" s="1"/>
  <c r="X1034" i="1" l="1"/>
  <c r="B1034" i="1" s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P1035" i="1" s="1"/>
  <c r="G1034" i="1"/>
  <c r="X1035" i="1" l="1"/>
  <c r="B1035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P1036" i="1" s="1"/>
  <c r="G1035" i="1"/>
  <c r="X1036" i="1" l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B1036" i="1" l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P1038" i="1" s="1"/>
  <c r="L1037" i="1"/>
  <c r="O1037" i="1" s="1"/>
  <c r="P1037" i="1" s="1"/>
  <c r="X1038" i="1" l="1"/>
  <c r="B1038" i="1" s="1"/>
  <c r="X1037" i="1"/>
  <c r="D1039" i="1"/>
  <c r="L1039" i="1" s="1"/>
  <c r="O1039" i="1" s="1"/>
  <c r="P1039" i="1" s="1"/>
  <c r="F1040" i="1"/>
  <c r="U1040" i="1"/>
  <c r="W1040" i="1" s="1"/>
  <c r="E1040" i="1"/>
  <c r="G1038" i="1"/>
  <c r="J1041" i="1"/>
  <c r="K1041" i="1" s="1"/>
  <c r="I1042" i="1"/>
  <c r="M1041" i="1"/>
  <c r="N1041" i="1"/>
  <c r="B1037" i="1" l="1"/>
  <c r="X1039" i="1"/>
  <c r="B1039" i="1" s="1"/>
  <c r="G1039" i="1"/>
  <c r="F1041" i="1"/>
  <c r="U1041" i="1"/>
  <c r="W1041" i="1" s="1"/>
  <c r="E1041" i="1"/>
  <c r="D1040" i="1"/>
  <c r="L1040" i="1" s="1"/>
  <c r="O1040" i="1" s="1"/>
  <c r="P1040" i="1" s="1"/>
  <c r="I1043" i="1"/>
  <c r="J1042" i="1"/>
  <c r="K1042" i="1" s="1"/>
  <c r="N1042" i="1"/>
  <c r="X1040" i="1" l="1"/>
  <c r="B1040" i="1" s="1"/>
  <c r="G1040" i="1"/>
  <c r="F1042" i="1"/>
  <c r="U1042" i="1"/>
  <c r="W1042" i="1" s="1"/>
  <c r="E1042" i="1"/>
  <c r="J1043" i="1"/>
  <c r="K1043" i="1" s="1"/>
  <c r="I1044" i="1"/>
  <c r="D1041" i="1"/>
  <c r="G1041" i="1" s="1"/>
  <c r="I1045" i="1" l="1"/>
  <c r="J1044" i="1"/>
  <c r="K1044" i="1" s="1"/>
  <c r="L1041" i="1"/>
  <c r="F1043" i="1"/>
  <c r="U1043" i="1"/>
  <c r="W1043" i="1" s="1"/>
  <c r="E1043" i="1"/>
  <c r="D1042" i="1"/>
  <c r="L1042" i="1" s="1"/>
  <c r="O1042" i="1" l="1"/>
  <c r="P1042" i="1" s="1"/>
  <c r="D1043" i="1"/>
  <c r="L1043" i="1" s="1"/>
  <c r="F1044" i="1"/>
  <c r="E1044" i="1"/>
  <c r="U1044" i="1"/>
  <c r="W1044" i="1" s="1"/>
  <c r="M1042" i="1"/>
  <c r="M1043" i="1" s="1"/>
  <c r="O1041" i="1"/>
  <c r="P1041" i="1" s="1"/>
  <c r="G1042" i="1"/>
  <c r="J1045" i="1"/>
  <c r="K1045" i="1" s="1"/>
  <c r="I1046" i="1"/>
  <c r="X1042" i="1" l="1"/>
  <c r="X1041" i="1"/>
  <c r="B1041" i="1" s="1"/>
  <c r="G1043" i="1"/>
  <c r="U1045" i="1"/>
  <c r="W1045" i="1" s="1"/>
  <c r="M1044" i="1"/>
  <c r="N1043" i="1"/>
  <c r="N1044" i="1" s="1"/>
  <c r="D1044" i="1"/>
  <c r="L1044" i="1" s="1"/>
  <c r="F1045" i="1"/>
  <c r="E1045" i="1"/>
  <c r="J1046" i="1"/>
  <c r="K1046" i="1" s="1"/>
  <c r="I1047" i="1"/>
  <c r="B1042" i="1" l="1"/>
  <c r="O1043" i="1"/>
  <c r="P1043" i="1" s="1"/>
  <c r="X1043" i="1" s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O1044" i="1"/>
  <c r="P1044" i="1" s="1"/>
  <c r="S1044" i="1" l="1"/>
  <c r="X1044" i="1"/>
  <c r="B1043" i="1"/>
  <c r="S1043" i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G1046" i="1" l="1"/>
  <c r="M1047" i="1"/>
  <c r="M1048" i="1" s="1"/>
  <c r="O1046" i="1"/>
  <c r="P1046" i="1" s="1"/>
  <c r="X1046" i="1" s="1"/>
  <c r="B1044" i="1"/>
  <c r="O1045" i="1"/>
  <c r="P1045" i="1" s="1"/>
  <c r="I1050" i="1"/>
  <c r="J1049" i="1"/>
  <c r="K1049" i="1" s="1"/>
  <c r="N1049" i="1"/>
  <c r="D1047" i="1"/>
  <c r="L1047" i="1" s="1"/>
  <c r="O1047" i="1" s="1"/>
  <c r="P1047" i="1" s="1"/>
  <c r="F1048" i="1"/>
  <c r="E1048" i="1"/>
  <c r="U1048" i="1"/>
  <c r="W1048" i="1" s="1"/>
  <c r="X1045" i="1" l="1"/>
  <c r="B1045" i="1" s="1"/>
  <c r="X1047" i="1"/>
  <c r="B1047" i="1" s="1"/>
  <c r="B1046" i="1"/>
  <c r="S1046" i="1"/>
  <c r="S1045" i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L1048" i="1" l="1"/>
  <c r="O1048" i="1" s="1"/>
  <c r="P1048" i="1" s="1"/>
  <c r="M1049" i="1"/>
  <c r="M1050" i="1" s="1"/>
  <c r="M1051" i="1" s="1"/>
  <c r="D1049" i="1"/>
  <c r="L1049" i="1" s="1"/>
  <c r="O1049" i="1" s="1"/>
  <c r="P1049" i="1" s="1"/>
  <c r="I1052" i="1"/>
  <c r="J1051" i="1"/>
  <c r="K1051" i="1" s="1"/>
  <c r="N1051" i="1"/>
  <c r="U1050" i="1"/>
  <c r="W1050" i="1" s="1"/>
  <c r="E1050" i="1"/>
  <c r="F1050" i="1"/>
  <c r="X1049" i="1" l="1"/>
  <c r="B1049" i="1" s="1"/>
  <c r="X1048" i="1"/>
  <c r="B1048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P1050" i="1" s="1"/>
  <c r="M1052" i="1"/>
  <c r="X1050" i="1" l="1"/>
  <c r="M1053" i="1"/>
  <c r="D1051" i="1"/>
  <c r="L1051" i="1" s="1"/>
  <c r="O1051" i="1" s="1"/>
  <c r="P1051" i="1" s="1"/>
  <c r="F1052" i="1"/>
  <c r="E1052" i="1"/>
  <c r="U1052" i="1"/>
  <c r="W1052" i="1" s="1"/>
  <c r="G1050" i="1"/>
  <c r="J1053" i="1"/>
  <c r="K1053" i="1" s="1"/>
  <c r="I1054" i="1"/>
  <c r="N1053" i="1"/>
  <c r="B1050" i="1" l="1"/>
  <c r="X1051" i="1"/>
  <c r="B1051" i="1" s="1"/>
  <c r="G1051" i="1"/>
  <c r="F1053" i="1"/>
  <c r="E1053" i="1"/>
  <c r="U1053" i="1"/>
  <c r="W1053" i="1" s="1"/>
  <c r="D1052" i="1"/>
  <c r="L1052" i="1" s="1"/>
  <c r="O1052" i="1" s="1"/>
  <c r="P1052" i="1" s="1"/>
  <c r="J1054" i="1"/>
  <c r="K1054" i="1" s="1"/>
  <c r="I1055" i="1"/>
  <c r="M1054" i="1"/>
  <c r="N1054" i="1"/>
  <c r="X1052" i="1" l="1"/>
  <c r="B1052" i="1" s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F1055" i="1" l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P1054" i="1" s="1"/>
  <c r="L1053" i="1"/>
  <c r="O1053" i="1" s="1"/>
  <c r="P1053" i="1" s="1"/>
  <c r="X1053" i="1" l="1"/>
  <c r="B1053" i="1" s="1"/>
  <c r="X1054" i="1"/>
  <c r="B1054" i="1" s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P1055" i="1" s="1"/>
  <c r="G1054" i="1"/>
  <c r="X1055" i="1" l="1"/>
  <c r="B1055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L1056" i="1" l="1"/>
  <c r="O1056" i="1" s="1"/>
  <c r="P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X1056" i="1" l="1"/>
  <c r="B1056" i="1" s="1"/>
  <c r="L1057" i="1"/>
  <c r="O1057" i="1" s="1"/>
  <c r="P1057" i="1" s="1"/>
  <c r="I1061" i="1"/>
  <c r="M1060" i="1"/>
  <c r="J1060" i="1"/>
  <c r="K1060" i="1" s="1"/>
  <c r="N1060" i="1"/>
  <c r="D1058" i="1"/>
  <c r="L1058" i="1" s="1"/>
  <c r="O1058" i="1" s="1"/>
  <c r="P1058" i="1" s="1"/>
  <c r="F1059" i="1"/>
  <c r="U1059" i="1"/>
  <c r="W1059" i="1" s="1"/>
  <c r="E1059" i="1"/>
  <c r="X1057" i="1" l="1"/>
  <c r="B1057" i="1" s="1"/>
  <c r="X1058" i="1"/>
  <c r="B1058" i="1" s="1"/>
  <c r="G1058" i="1"/>
  <c r="F1060" i="1"/>
  <c r="U1060" i="1"/>
  <c r="W1060" i="1" s="1"/>
  <c r="E1060" i="1"/>
  <c r="D1059" i="1"/>
  <c r="L1059" i="1" s="1"/>
  <c r="O1059" i="1" s="1"/>
  <c r="P1059" i="1" s="1"/>
  <c r="J1061" i="1"/>
  <c r="K1061" i="1" s="1"/>
  <c r="I1062" i="1"/>
  <c r="M1061" i="1"/>
  <c r="N1061" i="1"/>
  <c r="X1059" i="1" l="1"/>
  <c r="B1059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P1060" i="1" s="1"/>
  <c r="X1060" i="1" l="1"/>
  <c r="B1060" i="1" s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M1064" i="1" l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P1062" i="1" s="1"/>
  <c r="L1061" i="1"/>
  <c r="O1061" i="1" s="1"/>
  <c r="P1061" i="1" s="1"/>
  <c r="X1062" i="1" l="1"/>
  <c r="B1062" i="1" s="1"/>
  <c r="X1061" i="1"/>
  <c r="B1061" i="1" s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L1063" i="1" l="1"/>
  <c r="O1063" i="1" s="1"/>
  <c r="P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X1063" i="1" l="1"/>
  <c r="B1063" i="1" s="1"/>
  <c r="L1064" i="1"/>
  <c r="O1064" i="1" s="1"/>
  <c r="P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X1064" i="1" l="1"/>
  <c r="B1064" i="1" s="1"/>
  <c r="L1065" i="1"/>
  <c r="O1065" i="1" s="1"/>
  <c r="P1065" i="1" s="1"/>
  <c r="F1067" i="1"/>
  <c r="U1067" i="1"/>
  <c r="W1067" i="1" s="1"/>
  <c r="E1067" i="1"/>
  <c r="D1066" i="1"/>
  <c r="L1066" i="1" s="1"/>
  <c r="O1066" i="1" s="1"/>
  <c r="P1066" i="1" s="1"/>
  <c r="I1069" i="1"/>
  <c r="J1068" i="1"/>
  <c r="K1068" i="1" s="1"/>
  <c r="M1068" i="1"/>
  <c r="N1068" i="1"/>
  <c r="X1066" i="1" l="1"/>
  <c r="B1066" i="1" s="1"/>
  <c r="X1065" i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B1065" i="1" l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P1068" i="1" s="1"/>
  <c r="L1067" i="1"/>
  <c r="O1067" i="1" s="1"/>
  <c r="P1067" i="1" s="1"/>
  <c r="X1068" i="1" l="1"/>
  <c r="B1068" i="1" s="1"/>
  <c r="X1067" i="1"/>
  <c r="M1071" i="1"/>
  <c r="G1068" i="1"/>
  <c r="D1069" i="1"/>
  <c r="L1069" i="1" s="1"/>
  <c r="O1069" i="1" s="1"/>
  <c r="P1069" i="1" s="1"/>
  <c r="F1070" i="1"/>
  <c r="E1070" i="1"/>
  <c r="U1070" i="1"/>
  <c r="W1070" i="1" s="1"/>
  <c r="J1071" i="1"/>
  <c r="K1071" i="1" s="1"/>
  <c r="I1072" i="1"/>
  <c r="N1071" i="1"/>
  <c r="B1067" i="1" l="1"/>
  <c r="X1069" i="1"/>
  <c r="B1069" i="1" s="1"/>
  <c r="G1069" i="1"/>
  <c r="F1071" i="1"/>
  <c r="U1071" i="1"/>
  <c r="W1071" i="1" s="1"/>
  <c r="E1071" i="1"/>
  <c r="D1070" i="1"/>
  <c r="L1070" i="1" s="1"/>
  <c r="O1070" i="1" s="1"/>
  <c r="P1070" i="1" s="1"/>
  <c r="J1072" i="1"/>
  <c r="K1072" i="1" s="1"/>
  <c r="I1073" i="1"/>
  <c r="N1072" i="1"/>
  <c r="X1070" i="1" l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B1070" i="1" l="1"/>
  <c r="G1071" i="1"/>
  <c r="M1072" i="1"/>
  <c r="M1073" i="1" s="1"/>
  <c r="O1071" i="1"/>
  <c r="P1071" i="1" s="1"/>
  <c r="D1072" i="1"/>
  <c r="L1072" i="1" s="1"/>
  <c r="O1072" i="1" s="1"/>
  <c r="P1072" i="1" s="1"/>
  <c r="J1074" i="1"/>
  <c r="K1074" i="1" s="1"/>
  <c r="I1075" i="1"/>
  <c r="F1073" i="1"/>
  <c r="E1073" i="1"/>
  <c r="U1073" i="1"/>
  <c r="W1073" i="1" s="1"/>
  <c r="X1071" i="1" l="1"/>
  <c r="B1071" i="1" s="1"/>
  <c r="X1072" i="1"/>
  <c r="G1072" i="1"/>
  <c r="I1076" i="1"/>
  <c r="J1075" i="1"/>
  <c r="K1075" i="1" s="1"/>
  <c r="F1074" i="1"/>
  <c r="E1074" i="1"/>
  <c r="U1074" i="1"/>
  <c r="W1074" i="1" s="1"/>
  <c r="D1073" i="1"/>
  <c r="G1073" i="1" s="1"/>
  <c r="B1072" i="1" l="1"/>
  <c r="U1075" i="1"/>
  <c r="W1075" i="1" s="1"/>
  <c r="L1073" i="1"/>
  <c r="E1075" i="1"/>
  <c r="F1075" i="1"/>
  <c r="D1074" i="1"/>
  <c r="L1074" i="1" s="1"/>
  <c r="I1077" i="1"/>
  <c r="J1076" i="1"/>
  <c r="K1076" i="1" s="1"/>
  <c r="G1074" i="1" l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P1074" i="1" s="1"/>
  <c r="O1073" i="1"/>
  <c r="P1073" i="1" s="1"/>
  <c r="X1073" i="1" s="1"/>
  <c r="S1074" i="1" l="1"/>
  <c r="X1074" i="1"/>
  <c r="M1075" i="1"/>
  <c r="N1075" i="1" s="1"/>
  <c r="N1076" i="1" s="1"/>
  <c r="N1077" i="1" s="1"/>
  <c r="N1078" i="1" s="1"/>
  <c r="L1075" i="1"/>
  <c r="B1073" i="1"/>
  <c r="J1078" i="1"/>
  <c r="K1078" i="1" s="1"/>
  <c r="I1079" i="1"/>
  <c r="E1077" i="1"/>
  <c r="U1077" i="1"/>
  <c r="W1077" i="1" s="1"/>
  <c r="F1077" i="1"/>
  <c r="D1076" i="1"/>
  <c r="L1076" i="1" s="1"/>
  <c r="O1076" i="1" l="1"/>
  <c r="P1076" i="1" s="1"/>
  <c r="G1076" i="1"/>
  <c r="D1077" i="1"/>
  <c r="L1077" i="1" s="1"/>
  <c r="O1077" i="1" s="1"/>
  <c r="P1077" i="1" s="1"/>
  <c r="F1078" i="1"/>
  <c r="E1078" i="1"/>
  <c r="U1078" i="1"/>
  <c r="W1078" i="1" s="1"/>
  <c r="I1080" i="1"/>
  <c r="J1079" i="1"/>
  <c r="K1079" i="1" s="1"/>
  <c r="N1079" i="1"/>
  <c r="B1074" i="1"/>
  <c r="M1076" i="1"/>
  <c r="M1077" i="1" s="1"/>
  <c r="M1078" i="1" s="1"/>
  <c r="M1079" i="1" s="1"/>
  <c r="O1075" i="1"/>
  <c r="P1075" i="1" s="1"/>
  <c r="X1075" i="1" s="1"/>
  <c r="X1077" i="1" l="1"/>
  <c r="B1077" i="1" s="1"/>
  <c r="X1076" i="1"/>
  <c r="B1076" i="1" s="1"/>
  <c r="G1077" i="1"/>
  <c r="B1075" i="1"/>
  <c r="S1075" i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P1078" i="1" s="1"/>
  <c r="X1078" i="1" l="1"/>
  <c r="B1078" i="1" s="1"/>
  <c r="M1081" i="1"/>
  <c r="D1079" i="1"/>
  <c r="L1079" i="1" s="1"/>
  <c r="O1079" i="1" s="1"/>
  <c r="P1079" i="1" s="1"/>
  <c r="G1078" i="1"/>
  <c r="E1080" i="1"/>
  <c r="F1080" i="1"/>
  <c r="U1080" i="1"/>
  <c r="W1080" i="1" s="1"/>
  <c r="J1081" i="1"/>
  <c r="K1081" i="1" s="1"/>
  <c r="I1082" i="1"/>
  <c r="N1081" i="1"/>
  <c r="X1079" i="1" l="1"/>
  <c r="B1079" i="1" s="1"/>
  <c r="G1079" i="1"/>
  <c r="D1080" i="1"/>
  <c r="L1080" i="1" s="1"/>
  <c r="O1080" i="1" s="1"/>
  <c r="P1080" i="1" s="1"/>
  <c r="J1082" i="1"/>
  <c r="K1082" i="1" s="1"/>
  <c r="I1083" i="1"/>
  <c r="N1082" i="1"/>
  <c r="E1081" i="1"/>
  <c r="F1081" i="1"/>
  <c r="U1081" i="1"/>
  <c r="W1081" i="1" s="1"/>
  <c r="M1082" i="1"/>
  <c r="X1080" i="1" l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P1081" i="1" s="1"/>
  <c r="B1080" i="1" l="1"/>
  <c r="X1081" i="1"/>
  <c r="B1081" i="1" s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L1082" i="1" l="1"/>
  <c r="O1082" i="1" s="1"/>
  <c r="P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X1082" i="1" l="1"/>
  <c r="B1082" i="1" s="1"/>
  <c r="L1083" i="1"/>
  <c r="O1083" i="1" s="1"/>
  <c r="P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X1083" i="1" l="1"/>
  <c r="B1083" i="1" s="1"/>
  <c r="L1084" i="1"/>
  <c r="O1084" i="1" s="1"/>
  <c r="P1084" i="1" s="1"/>
  <c r="D1085" i="1"/>
  <c r="L1085" i="1" s="1"/>
  <c r="O1085" i="1" s="1"/>
  <c r="P1085" i="1" s="1"/>
  <c r="E1086" i="1"/>
  <c r="U1086" i="1"/>
  <c r="W1086" i="1" s="1"/>
  <c r="F1086" i="1"/>
  <c r="M1087" i="1"/>
  <c r="I1088" i="1"/>
  <c r="J1087" i="1"/>
  <c r="K1087" i="1" s="1"/>
  <c r="N1087" i="1"/>
  <c r="X1084" i="1" l="1"/>
  <c r="B1084" i="1" s="1"/>
  <c r="X1085" i="1"/>
  <c r="B1085" i="1" s="1"/>
  <c r="G1085" i="1"/>
  <c r="J1088" i="1"/>
  <c r="K1088" i="1" s="1"/>
  <c r="I1089" i="1"/>
  <c r="M1088" i="1"/>
  <c r="N1088" i="1"/>
  <c r="D1086" i="1"/>
  <c r="L1086" i="1" s="1"/>
  <c r="O1086" i="1" s="1"/>
  <c r="P1086" i="1" s="1"/>
  <c r="U1087" i="1"/>
  <c r="W1087" i="1" s="1"/>
  <c r="E1087" i="1"/>
  <c r="F1087" i="1"/>
  <c r="X1086" i="1" l="1"/>
  <c r="B1086" i="1" s="1"/>
  <c r="G1086" i="1"/>
  <c r="D1087" i="1"/>
  <c r="L1087" i="1" s="1"/>
  <c r="O1087" i="1" s="1"/>
  <c r="P1087" i="1" s="1"/>
  <c r="M1089" i="1"/>
  <c r="J1089" i="1"/>
  <c r="K1089" i="1" s="1"/>
  <c r="I1090" i="1"/>
  <c r="N1089" i="1"/>
  <c r="E1088" i="1"/>
  <c r="F1088" i="1"/>
  <c r="U1088" i="1"/>
  <c r="W1088" i="1" s="1"/>
  <c r="X1087" i="1" l="1"/>
  <c r="B1087" i="1" s="1"/>
  <c r="G1087" i="1"/>
  <c r="E1089" i="1"/>
  <c r="U1089" i="1"/>
  <c r="W1089" i="1" s="1"/>
  <c r="F1089" i="1"/>
  <c r="D1088" i="1"/>
  <c r="L1088" i="1" s="1"/>
  <c r="O1088" i="1" s="1"/>
  <c r="P1088" i="1" s="1"/>
  <c r="M1090" i="1"/>
  <c r="I1091" i="1"/>
  <c r="J1090" i="1"/>
  <c r="K1090" i="1" s="1"/>
  <c r="N1090" i="1"/>
  <c r="X1088" i="1" l="1"/>
  <c r="B1088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P1089" i="1" s="1"/>
  <c r="X1089" i="1" l="1"/>
  <c r="B1089" i="1" s="1"/>
  <c r="D1090" i="1"/>
  <c r="L1090" i="1" s="1"/>
  <c r="O1090" i="1" s="1"/>
  <c r="P1090" i="1" s="1"/>
  <c r="E1091" i="1"/>
  <c r="F1091" i="1"/>
  <c r="U1091" i="1"/>
  <c r="W1091" i="1" s="1"/>
  <c r="G1089" i="1"/>
  <c r="I1093" i="1"/>
  <c r="M1092" i="1"/>
  <c r="J1092" i="1"/>
  <c r="K1092" i="1" s="1"/>
  <c r="N1092" i="1"/>
  <c r="X1090" i="1" l="1"/>
  <c r="B1090" i="1" s="1"/>
  <c r="G1090" i="1"/>
  <c r="M1093" i="1"/>
  <c r="J1093" i="1"/>
  <c r="K1093" i="1" s="1"/>
  <c r="I1094" i="1"/>
  <c r="N1093" i="1"/>
  <c r="D1091" i="1"/>
  <c r="L1091" i="1" s="1"/>
  <c r="O1091" i="1" s="1"/>
  <c r="P1091" i="1" s="1"/>
  <c r="E1092" i="1"/>
  <c r="U1092" i="1"/>
  <c r="W1092" i="1" s="1"/>
  <c r="F1092" i="1"/>
  <c r="X1091" i="1" l="1"/>
  <c r="B1091" i="1" s="1"/>
  <c r="G1091" i="1"/>
  <c r="D1092" i="1"/>
  <c r="L1092" i="1" s="1"/>
  <c r="O1092" i="1" s="1"/>
  <c r="P1092" i="1" s="1"/>
  <c r="I1095" i="1"/>
  <c r="J1094" i="1"/>
  <c r="K1094" i="1" s="1"/>
  <c r="M1094" i="1"/>
  <c r="N1094" i="1"/>
  <c r="E1093" i="1"/>
  <c r="U1093" i="1"/>
  <c r="W1093" i="1" s="1"/>
  <c r="F1093" i="1"/>
  <c r="X1092" i="1" l="1"/>
  <c r="B1092" i="1" s="1"/>
  <c r="G1092" i="1"/>
  <c r="E1094" i="1"/>
  <c r="F1094" i="1"/>
  <c r="U1094" i="1"/>
  <c r="W1094" i="1" s="1"/>
  <c r="D1093" i="1"/>
  <c r="L1093" i="1" s="1"/>
  <c r="O1093" i="1" s="1"/>
  <c r="P1093" i="1" s="1"/>
  <c r="J1095" i="1"/>
  <c r="K1095" i="1" s="1"/>
  <c r="M1095" i="1"/>
  <c r="I1096" i="1"/>
  <c r="N1095" i="1"/>
  <c r="X1093" i="1" l="1"/>
  <c r="B1093" i="1" s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J1097" i="1" l="1"/>
  <c r="K1097" i="1" s="1"/>
  <c r="M1097" i="1"/>
  <c r="I1098" i="1"/>
  <c r="N1097" i="1"/>
  <c r="E1096" i="1"/>
  <c r="U1096" i="1"/>
  <c r="W1096" i="1" s="1"/>
  <c r="F1096" i="1"/>
  <c r="L1094" i="1"/>
  <c r="O1094" i="1" s="1"/>
  <c r="P1094" i="1" s="1"/>
  <c r="D1095" i="1"/>
  <c r="L1095" i="1" s="1"/>
  <c r="O1095" i="1" s="1"/>
  <c r="P1095" i="1" s="1"/>
  <c r="X1094" i="1" l="1"/>
  <c r="B1094" i="1" s="1"/>
  <c r="X1095" i="1"/>
  <c r="M1098" i="1"/>
  <c r="J1098" i="1"/>
  <c r="K1098" i="1" s="1"/>
  <c r="I1099" i="1"/>
  <c r="N1098" i="1"/>
  <c r="D1096" i="1"/>
  <c r="L1096" i="1" s="1"/>
  <c r="O1096" i="1" s="1"/>
  <c r="P1096" i="1" s="1"/>
  <c r="G1095" i="1"/>
  <c r="E1097" i="1"/>
  <c r="F1097" i="1"/>
  <c r="U1097" i="1"/>
  <c r="W1097" i="1" s="1"/>
  <c r="B1095" i="1" l="1"/>
  <c r="X1096" i="1"/>
  <c r="B1096" i="1" s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P1097" i="1" s="1"/>
  <c r="X1097" i="1" l="1"/>
  <c r="B1097" i="1" s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M1101" i="1" l="1"/>
  <c r="D1099" i="1"/>
  <c r="L1099" i="1" s="1"/>
  <c r="O1099" i="1" s="1"/>
  <c r="P1099" i="1" s="1"/>
  <c r="L1098" i="1"/>
  <c r="O1098" i="1" s="1"/>
  <c r="P1098" i="1" s="1"/>
  <c r="J1101" i="1"/>
  <c r="K1101" i="1" s="1"/>
  <c r="I1102" i="1"/>
  <c r="N1101" i="1"/>
  <c r="E1100" i="1"/>
  <c r="U1100" i="1"/>
  <c r="W1100" i="1" s="1"/>
  <c r="F1100" i="1"/>
  <c r="X1099" i="1" l="1"/>
  <c r="B1099" i="1" s="1"/>
  <c r="X1098" i="1"/>
  <c r="B1098" i="1" s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P1100" i="1" s="1"/>
  <c r="M1102" i="1"/>
  <c r="X1100" i="1" l="1"/>
  <c r="B1100" i="1" s="1"/>
  <c r="G1100" i="1"/>
  <c r="E1102" i="1"/>
  <c r="U1102" i="1"/>
  <c r="W1102" i="1" s="1"/>
  <c r="F1102" i="1"/>
  <c r="D1101" i="1"/>
  <c r="L1101" i="1" s="1"/>
  <c r="O1101" i="1" s="1"/>
  <c r="P1101" i="1" s="1"/>
  <c r="J1103" i="1"/>
  <c r="K1103" i="1" s="1"/>
  <c r="I1104" i="1"/>
  <c r="N1103" i="1"/>
  <c r="X1101" i="1" l="1"/>
  <c r="G1101" i="1"/>
  <c r="I1105" i="1"/>
  <c r="J1104" i="1"/>
  <c r="K1104" i="1" s="1"/>
  <c r="E1103" i="1"/>
  <c r="F1103" i="1"/>
  <c r="U1103" i="1"/>
  <c r="W1103" i="1" s="1"/>
  <c r="D1102" i="1"/>
  <c r="G1102" i="1" s="1"/>
  <c r="B1101" i="1" l="1"/>
  <c r="L1102" i="1"/>
  <c r="O1102" i="1" s="1"/>
  <c r="P1102" i="1" s="1"/>
  <c r="M1103" i="1"/>
  <c r="E1104" i="1"/>
  <c r="U1104" i="1"/>
  <c r="W1104" i="1" s="1"/>
  <c r="F1104" i="1"/>
  <c r="D1103" i="1"/>
  <c r="L1103" i="1" s="1"/>
  <c r="I1106" i="1"/>
  <c r="J1105" i="1"/>
  <c r="K1105" i="1" s="1"/>
  <c r="X1102" i="1" l="1"/>
  <c r="B1102" i="1" s="1"/>
  <c r="G1103" i="1"/>
  <c r="M1104" i="1"/>
  <c r="O1103" i="1"/>
  <c r="P1103" i="1" s="1"/>
  <c r="D1104" i="1"/>
  <c r="G1104" i="1" s="1"/>
  <c r="E1105" i="1"/>
  <c r="F1105" i="1"/>
  <c r="U1105" i="1"/>
  <c r="W1105" i="1" s="1"/>
  <c r="J1106" i="1"/>
  <c r="K1106" i="1" s="1"/>
  <c r="U1106" i="1" s="1"/>
  <c r="W1106" i="1" s="1"/>
  <c r="I1107" i="1"/>
  <c r="X1103" i="1" l="1"/>
  <c r="B1103" i="1" s="1"/>
  <c r="L1104" i="1"/>
  <c r="M1105" i="1" s="1"/>
  <c r="N1104" i="1"/>
  <c r="D1105" i="1"/>
  <c r="G1105" i="1" s="1"/>
  <c r="I1108" i="1"/>
  <c r="J1107" i="1"/>
  <c r="K1107" i="1" s="1"/>
  <c r="F1106" i="1"/>
  <c r="E1106" i="1"/>
  <c r="N1105" i="1" l="1"/>
  <c r="L1105" i="1"/>
  <c r="O1104" i="1"/>
  <c r="P1104" i="1" s="1"/>
  <c r="X1104" i="1" s="1"/>
  <c r="E1107" i="1"/>
  <c r="F1107" i="1"/>
  <c r="U1107" i="1"/>
  <c r="W1107" i="1" s="1"/>
  <c r="I1109" i="1"/>
  <c r="J1108" i="1"/>
  <c r="K1108" i="1" s="1"/>
  <c r="D1106" i="1"/>
  <c r="G1106" i="1" s="1"/>
  <c r="O1105" i="1" l="1"/>
  <c r="P1105" i="1" s="1"/>
  <c r="M1106" i="1"/>
  <c r="M1107" i="1" s="1"/>
  <c r="M1108" i="1" s="1"/>
  <c r="M1109" i="1" s="1"/>
  <c r="B1104" i="1"/>
  <c r="S1104" i="1"/>
  <c r="L1106" i="1"/>
  <c r="F1108" i="1"/>
  <c r="E1108" i="1"/>
  <c r="U1108" i="1"/>
  <c r="W1108" i="1" s="1"/>
  <c r="J1109" i="1"/>
  <c r="K1109" i="1" s="1"/>
  <c r="I1110" i="1"/>
  <c r="D1107" i="1"/>
  <c r="L1107" i="1" s="1"/>
  <c r="S1105" i="1" l="1"/>
  <c r="X1105" i="1"/>
  <c r="N1106" i="1"/>
  <c r="N1107" i="1" s="1"/>
  <c r="N1108" i="1" s="1"/>
  <c r="N1109" i="1" s="1"/>
  <c r="N1110" i="1" s="1"/>
  <c r="G1107" i="1"/>
  <c r="I1111" i="1"/>
  <c r="J1110" i="1"/>
  <c r="K1110" i="1" s="1"/>
  <c r="E1109" i="1"/>
  <c r="F1109" i="1"/>
  <c r="U1109" i="1"/>
  <c r="W1109" i="1" s="1"/>
  <c r="D1108" i="1"/>
  <c r="L1108" i="1" s="1"/>
  <c r="M1110" i="1"/>
  <c r="B1105" i="1" l="1"/>
  <c r="O1108" i="1"/>
  <c r="P1108" i="1" s="1"/>
  <c r="O1106" i="1"/>
  <c r="P1106" i="1" s="1"/>
  <c r="O1107" i="1"/>
  <c r="P1107" i="1" s="1"/>
  <c r="S1106" i="1"/>
  <c r="G1108" i="1"/>
  <c r="U1110" i="1"/>
  <c r="W1110" i="1" s="1"/>
  <c r="E1110" i="1"/>
  <c r="F1110" i="1"/>
  <c r="D1109" i="1"/>
  <c r="L1109" i="1" s="1"/>
  <c r="O1109" i="1" s="1"/>
  <c r="P1109" i="1" s="1"/>
  <c r="J1111" i="1"/>
  <c r="K1111" i="1" s="1"/>
  <c r="I1112" i="1"/>
  <c r="M1111" i="1"/>
  <c r="N1111" i="1"/>
  <c r="X1109" i="1" l="1"/>
  <c r="B1109" i="1" s="1"/>
  <c r="X1108" i="1"/>
  <c r="B1108" i="1" s="1"/>
  <c r="X1107" i="1"/>
  <c r="B1107" i="1" s="1"/>
  <c r="X1106" i="1"/>
  <c r="G1109" i="1"/>
  <c r="F1111" i="1"/>
  <c r="E1111" i="1"/>
  <c r="U1111" i="1"/>
  <c r="W1111" i="1" s="1"/>
  <c r="D1110" i="1"/>
  <c r="L1110" i="1" s="1"/>
  <c r="O1110" i="1" s="1"/>
  <c r="P1110" i="1" s="1"/>
  <c r="J1112" i="1"/>
  <c r="K1112" i="1" s="1"/>
  <c r="I1113" i="1"/>
  <c r="M1112" i="1"/>
  <c r="N1112" i="1"/>
  <c r="B1106" i="1" l="1"/>
  <c r="X1110" i="1"/>
  <c r="B1110" i="1" s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P1111" i="1" s="1"/>
  <c r="X1111" i="1" l="1"/>
  <c r="B1111" i="1" s="1"/>
  <c r="D1112" i="1"/>
  <c r="L1112" i="1" s="1"/>
  <c r="O1112" i="1" s="1"/>
  <c r="P1112" i="1" s="1"/>
  <c r="F1113" i="1"/>
  <c r="U1113" i="1"/>
  <c r="W1113" i="1" s="1"/>
  <c r="E1113" i="1"/>
  <c r="G1111" i="1"/>
  <c r="I1115" i="1"/>
  <c r="J1114" i="1"/>
  <c r="K1114" i="1" s="1"/>
  <c r="M1114" i="1"/>
  <c r="N1114" i="1"/>
  <c r="X1112" i="1" l="1"/>
  <c r="B1112" i="1" s="1"/>
  <c r="G1112" i="1"/>
  <c r="M1115" i="1"/>
  <c r="I1116" i="1"/>
  <c r="J1115" i="1"/>
  <c r="K1115" i="1" s="1"/>
  <c r="N1115" i="1"/>
  <c r="D1113" i="1"/>
  <c r="L1113" i="1" s="1"/>
  <c r="O1113" i="1" s="1"/>
  <c r="P1113" i="1" s="1"/>
  <c r="E1114" i="1"/>
  <c r="U1114" i="1"/>
  <c r="W1114" i="1" s="1"/>
  <c r="F1114" i="1"/>
  <c r="X1113" i="1" l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P1114" i="1" s="1"/>
  <c r="B1113" i="1" l="1"/>
  <c r="X1114" i="1"/>
  <c r="B1114" i="1" s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L1115" i="1" l="1"/>
  <c r="O1115" i="1" s="1"/>
  <c r="P1115" i="1" s="1"/>
  <c r="F1117" i="1"/>
  <c r="U1117" i="1"/>
  <c r="W1117" i="1" s="1"/>
  <c r="E1117" i="1"/>
  <c r="D1116" i="1"/>
  <c r="L1116" i="1" s="1"/>
  <c r="O1116" i="1" s="1"/>
  <c r="P1116" i="1" s="1"/>
  <c r="J1118" i="1"/>
  <c r="K1118" i="1" s="1"/>
  <c r="I1119" i="1"/>
  <c r="M1118" i="1"/>
  <c r="N1118" i="1"/>
  <c r="X1116" i="1" l="1"/>
  <c r="B1116" i="1" s="1"/>
  <c r="X1115" i="1"/>
  <c r="B1115" i="1" s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P1117" i="1" s="1"/>
  <c r="X1117" i="1" l="1"/>
  <c r="B1117" i="1" s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L1118" i="1" l="1"/>
  <c r="O1118" i="1" s="1"/>
  <c r="P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X1118" i="1" l="1"/>
  <c r="B1118" i="1" s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P1119" i="1" s="1"/>
  <c r="D1120" i="1"/>
  <c r="L1120" i="1" s="1"/>
  <c r="O1120" i="1" s="1"/>
  <c r="P1120" i="1" s="1"/>
  <c r="X1120" i="1" l="1"/>
  <c r="B1120" i="1" s="1"/>
  <c r="X1119" i="1"/>
  <c r="B1119" i="1" s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P1121" i="1" s="1"/>
  <c r="X1121" i="1" l="1"/>
  <c r="B1121" i="1" s="1"/>
  <c r="G1121" i="1"/>
  <c r="D1122" i="1"/>
  <c r="L1122" i="1" s="1"/>
  <c r="O1122" i="1" s="1"/>
  <c r="P1122" i="1" s="1"/>
  <c r="I1125" i="1"/>
  <c r="M1124" i="1"/>
  <c r="J1124" i="1"/>
  <c r="K1124" i="1" s="1"/>
  <c r="N1124" i="1"/>
  <c r="E1123" i="1"/>
  <c r="F1123" i="1"/>
  <c r="U1123" i="1"/>
  <c r="W1123" i="1" s="1"/>
  <c r="X1122" i="1" l="1"/>
  <c r="B1122" i="1" s="1"/>
  <c r="G1122" i="1"/>
  <c r="D1123" i="1"/>
  <c r="L1123" i="1" s="1"/>
  <c r="O1123" i="1" s="1"/>
  <c r="P1123" i="1" s="1"/>
  <c r="I1126" i="1"/>
  <c r="M1125" i="1"/>
  <c r="J1125" i="1"/>
  <c r="K1125" i="1" s="1"/>
  <c r="N1125" i="1"/>
  <c r="E1124" i="1"/>
  <c r="U1124" i="1"/>
  <c r="W1124" i="1" s="1"/>
  <c r="F1124" i="1"/>
  <c r="X1123" i="1" l="1"/>
  <c r="B1123" i="1" s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L1124" i="1" l="1"/>
  <c r="O1124" i="1" s="1"/>
  <c r="P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X1124" i="1" l="1"/>
  <c r="B1124" i="1" s="1"/>
  <c r="D1126" i="1"/>
  <c r="G1126" i="1" s="1"/>
  <c r="F1127" i="1"/>
  <c r="E1127" i="1"/>
  <c r="U1127" i="1"/>
  <c r="W1127" i="1" s="1"/>
  <c r="L1125" i="1"/>
  <c r="O1125" i="1" s="1"/>
  <c r="P1125" i="1" s="1"/>
  <c r="M1128" i="1"/>
  <c r="J1128" i="1"/>
  <c r="K1128" i="1" s="1"/>
  <c r="I1129" i="1"/>
  <c r="N1128" i="1"/>
  <c r="X1125" i="1" l="1"/>
  <c r="B1125" i="1" s="1"/>
  <c r="L1126" i="1"/>
  <c r="O1126" i="1" s="1"/>
  <c r="P1126" i="1" s="1"/>
  <c r="D1127" i="1"/>
  <c r="L1127" i="1" s="1"/>
  <c r="O1127" i="1" s="1"/>
  <c r="P1127" i="1" s="1"/>
  <c r="J1129" i="1"/>
  <c r="K1129" i="1" s="1"/>
  <c r="I1130" i="1"/>
  <c r="M1129" i="1"/>
  <c r="N1129" i="1"/>
  <c r="E1128" i="1"/>
  <c r="U1128" i="1"/>
  <c r="W1128" i="1" s="1"/>
  <c r="F1128" i="1"/>
  <c r="X1127" i="1" l="1"/>
  <c r="X1126" i="1"/>
  <c r="B1126" i="1" s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B1127" i="1" l="1"/>
  <c r="L1128" i="1"/>
  <c r="O1128" i="1" s="1"/>
  <c r="P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X1128" i="1" l="1"/>
  <c r="B1128" i="1" s="1"/>
  <c r="M1132" i="1"/>
  <c r="L1129" i="1"/>
  <c r="O1129" i="1" s="1"/>
  <c r="P1129" i="1" s="1"/>
  <c r="D1130" i="1"/>
  <c r="G1130" i="1" s="1"/>
  <c r="J1132" i="1"/>
  <c r="K1132" i="1" s="1"/>
  <c r="I1133" i="1"/>
  <c r="N1132" i="1"/>
  <c r="F1131" i="1"/>
  <c r="E1131" i="1"/>
  <c r="U1131" i="1"/>
  <c r="W1131" i="1" s="1"/>
  <c r="X1129" i="1" l="1"/>
  <c r="B1129" i="1" s="1"/>
  <c r="L1130" i="1"/>
  <c r="O1130" i="1" s="1"/>
  <c r="P1130" i="1" s="1"/>
  <c r="D1131" i="1"/>
  <c r="L1131" i="1" s="1"/>
  <c r="O1131" i="1" s="1"/>
  <c r="P1131" i="1" s="1"/>
  <c r="J1133" i="1"/>
  <c r="K1133" i="1" s="1"/>
  <c r="I1134" i="1"/>
  <c r="N1133" i="1"/>
  <c r="E1132" i="1"/>
  <c r="F1132" i="1"/>
  <c r="U1132" i="1"/>
  <c r="W1132" i="1" s="1"/>
  <c r="X1131" i="1" l="1"/>
  <c r="B1131" i="1" s="1"/>
  <c r="X1130" i="1"/>
  <c r="B1130" i="1" s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G1132" i="1" l="1"/>
  <c r="E1134" i="1"/>
  <c r="U1134" i="1"/>
  <c r="W1134" i="1" s="1"/>
  <c r="F1134" i="1"/>
  <c r="M1133" i="1"/>
  <c r="O1132" i="1"/>
  <c r="P1132" i="1" s="1"/>
  <c r="D1133" i="1"/>
  <c r="G1133" i="1" s="1"/>
  <c r="I1136" i="1"/>
  <c r="J1135" i="1"/>
  <c r="K1135" i="1" s="1"/>
  <c r="X1132" i="1" l="1"/>
  <c r="B1132" i="1" s="1"/>
  <c r="L1133" i="1"/>
  <c r="O1133" i="1" s="1"/>
  <c r="P1133" i="1" s="1"/>
  <c r="E1135" i="1"/>
  <c r="F1135" i="1"/>
  <c r="U1135" i="1"/>
  <c r="W1135" i="1" s="1"/>
  <c r="M1134" i="1"/>
  <c r="J1136" i="1"/>
  <c r="K1136" i="1" s="1"/>
  <c r="U1136" i="1" s="1"/>
  <c r="W1136" i="1" s="1"/>
  <c r="I1137" i="1"/>
  <c r="D1134" i="1"/>
  <c r="L1134" i="1" s="1"/>
  <c r="O1134" i="1" s="1"/>
  <c r="P1134" i="1" s="1"/>
  <c r="X1133" i="1" l="1"/>
  <c r="X1134" i="1"/>
  <c r="B1134" i="1" s="1"/>
  <c r="M1135" i="1"/>
  <c r="N1135" i="1" s="1"/>
  <c r="G1134" i="1"/>
  <c r="E1136" i="1"/>
  <c r="F1136" i="1"/>
  <c r="J1137" i="1"/>
  <c r="K1137" i="1" s="1"/>
  <c r="I1138" i="1"/>
  <c r="D1135" i="1"/>
  <c r="L1135" i="1" s="1"/>
  <c r="B1133" i="1" l="1"/>
  <c r="G1135" i="1"/>
  <c r="E1137" i="1"/>
  <c r="F1137" i="1"/>
  <c r="U1137" i="1"/>
  <c r="W1137" i="1" s="1"/>
  <c r="M1136" i="1"/>
  <c r="O1135" i="1"/>
  <c r="P1135" i="1" s="1"/>
  <c r="I1139" i="1"/>
  <c r="J1138" i="1"/>
  <c r="K1138" i="1" s="1"/>
  <c r="D1136" i="1"/>
  <c r="G1136" i="1" s="1"/>
  <c r="S1135" i="1" l="1"/>
  <c r="X1135" i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B1135" i="1" l="1"/>
  <c r="O1136" i="1"/>
  <c r="P1136" i="1" s="1"/>
  <c r="S1136" i="1"/>
  <c r="G1137" i="1"/>
  <c r="M1138" i="1"/>
  <c r="M1139" i="1" s="1"/>
  <c r="M1140" i="1" s="1"/>
  <c r="O1137" i="1"/>
  <c r="P1137" i="1" s="1"/>
  <c r="X1137" i="1" s="1"/>
  <c r="I1141" i="1"/>
  <c r="J1140" i="1"/>
  <c r="K1140" i="1" s="1"/>
  <c r="F1139" i="1"/>
  <c r="E1139" i="1"/>
  <c r="U1139" i="1"/>
  <c r="W1139" i="1" s="1"/>
  <c r="D1138" i="1"/>
  <c r="L1138" i="1" s="1"/>
  <c r="X1136" i="1" l="1"/>
  <c r="B1136" i="1" s="1"/>
  <c r="N1138" i="1"/>
  <c r="N1139" i="1" s="1"/>
  <c r="N1140" i="1" s="1"/>
  <c r="N1141" i="1" s="1"/>
  <c r="B1137" i="1"/>
  <c r="S1137" i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Y1137" i="1" l="1"/>
  <c r="O1138" i="1"/>
  <c r="P1138" i="1" s="1"/>
  <c r="L1139" i="1"/>
  <c r="O1139" i="1" s="1"/>
  <c r="P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X1139" i="1" l="1"/>
  <c r="B1139" i="1" s="1"/>
  <c r="X1138" i="1"/>
  <c r="B1138" i="1" s="1"/>
  <c r="L1140" i="1"/>
  <c r="O1140" i="1" s="1"/>
  <c r="P1140" i="1" s="1"/>
  <c r="D1141" i="1"/>
  <c r="L1141" i="1" s="1"/>
  <c r="O1141" i="1" s="1"/>
  <c r="P1141" i="1" s="1"/>
  <c r="M1143" i="1"/>
  <c r="J1143" i="1"/>
  <c r="K1143" i="1" s="1"/>
  <c r="I1144" i="1"/>
  <c r="N1143" i="1"/>
  <c r="E1142" i="1"/>
  <c r="F1142" i="1"/>
  <c r="U1142" i="1"/>
  <c r="W1142" i="1" s="1"/>
  <c r="X1141" i="1" l="1"/>
  <c r="B1141" i="1" s="1"/>
  <c r="X1140" i="1"/>
  <c r="B1140" i="1" s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P1142" i="1" s="1"/>
  <c r="X1142" i="1" l="1"/>
  <c r="B1142" i="1" s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L1143" i="1" l="1"/>
  <c r="O1143" i="1" s="1"/>
  <c r="P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X1143" i="1" l="1"/>
  <c r="L1144" i="1"/>
  <c r="O1144" i="1" s="1"/>
  <c r="P1144" i="1" s="1"/>
  <c r="E1146" i="1"/>
  <c r="U1146" i="1"/>
  <c r="W1146" i="1" s="1"/>
  <c r="F1146" i="1"/>
  <c r="D1145" i="1"/>
  <c r="L1145" i="1" s="1"/>
  <c r="O1145" i="1" s="1"/>
  <c r="P1145" i="1" s="1"/>
  <c r="J1147" i="1"/>
  <c r="K1147" i="1" s="1"/>
  <c r="M1147" i="1"/>
  <c r="I1148" i="1"/>
  <c r="N1147" i="1"/>
  <c r="B1143" i="1" l="1"/>
  <c r="X1145" i="1"/>
  <c r="B1145" i="1" s="1"/>
  <c r="X1144" i="1"/>
  <c r="B1144" i="1" s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L1146" i="1" l="1"/>
  <c r="O1146" i="1" s="1"/>
  <c r="P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X1146" i="1" l="1"/>
  <c r="B1146" i="1" s="1"/>
  <c r="E1149" i="1"/>
  <c r="F1149" i="1"/>
  <c r="U1149" i="1"/>
  <c r="W1149" i="1" s="1"/>
  <c r="L1147" i="1"/>
  <c r="O1147" i="1" s="1"/>
  <c r="P1147" i="1" s="1"/>
  <c r="J1150" i="1"/>
  <c r="K1150" i="1" s="1"/>
  <c r="I1151" i="1"/>
  <c r="M1150" i="1"/>
  <c r="N1150" i="1"/>
  <c r="D1148" i="1"/>
  <c r="L1148" i="1" s="1"/>
  <c r="O1148" i="1" s="1"/>
  <c r="P1148" i="1" s="1"/>
  <c r="X1148" i="1" l="1"/>
  <c r="B1148" i="1" s="1"/>
  <c r="X1147" i="1"/>
  <c r="B1147" i="1" s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D1150" i="1" l="1"/>
  <c r="L1150" i="1" s="1"/>
  <c r="O1150" i="1" s="1"/>
  <c r="P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P1149" i="1" s="1"/>
  <c r="X1150" i="1" l="1"/>
  <c r="B1150" i="1" s="1"/>
  <c r="X1149" i="1"/>
  <c r="B1149" i="1" s="1"/>
  <c r="G1150" i="1"/>
  <c r="M1153" i="1"/>
  <c r="I1154" i="1"/>
  <c r="J1153" i="1"/>
  <c r="K1153" i="1" s="1"/>
  <c r="N1153" i="1"/>
  <c r="D1151" i="1"/>
  <c r="L1151" i="1" s="1"/>
  <c r="O1151" i="1" s="1"/>
  <c r="P1151" i="1" s="1"/>
  <c r="E1152" i="1"/>
  <c r="U1152" i="1"/>
  <c r="W1152" i="1" s="1"/>
  <c r="F1152" i="1"/>
  <c r="X1151" i="1" l="1"/>
  <c r="B1151" i="1" s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L1152" i="1" l="1"/>
  <c r="O1152" i="1" s="1"/>
  <c r="P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P1153" i="1" s="1"/>
  <c r="X1153" i="1" l="1"/>
  <c r="B1153" i="1" s="1"/>
  <c r="X1152" i="1"/>
  <c r="B1152" i="1" s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P1154" i="1" s="1"/>
  <c r="X1154" i="1" l="1"/>
  <c r="B1154" i="1" s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M1158" i="1" l="1"/>
  <c r="J1158" i="1"/>
  <c r="K1158" i="1" s="1"/>
  <c r="I1159" i="1"/>
  <c r="N1158" i="1"/>
  <c r="E1157" i="1"/>
  <c r="F1157" i="1"/>
  <c r="U1157" i="1"/>
  <c r="W1157" i="1" s="1"/>
  <c r="L1155" i="1"/>
  <c r="O1155" i="1" s="1"/>
  <c r="P1155" i="1" s="1"/>
  <c r="D1156" i="1"/>
  <c r="G1156" i="1" s="1"/>
  <c r="X1155" i="1" l="1"/>
  <c r="L1156" i="1"/>
  <c r="O1156" i="1" s="1"/>
  <c r="P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B1155" i="1" l="1"/>
  <c r="X1156" i="1"/>
  <c r="B1156" i="1" s="1"/>
  <c r="L1157" i="1"/>
  <c r="O1157" i="1" s="1"/>
  <c r="P1157" i="1" s="1"/>
  <c r="D1158" i="1"/>
  <c r="L1158" i="1" s="1"/>
  <c r="O1158" i="1" s="1"/>
  <c r="P1158" i="1" s="1"/>
  <c r="I1161" i="1"/>
  <c r="J1160" i="1"/>
  <c r="K1160" i="1" s="1"/>
  <c r="M1160" i="1"/>
  <c r="N1160" i="1"/>
  <c r="E1159" i="1"/>
  <c r="U1159" i="1"/>
  <c r="W1159" i="1" s="1"/>
  <c r="F1159" i="1"/>
  <c r="X1158" i="1" l="1"/>
  <c r="B1158" i="1" s="1"/>
  <c r="X1157" i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B1157" i="1" l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P1159" i="1" s="1"/>
  <c r="D1160" i="1"/>
  <c r="G1160" i="1" s="1"/>
  <c r="X1159" i="1" l="1"/>
  <c r="B1159" i="1" s="1"/>
  <c r="L1160" i="1"/>
  <c r="O1160" i="1" s="1"/>
  <c r="P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X1160" i="1" l="1"/>
  <c r="B1160" i="1" s="1"/>
  <c r="L1161" i="1"/>
  <c r="O1161" i="1" s="1"/>
  <c r="P1161" i="1" s="1"/>
  <c r="D1162" i="1"/>
  <c r="L1162" i="1" s="1"/>
  <c r="O1162" i="1" s="1"/>
  <c r="P1162" i="1" s="1"/>
  <c r="I1165" i="1"/>
  <c r="J1164" i="1"/>
  <c r="K1164" i="1" s="1"/>
  <c r="N1164" i="1"/>
  <c r="E1163" i="1"/>
  <c r="U1163" i="1"/>
  <c r="W1163" i="1" s="1"/>
  <c r="F1163" i="1"/>
  <c r="X1162" i="1" l="1"/>
  <c r="B1162" i="1" s="1"/>
  <c r="X1161" i="1"/>
  <c r="B1161" i="1" s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G1163" i="1" l="1"/>
  <c r="E1165" i="1"/>
  <c r="U1165" i="1"/>
  <c r="W1165" i="1" s="1"/>
  <c r="F1165" i="1"/>
  <c r="I1167" i="1"/>
  <c r="J1166" i="1"/>
  <c r="K1166" i="1" s="1"/>
  <c r="M1164" i="1"/>
  <c r="O1163" i="1"/>
  <c r="P1163" i="1" s="1"/>
  <c r="D1164" i="1"/>
  <c r="L1164" i="1" s="1"/>
  <c r="X1163" i="1" l="1"/>
  <c r="B1163" i="1" s="1"/>
  <c r="G1164" i="1"/>
  <c r="E1166" i="1"/>
  <c r="U1166" i="1"/>
  <c r="W1166" i="1" s="1"/>
  <c r="F1166" i="1"/>
  <c r="I1168" i="1"/>
  <c r="J1167" i="1"/>
  <c r="K1167" i="1" s="1"/>
  <c r="M1165" i="1"/>
  <c r="O1164" i="1"/>
  <c r="P1164" i="1" s="1"/>
  <c r="D1165" i="1"/>
  <c r="L1165" i="1" s="1"/>
  <c r="X1164" i="1" l="1"/>
  <c r="B1164" i="1" s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P1165" i="1" s="1"/>
  <c r="D1166" i="1"/>
  <c r="L1166" i="1" s="1"/>
  <c r="X1165" i="1" l="1"/>
  <c r="B1165" i="1" s="1"/>
  <c r="M1167" i="1"/>
  <c r="N1167" i="1" s="1"/>
  <c r="N1168" i="1" s="1"/>
  <c r="O1166" i="1"/>
  <c r="P1166" i="1" s="1"/>
  <c r="X1166" i="1" s="1"/>
  <c r="G1166" i="1"/>
  <c r="D1167" i="1"/>
  <c r="L1167" i="1" s="1"/>
  <c r="I1170" i="1"/>
  <c r="J1169" i="1"/>
  <c r="K1169" i="1" s="1"/>
  <c r="U1168" i="1"/>
  <c r="W1168" i="1" s="1"/>
  <c r="F1168" i="1"/>
  <c r="E1168" i="1"/>
  <c r="B1166" i="1" l="1"/>
  <c r="S1166" i="1"/>
  <c r="Y1166" i="1" s="1"/>
  <c r="U1169" i="1"/>
  <c r="W1169" i="1" s="1"/>
  <c r="G1167" i="1"/>
  <c r="E1169" i="1"/>
  <c r="F1169" i="1"/>
  <c r="M1168" i="1"/>
  <c r="O1167" i="1"/>
  <c r="P1167" i="1" s="1"/>
  <c r="X1167" i="1" s="1"/>
  <c r="D1168" i="1"/>
  <c r="G1168" i="1" s="1"/>
  <c r="J1170" i="1"/>
  <c r="K1170" i="1" s="1"/>
  <c r="I1171" i="1"/>
  <c r="L1168" i="1" l="1"/>
  <c r="M1169" i="1" s="1"/>
  <c r="B1167" i="1"/>
  <c r="S1167" i="1"/>
  <c r="Y1167" i="1" s="1"/>
  <c r="F1170" i="1"/>
  <c r="E1170" i="1"/>
  <c r="U1170" i="1"/>
  <c r="W1170" i="1" s="1"/>
  <c r="J1171" i="1"/>
  <c r="K1171" i="1" s="1"/>
  <c r="I1172" i="1"/>
  <c r="D1169" i="1"/>
  <c r="L1169" i="1" s="1"/>
  <c r="O1168" i="1" l="1"/>
  <c r="P1168" i="1" s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S1168" i="1" l="1"/>
  <c r="X1168" i="1"/>
  <c r="M1173" i="1"/>
  <c r="G1170" i="1"/>
  <c r="O1169" i="1"/>
  <c r="P1169" i="1" s="1"/>
  <c r="X1169" i="1" s="1"/>
  <c r="D1171" i="1"/>
  <c r="G1171" i="1" s="1"/>
  <c r="F1172" i="1"/>
  <c r="E1172" i="1"/>
  <c r="U1172" i="1"/>
  <c r="W1172" i="1" s="1"/>
  <c r="O1170" i="1"/>
  <c r="P1170" i="1" s="1"/>
  <c r="I1174" i="1"/>
  <c r="J1173" i="1"/>
  <c r="K1173" i="1" s="1"/>
  <c r="N1173" i="1"/>
  <c r="Y1168" i="1" l="1"/>
  <c r="X1170" i="1"/>
  <c r="B1168" i="1"/>
  <c r="L1171" i="1"/>
  <c r="O1171" i="1" s="1"/>
  <c r="P1171" i="1" s="1"/>
  <c r="B1169" i="1"/>
  <c r="S1169" i="1"/>
  <c r="Y1169" i="1" s="1"/>
  <c r="F1173" i="1"/>
  <c r="U1173" i="1"/>
  <c r="W1173" i="1" s="1"/>
  <c r="E1173" i="1"/>
  <c r="D1172" i="1"/>
  <c r="L1172" i="1" s="1"/>
  <c r="O1172" i="1" s="1"/>
  <c r="P1172" i="1" s="1"/>
  <c r="M1174" i="1"/>
  <c r="I1175" i="1"/>
  <c r="J1174" i="1"/>
  <c r="K1174" i="1" s="1"/>
  <c r="N1174" i="1"/>
  <c r="B1170" i="1" l="1"/>
  <c r="X1171" i="1"/>
  <c r="B1171" i="1" s="1"/>
  <c r="X1172" i="1"/>
  <c r="B1172" i="1" s="1"/>
  <c r="G1172" i="1"/>
  <c r="J1175" i="1"/>
  <c r="K1175" i="1" s="1"/>
  <c r="I1176" i="1"/>
  <c r="M1175" i="1"/>
  <c r="N1175" i="1"/>
  <c r="D1173" i="1"/>
  <c r="L1173" i="1" s="1"/>
  <c r="O1173" i="1" s="1"/>
  <c r="P1173" i="1" s="1"/>
  <c r="E1174" i="1"/>
  <c r="U1174" i="1"/>
  <c r="W1174" i="1" s="1"/>
  <c r="F1174" i="1"/>
  <c r="X1173" i="1" l="1"/>
  <c r="B1173" i="1" s="1"/>
  <c r="G1173" i="1"/>
  <c r="D1174" i="1"/>
  <c r="L1174" i="1" s="1"/>
  <c r="O1174" i="1" s="1"/>
  <c r="P1174" i="1" s="1"/>
  <c r="M1176" i="1"/>
  <c r="J1176" i="1"/>
  <c r="K1176" i="1" s="1"/>
  <c r="I1177" i="1"/>
  <c r="N1176" i="1"/>
  <c r="U1175" i="1"/>
  <c r="W1175" i="1" s="1"/>
  <c r="F1175" i="1"/>
  <c r="E1175" i="1"/>
  <c r="X1174" i="1" l="1"/>
  <c r="B1174" i="1" s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P1175" i="1" s="1"/>
  <c r="X1175" i="1" l="1"/>
  <c r="B1175" i="1" s="1"/>
  <c r="I1179" i="1"/>
  <c r="M1178" i="1"/>
  <c r="J1178" i="1"/>
  <c r="K1178" i="1" s="1"/>
  <c r="N1178" i="1"/>
  <c r="D1176" i="1"/>
  <c r="L1176" i="1" s="1"/>
  <c r="O1176" i="1" s="1"/>
  <c r="P1176" i="1" s="1"/>
  <c r="U1177" i="1"/>
  <c r="W1177" i="1" s="1"/>
  <c r="E1177" i="1"/>
  <c r="F1177" i="1"/>
  <c r="G1175" i="1"/>
  <c r="X1176" i="1" l="1"/>
  <c r="B1176" i="1" s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L1177" i="1" l="1"/>
  <c r="O1177" i="1" s="1"/>
  <c r="P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P1178" i="1" s="1"/>
  <c r="X1178" i="1" l="1"/>
  <c r="B1178" i="1" s="1"/>
  <c r="X1177" i="1"/>
  <c r="B1177" i="1" s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M1182" i="1" l="1"/>
  <c r="I1183" i="1"/>
  <c r="J1182" i="1"/>
  <c r="K1182" i="1" s="1"/>
  <c r="N1182" i="1"/>
  <c r="D1180" i="1"/>
  <c r="L1180" i="1" s="1"/>
  <c r="O1180" i="1" s="1"/>
  <c r="P1180" i="1" s="1"/>
  <c r="U1181" i="1"/>
  <c r="W1181" i="1" s="1"/>
  <c r="E1181" i="1"/>
  <c r="F1181" i="1"/>
  <c r="L1179" i="1"/>
  <c r="O1179" i="1" s="1"/>
  <c r="P1179" i="1" s="1"/>
  <c r="X1179" i="1" l="1"/>
  <c r="B1179" i="1" s="1"/>
  <c r="X1180" i="1"/>
  <c r="B1180" i="1" s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P1181" i="1" s="1"/>
  <c r="X1181" i="1" l="1"/>
  <c r="B1181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L1182" i="1" l="1"/>
  <c r="O1182" i="1" s="1"/>
  <c r="P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P1183" i="1" s="1"/>
  <c r="X1183" i="1" l="1"/>
  <c r="B1183" i="1" s="1"/>
  <c r="X1182" i="1"/>
  <c r="B1182" i="1" s="1"/>
  <c r="D1184" i="1"/>
  <c r="L1184" i="1" s="1"/>
  <c r="O1184" i="1" s="1"/>
  <c r="P1184" i="1" s="1"/>
  <c r="M1186" i="1"/>
  <c r="J1186" i="1"/>
  <c r="K1186" i="1" s="1"/>
  <c r="I1187" i="1"/>
  <c r="N1186" i="1"/>
  <c r="E1185" i="1"/>
  <c r="F1185" i="1"/>
  <c r="U1185" i="1"/>
  <c r="W1185" i="1" s="1"/>
  <c r="G1183" i="1"/>
  <c r="X1184" i="1" l="1"/>
  <c r="B1184" i="1" s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P1185" i="1" s="1"/>
  <c r="X1185" i="1" l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P1186" i="1" s="1"/>
  <c r="B1185" i="1" l="1"/>
  <c r="X1186" i="1"/>
  <c r="B1186" i="1" s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L1187" i="1" l="1"/>
  <c r="O1187" i="1" s="1"/>
  <c r="P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X1187" i="1" l="1"/>
  <c r="B1187" i="1" s="1"/>
  <c r="U1190" i="1"/>
  <c r="W1190" i="1" s="1"/>
  <c r="F1190" i="1"/>
  <c r="E1190" i="1"/>
  <c r="D1189" i="1"/>
  <c r="L1189" i="1" s="1"/>
  <c r="O1189" i="1" s="1"/>
  <c r="P1189" i="1" s="1"/>
  <c r="L1188" i="1"/>
  <c r="O1188" i="1" s="1"/>
  <c r="P1188" i="1" s="1"/>
  <c r="I1192" i="1"/>
  <c r="J1191" i="1"/>
  <c r="K1191" i="1" s="1"/>
  <c r="M1191" i="1"/>
  <c r="N1191" i="1"/>
  <c r="X1188" i="1" l="1"/>
  <c r="B1188" i="1" s="1"/>
  <c r="X1189" i="1"/>
  <c r="B1189" i="1" s="1"/>
  <c r="G1189" i="1"/>
  <c r="I1193" i="1"/>
  <c r="J1192" i="1"/>
  <c r="K1192" i="1" s="1"/>
  <c r="N1192" i="1"/>
  <c r="D1190" i="1"/>
  <c r="L1190" i="1" s="1"/>
  <c r="O1190" i="1" s="1"/>
  <c r="P1190" i="1" s="1"/>
  <c r="M1192" i="1"/>
  <c r="E1191" i="1"/>
  <c r="U1191" i="1"/>
  <c r="W1191" i="1" s="1"/>
  <c r="F1191" i="1"/>
  <c r="X1190" i="1" l="1"/>
  <c r="B1190" i="1" s="1"/>
  <c r="M1193" i="1"/>
  <c r="G1190" i="1"/>
  <c r="D1191" i="1"/>
  <c r="L1191" i="1" s="1"/>
  <c r="O1191" i="1" s="1"/>
  <c r="P1191" i="1" s="1"/>
  <c r="U1192" i="1"/>
  <c r="W1192" i="1" s="1"/>
  <c r="F1192" i="1"/>
  <c r="E1192" i="1"/>
  <c r="I1194" i="1"/>
  <c r="J1193" i="1"/>
  <c r="K1193" i="1" s="1"/>
  <c r="N1193" i="1"/>
  <c r="X1191" i="1" l="1"/>
  <c r="B1191" i="1" s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P1192" i="1" s="1"/>
  <c r="X1192" i="1" l="1"/>
  <c r="B1192" i="1" s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P1193" i="1" s="1"/>
  <c r="X1193" i="1" l="1"/>
  <c r="J1196" i="1"/>
  <c r="K1196" i="1" s="1"/>
  <c r="I1197" i="1"/>
  <c r="U1195" i="1"/>
  <c r="W1195" i="1" s="1"/>
  <c r="E1195" i="1"/>
  <c r="F1195" i="1"/>
  <c r="D1194" i="1"/>
  <c r="L1194" i="1" s="1"/>
  <c r="G1193" i="1"/>
  <c r="B1193" i="1" l="1"/>
  <c r="G1194" i="1"/>
  <c r="M1195" i="1"/>
  <c r="N1195" i="1" s="1"/>
  <c r="O1194" i="1"/>
  <c r="P1194" i="1" s="1"/>
  <c r="D1195" i="1"/>
  <c r="L1195" i="1" s="1"/>
  <c r="I1198" i="1"/>
  <c r="J1197" i="1"/>
  <c r="K1197" i="1" s="1"/>
  <c r="E1196" i="1"/>
  <c r="F1196" i="1"/>
  <c r="U1196" i="1"/>
  <c r="W1196" i="1" s="1"/>
  <c r="X1194" i="1" l="1"/>
  <c r="B1194" i="1" s="1"/>
  <c r="G1195" i="1"/>
  <c r="E1197" i="1"/>
  <c r="F1197" i="1"/>
  <c r="U1197" i="1"/>
  <c r="W1197" i="1" s="1"/>
  <c r="I1199" i="1"/>
  <c r="J1198" i="1"/>
  <c r="K1198" i="1" s="1"/>
  <c r="M1196" i="1"/>
  <c r="N1196" i="1" s="1"/>
  <c r="N1197" i="1" s="1"/>
  <c r="O1195" i="1"/>
  <c r="P1195" i="1" s="1"/>
  <c r="X1195" i="1" s="1"/>
  <c r="D1196" i="1"/>
  <c r="L1196" i="1" s="1"/>
  <c r="U1198" i="1" l="1"/>
  <c r="W1198" i="1" s="1"/>
  <c r="B1195" i="1"/>
  <c r="S1195" i="1"/>
  <c r="G1196" i="1"/>
  <c r="E1198" i="1"/>
  <c r="F1198" i="1"/>
  <c r="J1199" i="1"/>
  <c r="K1199" i="1" s="1"/>
  <c r="I1200" i="1"/>
  <c r="M1197" i="1"/>
  <c r="O1196" i="1"/>
  <c r="P1196" i="1" s="1"/>
  <c r="X1196" i="1" s="1"/>
  <c r="D1197" i="1"/>
  <c r="L1197" i="1" s="1"/>
  <c r="Y1195" i="1" l="1"/>
  <c r="B1196" i="1"/>
  <c r="S1196" i="1"/>
  <c r="Y1196" i="1" s="1"/>
  <c r="M1198" i="1"/>
  <c r="O1197" i="1"/>
  <c r="P1197" i="1" s="1"/>
  <c r="E1199" i="1"/>
  <c r="U1199" i="1"/>
  <c r="W1199" i="1" s="1"/>
  <c r="F1199" i="1"/>
  <c r="I1201" i="1"/>
  <c r="J1200" i="1"/>
  <c r="K1200" i="1" s="1"/>
  <c r="G1197" i="1"/>
  <c r="D1198" i="1"/>
  <c r="L1198" i="1" s="1"/>
  <c r="S1197" i="1" l="1"/>
  <c r="X1197" i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B1197" i="1" l="1"/>
  <c r="M1202" i="1"/>
  <c r="G1199" i="1"/>
  <c r="O1199" i="1"/>
  <c r="P1199" i="1" s="1"/>
  <c r="E1201" i="1"/>
  <c r="U1201" i="1"/>
  <c r="W1201" i="1" s="1"/>
  <c r="F1201" i="1"/>
  <c r="O1198" i="1"/>
  <c r="P1198" i="1" s="1"/>
  <c r="J1202" i="1"/>
  <c r="K1202" i="1" s="1"/>
  <c r="I1203" i="1"/>
  <c r="N1202" i="1"/>
  <c r="Y1197" i="1"/>
  <c r="D1200" i="1"/>
  <c r="L1200" i="1" s="1"/>
  <c r="O1200" i="1" s="1"/>
  <c r="P1200" i="1" s="1"/>
  <c r="X1198" i="1" l="1"/>
  <c r="X1200" i="1"/>
  <c r="B1200" i="1" s="1"/>
  <c r="X1199" i="1"/>
  <c r="B1199" i="1" s="1"/>
  <c r="G1200" i="1"/>
  <c r="B1198" i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E1203" i="1" l="1"/>
  <c r="F1203" i="1"/>
  <c r="U1203" i="1"/>
  <c r="W1203" i="1" s="1"/>
  <c r="J1204" i="1"/>
  <c r="K1204" i="1" s="1"/>
  <c r="I1205" i="1"/>
  <c r="M1204" i="1"/>
  <c r="N1204" i="1"/>
  <c r="L1201" i="1"/>
  <c r="O1201" i="1" s="1"/>
  <c r="P1201" i="1" s="1"/>
  <c r="D1202" i="1"/>
  <c r="L1202" i="1" s="1"/>
  <c r="O1202" i="1" s="1"/>
  <c r="P1202" i="1" s="1"/>
  <c r="X1201" i="1" l="1"/>
  <c r="B1201" i="1" s="1"/>
  <c r="X1202" i="1"/>
  <c r="B1202" i="1" s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P1203" i="1" s="1"/>
  <c r="X1203" i="1" l="1"/>
  <c r="B1203" i="1" s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L1204" i="1" l="1"/>
  <c r="O1204" i="1" s="1"/>
  <c r="P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X1204" i="1" l="1"/>
  <c r="B1204" i="1" s="1"/>
  <c r="L1205" i="1"/>
  <c r="O1205" i="1" s="1"/>
  <c r="P1205" i="1" s="1"/>
  <c r="D1206" i="1"/>
  <c r="L1206" i="1" s="1"/>
  <c r="O1206" i="1" s="1"/>
  <c r="P1206" i="1" s="1"/>
  <c r="M1208" i="1"/>
  <c r="I1209" i="1"/>
  <c r="J1208" i="1"/>
  <c r="K1208" i="1" s="1"/>
  <c r="N1208" i="1"/>
  <c r="E1207" i="1"/>
  <c r="U1207" i="1"/>
  <c r="W1207" i="1" s="1"/>
  <c r="F1207" i="1"/>
  <c r="X1206" i="1" l="1"/>
  <c r="B1206" i="1" s="1"/>
  <c r="X1205" i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P1207" i="1" s="1"/>
  <c r="B1205" i="1" l="1"/>
  <c r="X1207" i="1"/>
  <c r="B1207" i="1" s="1"/>
  <c r="E1209" i="1"/>
  <c r="F1209" i="1"/>
  <c r="U1209" i="1"/>
  <c r="W1209" i="1" s="1"/>
  <c r="D1208" i="1"/>
  <c r="L1208" i="1" s="1"/>
  <c r="O1208" i="1" s="1"/>
  <c r="P1208" i="1" s="1"/>
  <c r="J1210" i="1"/>
  <c r="K1210" i="1" s="1"/>
  <c r="I1211" i="1"/>
  <c r="M1210" i="1"/>
  <c r="N1210" i="1"/>
  <c r="G1207" i="1"/>
  <c r="X1208" i="1" l="1"/>
  <c r="B1208" i="1" s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D1210" i="1" l="1"/>
  <c r="L1210" i="1" s="1"/>
  <c r="O1210" i="1" s="1"/>
  <c r="P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P1209" i="1" s="1"/>
  <c r="X1209" i="1" l="1"/>
  <c r="B1209" i="1" s="1"/>
  <c r="X1210" i="1"/>
  <c r="B1210" i="1" s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L1211" i="1" l="1"/>
  <c r="O1211" i="1" s="1"/>
  <c r="P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P1212" i="1" s="1"/>
  <c r="X1212" i="1" l="1"/>
  <c r="B1212" i="1" s="1"/>
  <c r="X1211" i="1"/>
  <c r="B1211" i="1" s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L1213" i="1" l="1"/>
  <c r="O1213" i="1" s="1"/>
  <c r="P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X1213" i="1" l="1"/>
  <c r="B1213" i="1" s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P1214" i="1" s="1"/>
  <c r="D1215" i="1"/>
  <c r="G1215" i="1" s="1"/>
  <c r="X1214" i="1" l="1"/>
  <c r="B1214" i="1" s="1"/>
  <c r="L1215" i="1"/>
  <c r="O1215" i="1" s="1"/>
  <c r="P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X1215" i="1" l="1"/>
  <c r="B1215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P1216" i="1" s="1"/>
  <c r="X1216" i="1" l="1"/>
  <c r="B1216" i="1" s="1"/>
  <c r="L1217" i="1"/>
  <c r="O1217" i="1" s="1"/>
  <c r="P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X1217" i="1" l="1"/>
  <c r="B1217" i="1" s="1"/>
  <c r="E1220" i="1"/>
  <c r="U1220" i="1"/>
  <c r="W1220" i="1" s="1"/>
  <c r="F1220" i="1"/>
  <c r="D1219" i="1"/>
  <c r="G1219" i="1" s="1"/>
  <c r="L1218" i="1"/>
  <c r="O1218" i="1" s="1"/>
  <c r="P1218" i="1" s="1"/>
  <c r="M1221" i="1"/>
  <c r="I1222" i="1"/>
  <c r="J1221" i="1"/>
  <c r="K1221" i="1" s="1"/>
  <c r="N1221" i="1"/>
  <c r="X1218" i="1" l="1"/>
  <c r="L1219" i="1"/>
  <c r="O1219" i="1" s="1"/>
  <c r="P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P1220" i="1" s="1"/>
  <c r="B1218" i="1" l="1"/>
  <c r="X1220" i="1"/>
  <c r="B1220" i="1" s="1"/>
  <c r="X1219" i="1"/>
  <c r="B1219" i="1" s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P1221" i="1" s="1"/>
  <c r="X1221" i="1" l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B1221" i="1" l="1"/>
  <c r="L1222" i="1"/>
  <c r="O1222" i="1" s="1"/>
  <c r="P1222" i="1" s="1"/>
  <c r="D1223" i="1"/>
  <c r="L1223" i="1" s="1"/>
  <c r="O1223" i="1" s="1"/>
  <c r="P1223" i="1" s="1"/>
  <c r="J1225" i="1"/>
  <c r="K1225" i="1" s="1"/>
  <c r="I1226" i="1"/>
  <c r="N1225" i="1"/>
  <c r="E1224" i="1"/>
  <c r="U1224" i="1"/>
  <c r="W1224" i="1" s="1"/>
  <c r="F1224" i="1"/>
  <c r="X1223" i="1" l="1"/>
  <c r="B1223" i="1" s="1"/>
  <c r="X1222" i="1"/>
  <c r="B1222" i="1" s="1"/>
  <c r="G1223" i="1"/>
  <c r="D1224" i="1"/>
  <c r="G1224" i="1" s="1"/>
  <c r="J1226" i="1"/>
  <c r="K1226" i="1" s="1"/>
  <c r="I1227" i="1"/>
  <c r="E1225" i="1"/>
  <c r="U1225" i="1"/>
  <c r="W1225" i="1" s="1"/>
  <c r="F1225" i="1"/>
  <c r="L1224" i="1" l="1"/>
  <c r="O1224" i="1" s="1"/>
  <c r="P1224" i="1" s="1"/>
  <c r="D1225" i="1"/>
  <c r="L1225" i="1" s="1"/>
  <c r="J1227" i="1"/>
  <c r="K1227" i="1" s="1"/>
  <c r="U1227" i="1" s="1"/>
  <c r="W1227" i="1" s="1"/>
  <c r="I1228" i="1"/>
  <c r="M1225" i="1"/>
  <c r="E1226" i="1"/>
  <c r="U1226" i="1"/>
  <c r="W1226" i="1" s="1"/>
  <c r="F1226" i="1"/>
  <c r="X1224" i="1" l="1"/>
  <c r="B1224" i="1" s="1"/>
  <c r="G1225" i="1"/>
  <c r="E1227" i="1"/>
  <c r="F1227" i="1"/>
  <c r="I1229" i="1"/>
  <c r="J1228" i="1"/>
  <c r="K1228" i="1" s="1"/>
  <c r="M1226" i="1"/>
  <c r="N1226" i="1" s="1"/>
  <c r="O1225" i="1"/>
  <c r="P1225" i="1" s="1"/>
  <c r="D1226" i="1"/>
  <c r="L1226" i="1" s="1"/>
  <c r="X1225" i="1" l="1"/>
  <c r="B1225" i="1" s="1"/>
  <c r="M1227" i="1"/>
  <c r="O1226" i="1"/>
  <c r="P1226" i="1" s="1"/>
  <c r="E1228" i="1"/>
  <c r="F1228" i="1"/>
  <c r="U1228" i="1"/>
  <c r="W1228" i="1" s="1"/>
  <c r="I1230" i="1"/>
  <c r="J1229" i="1"/>
  <c r="K1229" i="1" s="1"/>
  <c r="G1226" i="1"/>
  <c r="D1227" i="1"/>
  <c r="G1227" i="1" s="1"/>
  <c r="S1226" i="1" l="1"/>
  <c r="X1226" i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Y1226" i="1" l="1"/>
  <c r="G1228" i="1"/>
  <c r="B1226" i="1"/>
  <c r="M1229" i="1"/>
  <c r="M1230" i="1" s="1"/>
  <c r="M1231" i="1" s="1"/>
  <c r="O1228" i="1"/>
  <c r="P1228" i="1" s="1"/>
  <c r="X1228" i="1" s="1"/>
  <c r="E1230" i="1"/>
  <c r="F1230" i="1"/>
  <c r="U1230" i="1"/>
  <c r="W1230" i="1" s="1"/>
  <c r="D1229" i="1"/>
  <c r="G1229" i="1" s="1"/>
  <c r="O1227" i="1"/>
  <c r="P1227" i="1" s="1"/>
  <c r="X1227" i="1" s="1"/>
  <c r="J1231" i="1"/>
  <c r="K1231" i="1" s="1"/>
  <c r="I1232" i="1"/>
  <c r="N1229" i="1" l="1"/>
  <c r="N1230" i="1" s="1"/>
  <c r="N1231" i="1" s="1"/>
  <c r="N1232" i="1" s="1"/>
  <c r="M1232" i="1"/>
  <c r="B1228" i="1"/>
  <c r="S1228" i="1"/>
  <c r="B1227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O1229" i="1" l="1"/>
  <c r="P1229" i="1" s="1"/>
  <c r="O1230" i="1"/>
  <c r="P1230" i="1" s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X1229" i="1" l="1"/>
  <c r="B1229" i="1" s="1"/>
  <c r="X1230" i="1"/>
  <c r="B1230" i="1" s="1"/>
  <c r="L1231" i="1"/>
  <c r="O1231" i="1" s="1"/>
  <c r="P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X1231" i="1" l="1"/>
  <c r="B1231" i="1" s="1"/>
  <c r="L1232" i="1"/>
  <c r="O1232" i="1" s="1"/>
  <c r="P1232" i="1" s="1"/>
  <c r="D1233" i="1"/>
  <c r="L1233" i="1" s="1"/>
  <c r="O1233" i="1" s="1"/>
  <c r="P1233" i="1" s="1"/>
  <c r="I1236" i="1"/>
  <c r="M1235" i="1"/>
  <c r="J1235" i="1"/>
  <c r="K1235" i="1" s="1"/>
  <c r="N1235" i="1"/>
  <c r="E1234" i="1"/>
  <c r="F1234" i="1"/>
  <c r="U1234" i="1"/>
  <c r="W1234" i="1" s="1"/>
  <c r="X1233" i="1" l="1"/>
  <c r="B1233" i="1" s="1"/>
  <c r="X1232" i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P1234" i="1" s="1"/>
  <c r="X1234" i="1" s="1"/>
  <c r="B1232" i="1" l="1"/>
  <c r="B1234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P1235" i="1" s="1"/>
  <c r="X1235" i="1" l="1"/>
  <c r="B1235" i="1" s="1"/>
  <c r="G1235" i="1"/>
  <c r="D1236" i="1"/>
  <c r="L1236" i="1" s="1"/>
  <c r="O1236" i="1" s="1"/>
  <c r="P1236" i="1" s="1"/>
  <c r="J1238" i="1"/>
  <c r="K1238" i="1" s="1"/>
  <c r="M1238" i="1"/>
  <c r="I1239" i="1"/>
  <c r="N1238" i="1"/>
  <c r="E1237" i="1"/>
  <c r="U1237" i="1"/>
  <c r="W1237" i="1" s="1"/>
  <c r="F1237" i="1"/>
  <c r="X1236" i="1" l="1"/>
  <c r="B1236" i="1" s="1"/>
  <c r="G1236" i="1"/>
  <c r="D1237" i="1"/>
  <c r="L1237" i="1" s="1"/>
  <c r="O1237" i="1" s="1"/>
  <c r="P1237" i="1" s="1"/>
  <c r="E1238" i="1"/>
  <c r="F1238" i="1"/>
  <c r="U1238" i="1"/>
  <c r="W1238" i="1" s="1"/>
  <c r="M1239" i="1"/>
  <c r="I1240" i="1"/>
  <c r="J1239" i="1"/>
  <c r="K1239" i="1" s="1"/>
  <c r="N1239" i="1"/>
  <c r="X1237" i="1" l="1"/>
  <c r="B1237" i="1" s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L1238" i="1" l="1"/>
  <c r="O1238" i="1" s="1"/>
  <c r="P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P1239" i="1" s="1"/>
  <c r="X1238" i="1" l="1"/>
  <c r="B1238" i="1" s="1"/>
  <c r="X1239" i="1"/>
  <c r="B1239" i="1" s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L1240" i="1" l="1"/>
  <c r="O1240" i="1" s="1"/>
  <c r="P1240" i="1" s="1"/>
  <c r="D1241" i="1"/>
  <c r="L1241" i="1" s="1"/>
  <c r="O1241" i="1" s="1"/>
  <c r="P1241" i="1" s="1"/>
  <c r="M1243" i="1"/>
  <c r="I1244" i="1"/>
  <c r="J1243" i="1"/>
  <c r="K1243" i="1" s="1"/>
  <c r="N1243" i="1"/>
  <c r="E1242" i="1"/>
  <c r="U1242" i="1"/>
  <c r="W1242" i="1" s="1"/>
  <c r="F1242" i="1"/>
  <c r="X1241" i="1" l="1"/>
  <c r="B1241" i="1" s="1"/>
  <c r="X1240" i="1"/>
  <c r="B1240" i="1" s="1"/>
  <c r="G1241" i="1"/>
  <c r="D1242" i="1"/>
  <c r="L1242" i="1" s="1"/>
  <c r="O1242" i="1" s="1"/>
  <c r="P1242" i="1" s="1"/>
  <c r="E1243" i="1"/>
  <c r="U1243" i="1"/>
  <c r="W1243" i="1" s="1"/>
  <c r="F1243" i="1"/>
  <c r="M1244" i="1"/>
  <c r="I1245" i="1"/>
  <c r="J1244" i="1"/>
  <c r="K1244" i="1" s="1"/>
  <c r="N1244" i="1"/>
  <c r="X1242" i="1" l="1"/>
  <c r="B1242" i="1" s="1"/>
  <c r="G1242" i="1"/>
  <c r="M1245" i="1"/>
  <c r="I1246" i="1"/>
  <c r="J1245" i="1"/>
  <c r="K1245" i="1" s="1"/>
  <c r="N1245" i="1"/>
  <c r="D1243" i="1"/>
  <c r="L1243" i="1" s="1"/>
  <c r="O1243" i="1" s="1"/>
  <c r="P1243" i="1" s="1"/>
  <c r="E1244" i="1"/>
  <c r="F1244" i="1"/>
  <c r="U1244" i="1"/>
  <c r="W1244" i="1" s="1"/>
  <c r="X1243" i="1" l="1"/>
  <c r="B1243" i="1" s="1"/>
  <c r="G1243" i="1"/>
  <c r="D1244" i="1"/>
  <c r="L1244" i="1" s="1"/>
  <c r="O1244" i="1" s="1"/>
  <c r="P1244" i="1" s="1"/>
  <c r="E1245" i="1"/>
  <c r="U1245" i="1"/>
  <c r="W1245" i="1" s="1"/>
  <c r="F1245" i="1"/>
  <c r="J1246" i="1"/>
  <c r="K1246" i="1" s="1"/>
  <c r="M1246" i="1"/>
  <c r="I1247" i="1"/>
  <c r="N1246" i="1"/>
  <c r="X1244" i="1" l="1"/>
  <c r="B1244" i="1" s="1"/>
  <c r="G1244" i="1"/>
  <c r="E1246" i="1"/>
  <c r="U1246" i="1"/>
  <c r="W1246" i="1" s="1"/>
  <c r="F1246" i="1"/>
  <c r="D1245" i="1"/>
  <c r="L1245" i="1" s="1"/>
  <c r="O1245" i="1" s="1"/>
  <c r="P1245" i="1" s="1"/>
  <c r="I1248" i="1"/>
  <c r="M1247" i="1"/>
  <c r="J1247" i="1"/>
  <c r="K1247" i="1" s="1"/>
  <c r="N1247" i="1"/>
  <c r="X1245" i="1" l="1"/>
  <c r="B1245" i="1" s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E1248" i="1" l="1"/>
  <c r="F1248" i="1"/>
  <c r="U1248" i="1"/>
  <c r="W1248" i="1" s="1"/>
  <c r="D1247" i="1"/>
  <c r="L1247" i="1" s="1"/>
  <c r="O1247" i="1" s="1"/>
  <c r="P1247" i="1" s="1"/>
  <c r="L1246" i="1"/>
  <c r="O1246" i="1" s="1"/>
  <c r="P1246" i="1" s="1"/>
  <c r="J1249" i="1"/>
  <c r="K1249" i="1" s="1"/>
  <c r="M1249" i="1"/>
  <c r="I1250" i="1"/>
  <c r="N1249" i="1"/>
  <c r="X1246" i="1" l="1"/>
  <c r="B1246" i="1" s="1"/>
  <c r="X1247" i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P1248" i="1" s="1"/>
  <c r="B1247" i="1" l="1"/>
  <c r="X1248" i="1"/>
  <c r="B1248" i="1" s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L1249" i="1" l="1"/>
  <c r="O1249" i="1" s="1"/>
  <c r="P1249" i="1" s="1"/>
  <c r="D1250" i="1"/>
  <c r="L1250" i="1" s="1"/>
  <c r="O1250" i="1" s="1"/>
  <c r="P1250" i="1" s="1"/>
  <c r="M1252" i="1"/>
  <c r="J1252" i="1"/>
  <c r="K1252" i="1" s="1"/>
  <c r="I1253" i="1"/>
  <c r="N1252" i="1"/>
  <c r="E1251" i="1"/>
  <c r="U1251" i="1"/>
  <c r="W1251" i="1" s="1"/>
  <c r="F1251" i="1"/>
  <c r="X1250" i="1" l="1"/>
  <c r="B1250" i="1" s="1"/>
  <c r="X1249" i="1"/>
  <c r="B1249" i="1" s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M1254" i="1" l="1"/>
  <c r="E1253" i="1"/>
  <c r="F1253" i="1"/>
  <c r="U1253" i="1"/>
  <c r="W1253" i="1" s="1"/>
  <c r="J1254" i="1"/>
  <c r="K1254" i="1" s="1"/>
  <c r="I1255" i="1"/>
  <c r="N1254" i="1"/>
  <c r="L1251" i="1"/>
  <c r="O1251" i="1" s="1"/>
  <c r="P1251" i="1" s="1"/>
  <c r="D1252" i="1"/>
  <c r="L1252" i="1" s="1"/>
  <c r="O1252" i="1" s="1"/>
  <c r="P1252" i="1" s="1"/>
  <c r="X1251" i="1" l="1"/>
  <c r="B1251" i="1" s="1"/>
  <c r="X1252" i="1"/>
  <c r="B1252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P1253" i="1" s="1"/>
  <c r="X1253" i="1" l="1"/>
  <c r="B1253" i="1" s="1"/>
  <c r="E1255" i="1"/>
  <c r="F1255" i="1"/>
  <c r="U1255" i="1"/>
  <c r="W1255" i="1" s="1"/>
  <c r="D1254" i="1"/>
  <c r="L1254" i="1" s="1"/>
  <c r="O1254" i="1" s="1"/>
  <c r="P1254" i="1" s="1"/>
  <c r="G1253" i="1"/>
  <c r="J1256" i="1"/>
  <c r="K1256" i="1" s="1"/>
  <c r="I1257" i="1"/>
  <c r="X1254" i="1" l="1"/>
  <c r="B1254" i="1" s="1"/>
  <c r="G1254" i="1"/>
  <c r="E1256" i="1"/>
  <c r="U1256" i="1"/>
  <c r="W1256" i="1" s="1"/>
  <c r="F1256" i="1"/>
  <c r="I1258" i="1"/>
  <c r="J1257" i="1"/>
  <c r="K1257" i="1" s="1"/>
  <c r="D1255" i="1"/>
  <c r="G1255" i="1" s="1"/>
  <c r="L1255" i="1" l="1"/>
  <c r="O1255" i="1" s="1"/>
  <c r="P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X1255" i="1" l="1"/>
  <c r="B1255" i="1" s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P1256" i="1" s="1"/>
  <c r="X1256" i="1" s="1"/>
  <c r="D1257" i="1"/>
  <c r="G1257" i="1" s="1"/>
  <c r="B1256" i="1" l="1"/>
  <c r="S1256" i="1"/>
  <c r="Y1256" i="1" s="1"/>
  <c r="N1257" i="1"/>
  <c r="N1258" i="1" s="1"/>
  <c r="N1259" i="1" s="1"/>
  <c r="D1258" i="1"/>
  <c r="G1258" i="1" s="1"/>
  <c r="L1257" i="1"/>
  <c r="J1260" i="1"/>
  <c r="K1260" i="1" s="1"/>
  <c r="U1260" i="1" s="1"/>
  <c r="W1260" i="1" s="1"/>
  <c r="I1261" i="1"/>
  <c r="F1259" i="1"/>
  <c r="E1259" i="1"/>
  <c r="U1259" i="1"/>
  <c r="W1259" i="1" s="1"/>
  <c r="O1257" i="1" l="1"/>
  <c r="P1257" i="1" s="1"/>
  <c r="L1258" i="1"/>
  <c r="O1258" i="1" s="1"/>
  <c r="P1258" i="1" s="1"/>
  <c r="S1257" i="1"/>
  <c r="Y1257" i="1" s="1"/>
  <c r="M1259" i="1"/>
  <c r="E1260" i="1"/>
  <c r="F1260" i="1"/>
  <c r="J1261" i="1"/>
  <c r="K1261" i="1" s="1"/>
  <c r="I1262" i="1"/>
  <c r="D1259" i="1"/>
  <c r="L1259" i="1" s="1"/>
  <c r="X1258" i="1" l="1"/>
  <c r="B1258" i="1" s="1"/>
  <c r="X1257" i="1"/>
  <c r="B1257" i="1" s="1"/>
  <c r="M1260" i="1"/>
  <c r="O1259" i="1"/>
  <c r="P1259" i="1" s="1"/>
  <c r="U1261" i="1"/>
  <c r="W1261" i="1" s="1"/>
  <c r="F1261" i="1"/>
  <c r="E1261" i="1"/>
  <c r="I1263" i="1"/>
  <c r="J1262" i="1"/>
  <c r="K1262" i="1" s="1"/>
  <c r="D1260" i="1"/>
  <c r="L1260" i="1" s="1"/>
  <c r="G1259" i="1"/>
  <c r="S1259" i="1" l="1"/>
  <c r="X1259" i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L1261" i="1" l="1"/>
  <c r="O1261" i="1" s="1"/>
  <c r="P1261" i="1" s="1"/>
  <c r="M1264" i="1"/>
  <c r="Y1259" i="1"/>
  <c r="O1260" i="1"/>
  <c r="P1260" i="1" s="1"/>
  <c r="X1260" i="1" s="1"/>
  <c r="D1262" i="1"/>
  <c r="L1262" i="1" s="1"/>
  <c r="O1262" i="1" s="1"/>
  <c r="P1262" i="1" s="1"/>
  <c r="F1263" i="1"/>
  <c r="E1263" i="1"/>
  <c r="U1263" i="1"/>
  <c r="W1263" i="1" s="1"/>
  <c r="I1265" i="1"/>
  <c r="J1264" i="1"/>
  <c r="K1264" i="1" s="1"/>
  <c r="N1264" i="1"/>
  <c r="B1259" i="1"/>
  <c r="X1262" i="1" l="1"/>
  <c r="X1261" i="1"/>
  <c r="B1261" i="1" s="1"/>
  <c r="G1262" i="1"/>
  <c r="B1260" i="1"/>
  <c r="S1260" i="1"/>
  <c r="Y1260" i="1" s="1"/>
  <c r="I1266" i="1"/>
  <c r="J1265" i="1"/>
  <c r="K1265" i="1" s="1"/>
  <c r="M1265" i="1"/>
  <c r="N1265" i="1"/>
  <c r="D1263" i="1"/>
  <c r="L1263" i="1" s="1"/>
  <c r="O1263" i="1" s="1"/>
  <c r="P1263" i="1" s="1"/>
  <c r="E1264" i="1"/>
  <c r="U1264" i="1"/>
  <c r="W1264" i="1" s="1"/>
  <c r="F1264" i="1"/>
  <c r="B1262" i="1" l="1"/>
  <c r="X1263" i="1"/>
  <c r="B1263" i="1" s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L1264" i="1" l="1"/>
  <c r="O1264" i="1" s="1"/>
  <c r="P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X1264" i="1" l="1"/>
  <c r="B1264" i="1" s="1"/>
  <c r="L1265" i="1"/>
  <c r="O1265" i="1" s="1"/>
  <c r="P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P1266" i="1" s="1"/>
  <c r="X1266" i="1" l="1"/>
  <c r="B1266" i="1" s="1"/>
  <c r="X1265" i="1"/>
  <c r="B1265" i="1" s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P1267" i="1" s="1"/>
  <c r="G1266" i="1"/>
  <c r="X1267" i="1" l="1"/>
  <c r="B1267" i="1" s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L1268" i="1" l="1"/>
  <c r="O1268" i="1" s="1"/>
  <c r="P1268" i="1" s="1"/>
  <c r="I1272" i="1"/>
  <c r="J1271" i="1"/>
  <c r="K1271" i="1" s="1"/>
  <c r="M1271" i="1"/>
  <c r="N1271" i="1"/>
  <c r="D1269" i="1"/>
  <c r="L1269" i="1" s="1"/>
  <c r="O1269" i="1" s="1"/>
  <c r="P1269" i="1" s="1"/>
  <c r="E1270" i="1"/>
  <c r="F1270" i="1"/>
  <c r="U1270" i="1"/>
  <c r="W1270" i="1" s="1"/>
  <c r="X1269" i="1" l="1"/>
  <c r="B1269" i="1" s="1"/>
  <c r="X1268" i="1"/>
  <c r="B1268" i="1" s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E1272" i="1" l="1"/>
  <c r="F1272" i="1"/>
  <c r="U1272" i="1"/>
  <c r="W1272" i="1" s="1"/>
  <c r="L1270" i="1"/>
  <c r="O1270" i="1" s="1"/>
  <c r="P1270" i="1" s="1"/>
  <c r="D1271" i="1"/>
  <c r="G1271" i="1" s="1"/>
  <c r="J1273" i="1"/>
  <c r="K1273" i="1" s="1"/>
  <c r="M1273" i="1"/>
  <c r="I1274" i="1"/>
  <c r="N1273" i="1"/>
  <c r="X1270" i="1" l="1"/>
  <c r="B1270" i="1" s="1"/>
  <c r="L1271" i="1"/>
  <c r="O1271" i="1" s="1"/>
  <c r="P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X1271" i="1" l="1"/>
  <c r="B1271" i="1" s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P1272" i="1" s="1"/>
  <c r="X1272" i="1" l="1"/>
  <c r="B1272" i="1" s="1"/>
  <c r="D1274" i="1"/>
  <c r="G1274" i="1" s="1"/>
  <c r="F1275" i="1"/>
  <c r="E1275" i="1"/>
  <c r="U1275" i="1"/>
  <c r="W1275" i="1" s="1"/>
  <c r="L1273" i="1"/>
  <c r="O1273" i="1" s="1"/>
  <c r="P1273" i="1" s="1"/>
  <c r="I1277" i="1"/>
  <c r="J1276" i="1"/>
  <c r="K1276" i="1" s="1"/>
  <c r="M1276" i="1"/>
  <c r="N1276" i="1"/>
  <c r="X1273" i="1" l="1"/>
  <c r="B1273" i="1" s="1"/>
  <c r="L1274" i="1"/>
  <c r="O1274" i="1" s="1"/>
  <c r="P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X1274" i="1" l="1"/>
  <c r="B1274" i="1" s="1"/>
  <c r="L1275" i="1"/>
  <c r="O1275" i="1" s="1"/>
  <c r="P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X1275" i="1" l="1"/>
  <c r="B1275" i="1" s="1"/>
  <c r="L1276" i="1"/>
  <c r="O1276" i="1" s="1"/>
  <c r="P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X1276" i="1" l="1"/>
  <c r="B1276" i="1" s="1"/>
  <c r="L1277" i="1"/>
  <c r="O1277" i="1" s="1"/>
  <c r="P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P1278" i="1" s="1"/>
  <c r="X1278" i="1" l="1"/>
  <c r="B1278" i="1" s="1"/>
  <c r="X1277" i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P1279" i="1" s="1"/>
  <c r="B1277" i="1" l="1"/>
  <c r="X1279" i="1"/>
  <c r="B1279" i="1" s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P1280" i="1" s="1"/>
  <c r="X1280" i="1" l="1"/>
  <c r="B1280" i="1" s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P1281" i="1" s="1"/>
  <c r="X1281" i="1" l="1"/>
  <c r="B1281" i="1" s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P1282" i="1" s="1"/>
  <c r="X1282" i="1" l="1"/>
  <c r="B1282" i="1" s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U1285" i="1" l="1"/>
  <c r="W1285" i="1" s="1"/>
  <c r="E1285" i="1"/>
  <c r="F1285" i="1"/>
  <c r="D1284" i="1"/>
  <c r="G1284" i="1" s="1"/>
  <c r="L1283" i="1"/>
  <c r="O1283" i="1" s="1"/>
  <c r="P1283" i="1" s="1"/>
  <c r="J1286" i="1"/>
  <c r="K1286" i="1" s="1"/>
  <c r="I1287" i="1"/>
  <c r="N1286" i="1"/>
  <c r="X1283" i="1" l="1"/>
  <c r="B1283" i="1" s="1"/>
  <c r="L1284" i="1"/>
  <c r="O1284" i="1" s="1"/>
  <c r="P1284" i="1" s="1"/>
  <c r="D1285" i="1"/>
  <c r="L1285" i="1" s="1"/>
  <c r="F1286" i="1"/>
  <c r="U1286" i="1"/>
  <c r="W1286" i="1" s="1"/>
  <c r="E1286" i="1"/>
  <c r="J1287" i="1"/>
  <c r="K1287" i="1" s="1"/>
  <c r="I1288" i="1"/>
  <c r="X1284" i="1" l="1"/>
  <c r="B1284" i="1" s="1"/>
  <c r="G1285" i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P1285" i="1" s="1"/>
  <c r="X1285" i="1" l="1"/>
  <c r="B1285" i="1" s="1"/>
  <c r="L1286" i="1"/>
  <c r="O1286" i="1" s="1"/>
  <c r="P1286" i="1" s="1"/>
  <c r="J1289" i="1"/>
  <c r="K1289" i="1" s="1"/>
  <c r="I1290" i="1"/>
  <c r="D1287" i="1"/>
  <c r="G1287" i="1" s="1"/>
  <c r="F1288" i="1"/>
  <c r="E1288" i="1"/>
  <c r="M1287" i="1"/>
  <c r="N1287" i="1" s="1"/>
  <c r="X1286" i="1" l="1"/>
  <c r="B1286" i="1" s="1"/>
  <c r="L1287" i="1"/>
  <c r="O1287" i="1" s="1"/>
  <c r="P1287" i="1" s="1"/>
  <c r="D1288" i="1"/>
  <c r="G1288" i="1" s="1"/>
  <c r="J1290" i="1"/>
  <c r="K1290" i="1" s="1"/>
  <c r="I1291" i="1"/>
  <c r="F1289" i="1"/>
  <c r="E1289" i="1"/>
  <c r="U1289" i="1"/>
  <c r="W1289" i="1" s="1"/>
  <c r="S1287" i="1" l="1"/>
  <c r="X1287" i="1"/>
  <c r="L1288" i="1"/>
  <c r="M1288" i="1"/>
  <c r="N1288" i="1" s="1"/>
  <c r="N1289" i="1" s="1"/>
  <c r="N1290" i="1" s="1"/>
  <c r="N1291" i="1" s="1"/>
  <c r="J1291" i="1"/>
  <c r="K1291" i="1" s="1"/>
  <c r="I1292" i="1"/>
  <c r="F1290" i="1"/>
  <c r="E1290" i="1"/>
  <c r="U1290" i="1"/>
  <c r="W1290" i="1" s="1"/>
  <c r="D1289" i="1"/>
  <c r="L1289" i="1" s="1"/>
  <c r="Y1287" i="1" l="1"/>
  <c r="O1289" i="1"/>
  <c r="P1289" i="1" s="1"/>
  <c r="M1289" i="1"/>
  <c r="M1290" i="1" s="1"/>
  <c r="M1291" i="1" s="1"/>
  <c r="O1288" i="1"/>
  <c r="P1288" i="1" s="1"/>
  <c r="S1288" i="1"/>
  <c r="Y1288" i="1" s="1"/>
  <c r="G1289" i="1"/>
  <c r="B1287" i="1"/>
  <c r="F1291" i="1"/>
  <c r="E1291" i="1"/>
  <c r="U1291" i="1"/>
  <c r="W1291" i="1" s="1"/>
  <c r="I1293" i="1"/>
  <c r="J1292" i="1"/>
  <c r="K1292" i="1" s="1"/>
  <c r="N1292" i="1"/>
  <c r="D1290" i="1"/>
  <c r="G1290" i="1" s="1"/>
  <c r="X1289" i="1" l="1"/>
  <c r="B1289" i="1" s="1"/>
  <c r="X1288" i="1"/>
  <c r="L1290" i="1"/>
  <c r="O1290" i="1" s="1"/>
  <c r="P1290" i="1" s="1"/>
  <c r="E1292" i="1"/>
  <c r="U1292" i="1"/>
  <c r="W1292" i="1" s="1"/>
  <c r="F1292" i="1"/>
  <c r="I1294" i="1"/>
  <c r="J1293" i="1"/>
  <c r="K1293" i="1" s="1"/>
  <c r="N1293" i="1"/>
  <c r="D1291" i="1"/>
  <c r="G1291" i="1" s="1"/>
  <c r="B1288" i="1" l="1"/>
  <c r="X1290" i="1"/>
  <c r="B1290" i="1" s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E1294" i="1" l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P1291" i="1" s="1"/>
  <c r="L1292" i="1"/>
  <c r="O1292" i="1" s="1"/>
  <c r="P1292" i="1" s="1"/>
  <c r="D1293" i="1"/>
  <c r="L1293" i="1" s="1"/>
  <c r="O1293" i="1" s="1"/>
  <c r="P1293" i="1" s="1"/>
  <c r="X1293" i="1" l="1"/>
  <c r="B1293" i="1" s="1"/>
  <c r="X1291" i="1"/>
  <c r="B1291" i="1" s="1"/>
  <c r="X1292" i="1"/>
  <c r="B1292" i="1" s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P1294" i="1" s="1"/>
  <c r="X1294" i="1" l="1"/>
  <c r="B1294" i="1" s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D1296" i="1" l="1"/>
  <c r="G1296" i="1" s="1"/>
  <c r="F1297" i="1"/>
  <c r="E1297" i="1"/>
  <c r="U1297" i="1"/>
  <c r="W1297" i="1" s="1"/>
  <c r="L1295" i="1"/>
  <c r="O1295" i="1" s="1"/>
  <c r="P1295" i="1" s="1"/>
  <c r="M1298" i="1"/>
  <c r="I1299" i="1"/>
  <c r="J1298" i="1"/>
  <c r="K1298" i="1" s="1"/>
  <c r="N1298" i="1"/>
  <c r="X1295" i="1" l="1"/>
  <c r="L1296" i="1"/>
  <c r="O1296" i="1" s="1"/>
  <c r="P1296" i="1" s="1"/>
  <c r="D1297" i="1"/>
  <c r="L1297" i="1" s="1"/>
  <c r="O1297" i="1" s="1"/>
  <c r="P1297" i="1" s="1"/>
  <c r="F1298" i="1"/>
  <c r="E1298" i="1"/>
  <c r="U1298" i="1"/>
  <c r="W1298" i="1" s="1"/>
  <c r="J1299" i="1"/>
  <c r="K1299" i="1" s="1"/>
  <c r="M1299" i="1"/>
  <c r="I1300" i="1"/>
  <c r="N1299" i="1"/>
  <c r="B1295" i="1" l="1"/>
  <c r="X1297" i="1"/>
  <c r="B1297" i="1" s="1"/>
  <c r="X1296" i="1"/>
  <c r="B1296" i="1" s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L1298" i="1" l="1"/>
  <c r="O1298" i="1" s="1"/>
  <c r="P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P1299" i="1" s="1"/>
  <c r="X1299" i="1" l="1"/>
  <c r="B1299" i="1" s="1"/>
  <c r="X1298" i="1"/>
  <c r="B1298" i="1" s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F1302" i="1" l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P1301" i="1" s="1"/>
  <c r="L1300" i="1"/>
  <c r="O1300" i="1" s="1"/>
  <c r="P1300" i="1" s="1"/>
  <c r="X1301" i="1" l="1"/>
  <c r="B1301" i="1" s="1"/>
  <c r="X1300" i="1"/>
  <c r="B1300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F1304" i="1" l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P1302" i="1" s="1"/>
  <c r="X1302" i="1" l="1"/>
  <c r="B1302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P1304" i="1" s="1"/>
  <c r="L1303" i="1"/>
  <c r="O1303" i="1" s="1"/>
  <c r="P1303" i="1" s="1"/>
  <c r="X1303" i="1" l="1"/>
  <c r="B1303" i="1" s="1"/>
  <c r="X1304" i="1"/>
  <c r="B1304" i="1" s="1"/>
  <c r="G1304" i="1"/>
  <c r="D1305" i="1"/>
  <c r="L1305" i="1" s="1"/>
  <c r="O1305" i="1" s="1"/>
  <c r="P1305" i="1" s="1"/>
  <c r="M1307" i="1"/>
  <c r="I1308" i="1"/>
  <c r="J1307" i="1"/>
  <c r="K1307" i="1" s="1"/>
  <c r="N1307" i="1"/>
  <c r="F1306" i="1"/>
  <c r="U1306" i="1"/>
  <c r="W1306" i="1" s="1"/>
  <c r="E1306" i="1"/>
  <c r="X1305" i="1" l="1"/>
  <c r="B1305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J1309" i="1" l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P1306" i="1" s="1"/>
  <c r="X1306" i="1" l="1"/>
  <c r="B1306" i="1" s="1"/>
  <c r="L1307" i="1"/>
  <c r="O1307" i="1" s="1"/>
  <c r="P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X1307" i="1" l="1"/>
  <c r="B1307" i="1" s="1"/>
  <c r="L1308" i="1"/>
  <c r="O1308" i="1" s="1"/>
  <c r="P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X1308" i="1" l="1"/>
  <c r="B1308" i="1" s="1"/>
  <c r="L1309" i="1"/>
  <c r="O1309" i="1" s="1"/>
  <c r="P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X1309" i="1" l="1"/>
  <c r="L1310" i="1"/>
  <c r="O1310" i="1" s="1"/>
  <c r="P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B1309" i="1" l="1"/>
  <c r="X1310" i="1"/>
  <c r="B1310" i="1" s="1"/>
  <c r="D1312" i="1"/>
  <c r="L1312" i="1" s="1"/>
  <c r="O1312" i="1" s="1"/>
  <c r="P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P1311" i="1" s="1"/>
  <c r="X1311" i="1" l="1"/>
  <c r="B1311" i="1" s="1"/>
  <c r="X1312" i="1"/>
  <c r="B1312" i="1" s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M1316" i="1" l="1"/>
  <c r="L1313" i="1"/>
  <c r="O1313" i="1" s="1"/>
  <c r="P1313" i="1" s="1"/>
  <c r="D1314" i="1"/>
  <c r="L1314" i="1" s="1"/>
  <c r="O1314" i="1" s="1"/>
  <c r="P1314" i="1" s="1"/>
  <c r="I1317" i="1"/>
  <c r="J1316" i="1"/>
  <c r="K1316" i="1" s="1"/>
  <c r="N1316" i="1"/>
  <c r="F1315" i="1"/>
  <c r="E1315" i="1"/>
  <c r="U1315" i="1"/>
  <c r="W1315" i="1" s="1"/>
  <c r="X1313" i="1" l="1"/>
  <c r="B1313" i="1" s="1"/>
  <c r="X1314" i="1"/>
  <c r="B1314" i="1" s="1"/>
  <c r="G1314" i="1"/>
  <c r="D1315" i="1"/>
  <c r="L1315" i="1" s="1"/>
  <c r="O1315" i="1" s="1"/>
  <c r="P1315" i="1" s="1"/>
  <c r="I1318" i="1"/>
  <c r="J1317" i="1"/>
  <c r="K1317" i="1" s="1"/>
  <c r="F1316" i="1"/>
  <c r="U1316" i="1"/>
  <c r="W1316" i="1" s="1"/>
  <c r="E1316" i="1"/>
  <c r="X1315" i="1" l="1"/>
  <c r="B1315" i="1" s="1"/>
  <c r="G1315" i="1"/>
  <c r="F1317" i="1"/>
  <c r="U1317" i="1"/>
  <c r="W1317" i="1" s="1"/>
  <c r="E1317" i="1"/>
  <c r="J1318" i="1"/>
  <c r="K1318" i="1" s="1"/>
  <c r="I1319" i="1"/>
  <c r="D1316" i="1"/>
  <c r="G1316" i="1" s="1"/>
  <c r="I1320" i="1" l="1"/>
  <c r="J1319" i="1"/>
  <c r="K1319" i="1" s="1"/>
  <c r="L1316" i="1"/>
  <c r="F1318" i="1"/>
  <c r="U1318" i="1"/>
  <c r="W1318" i="1" s="1"/>
  <c r="E1318" i="1"/>
  <c r="D1317" i="1"/>
  <c r="L1317" i="1" s="1"/>
  <c r="U1319" i="1" l="1"/>
  <c r="W1319" i="1" s="1"/>
  <c r="D1318" i="1"/>
  <c r="G1318" i="1" s="1"/>
  <c r="M1317" i="1"/>
  <c r="O1316" i="1"/>
  <c r="P1316" i="1" s="1"/>
  <c r="F1319" i="1"/>
  <c r="E1319" i="1"/>
  <c r="G1317" i="1"/>
  <c r="I1321" i="1"/>
  <c r="J1320" i="1"/>
  <c r="K1320" i="1" s="1"/>
  <c r="X1316" i="1" l="1"/>
  <c r="B1316" i="1" s="1"/>
  <c r="M1318" i="1"/>
  <c r="N1317" i="1"/>
  <c r="L1318" i="1"/>
  <c r="M1319" i="1" s="1"/>
  <c r="D1319" i="1"/>
  <c r="L1319" i="1" s="1"/>
  <c r="F1320" i="1"/>
  <c r="E1320" i="1"/>
  <c r="U1320" i="1"/>
  <c r="W1320" i="1" s="1"/>
  <c r="J1321" i="1"/>
  <c r="K1321" i="1" s="1"/>
  <c r="I1322" i="1"/>
  <c r="N1318" i="1" l="1"/>
  <c r="O1318" i="1" s="1"/>
  <c r="P1318" i="1" s="1"/>
  <c r="O1317" i="1"/>
  <c r="P1317" i="1" s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X1317" i="1" l="1"/>
  <c r="B1317" i="1" s="1"/>
  <c r="S1318" i="1"/>
  <c r="X1318" i="1"/>
  <c r="N1319" i="1"/>
  <c r="O1319" i="1" s="1"/>
  <c r="P1319" i="1" s="1"/>
  <c r="G1320" i="1"/>
  <c r="S1319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Y1318" i="1" l="1"/>
  <c r="X1319" i="1"/>
  <c r="B1319" i="1" s="1"/>
  <c r="N1320" i="1"/>
  <c r="N1321" i="1" s="1"/>
  <c r="N1322" i="1" s="1"/>
  <c r="N1323" i="1" s="1"/>
  <c r="N1324" i="1" s="1"/>
  <c r="B1318" i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O1320" i="1" l="1"/>
  <c r="P1320" i="1" s="1"/>
  <c r="O1321" i="1"/>
  <c r="P1321" i="1" s="1"/>
  <c r="O1322" i="1"/>
  <c r="P1322" i="1" s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P1323" i="1" s="1"/>
  <c r="M1325" i="1"/>
  <c r="X1322" i="1" l="1"/>
  <c r="B1322" i="1" s="1"/>
  <c r="X1323" i="1"/>
  <c r="B1323" i="1" s="1"/>
  <c r="X1321" i="1"/>
  <c r="B1321" i="1" s="1"/>
  <c r="X1320" i="1"/>
  <c r="B1320" i="1" s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P1324" i="1" s="1"/>
  <c r="X1324" i="1" l="1"/>
  <c r="B1324" i="1" s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L1325" i="1" l="1"/>
  <c r="O1325" i="1" s="1"/>
  <c r="P1325" i="1" s="1"/>
  <c r="F1327" i="1"/>
  <c r="U1327" i="1"/>
  <c r="W1327" i="1" s="1"/>
  <c r="E1327" i="1"/>
  <c r="D1326" i="1"/>
  <c r="L1326" i="1" s="1"/>
  <c r="O1326" i="1" s="1"/>
  <c r="P1326" i="1" s="1"/>
  <c r="J1328" i="1"/>
  <c r="K1328" i="1" s="1"/>
  <c r="I1329" i="1"/>
  <c r="M1328" i="1"/>
  <c r="N1328" i="1"/>
  <c r="X1326" i="1" l="1"/>
  <c r="B1326" i="1" s="1"/>
  <c r="X1325" i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P1327" i="1" s="1"/>
  <c r="B1325" i="1" l="1"/>
  <c r="X1327" i="1"/>
  <c r="B1327" i="1" s="1"/>
  <c r="D1328" i="1"/>
  <c r="L1328" i="1" s="1"/>
  <c r="O1328" i="1" s="1"/>
  <c r="P1328" i="1" s="1"/>
  <c r="E1329" i="1"/>
  <c r="F1329" i="1"/>
  <c r="U1329" i="1"/>
  <c r="W1329" i="1" s="1"/>
  <c r="G1327" i="1"/>
  <c r="I1331" i="1"/>
  <c r="M1330" i="1"/>
  <c r="J1330" i="1"/>
  <c r="K1330" i="1" s="1"/>
  <c r="N1330" i="1"/>
  <c r="X1328" i="1" l="1"/>
  <c r="B1328" i="1" s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L1329" i="1" l="1"/>
  <c r="O1329" i="1" s="1"/>
  <c r="P1329" i="1" s="1"/>
  <c r="E1331" i="1"/>
  <c r="F1331" i="1"/>
  <c r="U1331" i="1"/>
  <c r="W1331" i="1" s="1"/>
  <c r="D1330" i="1"/>
  <c r="L1330" i="1" s="1"/>
  <c r="O1330" i="1" s="1"/>
  <c r="P1330" i="1" s="1"/>
  <c r="M1332" i="1"/>
  <c r="I1333" i="1"/>
  <c r="J1332" i="1"/>
  <c r="K1332" i="1" s="1"/>
  <c r="N1332" i="1"/>
  <c r="X1330" i="1" l="1"/>
  <c r="B1330" i="1" s="1"/>
  <c r="X1329" i="1"/>
  <c r="B1329" i="1" s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L1331" i="1" l="1"/>
  <c r="O1331" i="1" s="1"/>
  <c r="P1331" i="1" s="1"/>
  <c r="D1332" i="1"/>
  <c r="L1332" i="1" s="1"/>
  <c r="O1332" i="1" s="1"/>
  <c r="P1332" i="1" s="1"/>
  <c r="M1334" i="1"/>
  <c r="J1334" i="1"/>
  <c r="K1334" i="1" s="1"/>
  <c r="I1335" i="1"/>
  <c r="N1334" i="1"/>
  <c r="E1333" i="1"/>
  <c r="F1333" i="1"/>
  <c r="U1333" i="1"/>
  <c r="W1333" i="1" s="1"/>
  <c r="X1332" i="1" l="1"/>
  <c r="B1332" i="1" s="1"/>
  <c r="X1331" i="1"/>
  <c r="B1331" i="1" s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P1333" i="1" s="1"/>
  <c r="X1333" i="1" l="1"/>
  <c r="B1333" i="1" s="1"/>
  <c r="D1334" i="1"/>
  <c r="L1334" i="1" s="1"/>
  <c r="O1334" i="1" s="1"/>
  <c r="P1334" i="1" s="1"/>
  <c r="J1336" i="1"/>
  <c r="K1336" i="1" s="1"/>
  <c r="M1336" i="1"/>
  <c r="I1337" i="1"/>
  <c r="N1336" i="1"/>
  <c r="F1335" i="1"/>
  <c r="E1335" i="1"/>
  <c r="U1335" i="1"/>
  <c r="W1335" i="1" s="1"/>
  <c r="G1333" i="1"/>
  <c r="X1334" i="1" l="1"/>
  <c r="B1334" i="1" s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P1335" i="1" s="1"/>
  <c r="X1335" i="1" l="1"/>
  <c r="B1335" i="1" s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L1336" i="1" l="1"/>
  <c r="O1336" i="1" s="1"/>
  <c r="P1336" i="1" s="1"/>
  <c r="D1337" i="1"/>
  <c r="L1337" i="1" s="1"/>
  <c r="O1337" i="1" s="1"/>
  <c r="P1337" i="1" s="1"/>
  <c r="F1338" i="1"/>
  <c r="U1338" i="1"/>
  <c r="W1338" i="1" s="1"/>
  <c r="E1338" i="1"/>
  <c r="J1339" i="1"/>
  <c r="K1339" i="1" s="1"/>
  <c r="M1339" i="1"/>
  <c r="I1340" i="1"/>
  <c r="N1339" i="1"/>
  <c r="X1337" i="1" l="1"/>
  <c r="B1337" i="1" s="1"/>
  <c r="X1336" i="1"/>
  <c r="B1336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L1338" i="1" l="1"/>
  <c r="O1338" i="1" s="1"/>
  <c r="P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X1338" i="1" l="1"/>
  <c r="L1339" i="1"/>
  <c r="O1339" i="1" s="1"/>
  <c r="P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P1340" i="1" s="1"/>
  <c r="B1338" i="1" l="1"/>
  <c r="X1340" i="1"/>
  <c r="B1340" i="1" s="1"/>
  <c r="X1339" i="1"/>
  <c r="B1339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L1341" i="1" l="1"/>
  <c r="O1341" i="1" s="1"/>
  <c r="P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P1342" i="1" s="1"/>
  <c r="X1342" i="1" l="1"/>
  <c r="B1342" i="1" s="1"/>
  <c r="X1341" i="1"/>
  <c r="B1341" i="1" s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L1343" i="1" l="1"/>
  <c r="O1343" i="1" s="1"/>
  <c r="P1343" i="1" s="1"/>
  <c r="D1344" i="1"/>
  <c r="L1344" i="1" s="1"/>
  <c r="O1344" i="1" s="1"/>
  <c r="P1344" i="1" s="1"/>
  <c r="J1346" i="1"/>
  <c r="K1346" i="1" s="1"/>
  <c r="I1347" i="1"/>
  <c r="N1346" i="1"/>
  <c r="E1345" i="1"/>
  <c r="F1345" i="1"/>
  <c r="U1345" i="1"/>
  <c r="W1345" i="1" s="1"/>
  <c r="M1346" i="1"/>
  <c r="X1344" i="1" l="1"/>
  <c r="B1344" i="1" s="1"/>
  <c r="X1343" i="1"/>
  <c r="B1343" i="1" s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P1345" i="1" s="1"/>
  <c r="X1345" i="1" l="1"/>
  <c r="B1345" i="1" s="1"/>
  <c r="E1347" i="1"/>
  <c r="F1347" i="1"/>
  <c r="U1347" i="1"/>
  <c r="W1347" i="1" s="1"/>
  <c r="I1349" i="1"/>
  <c r="J1348" i="1"/>
  <c r="K1348" i="1" s="1"/>
  <c r="D1346" i="1"/>
  <c r="G1346" i="1" s="1"/>
  <c r="G1345" i="1"/>
  <c r="L1346" i="1" l="1"/>
  <c r="O1346" i="1" s="1"/>
  <c r="P1346" i="1" s="1"/>
  <c r="F1348" i="1"/>
  <c r="E1348" i="1"/>
  <c r="U1348" i="1"/>
  <c r="W1348" i="1" s="1"/>
  <c r="I1350" i="1"/>
  <c r="J1349" i="1"/>
  <c r="K1349" i="1" s="1"/>
  <c r="D1347" i="1"/>
  <c r="G1347" i="1" s="1"/>
  <c r="X1346" i="1" l="1"/>
  <c r="B1346" i="1" s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O1347" i="1" l="1"/>
  <c r="P1347" i="1" s="1"/>
  <c r="L1348" i="1"/>
  <c r="D1349" i="1"/>
  <c r="L1349" i="1" s="1"/>
  <c r="E1350" i="1"/>
  <c r="F1350" i="1"/>
  <c r="U1350" i="1"/>
  <c r="W1350" i="1" s="1"/>
  <c r="J1351" i="1"/>
  <c r="K1351" i="1" s="1"/>
  <c r="I1352" i="1"/>
  <c r="X1347" i="1" l="1"/>
  <c r="B1347" i="1" s="1"/>
  <c r="G1349" i="1"/>
  <c r="U1351" i="1"/>
  <c r="W1351" i="1" s="1"/>
  <c r="F1351" i="1"/>
  <c r="E1351" i="1"/>
  <c r="D1350" i="1"/>
  <c r="L1350" i="1" s="1"/>
  <c r="I1353" i="1"/>
  <c r="J1352" i="1"/>
  <c r="K1352" i="1" s="1"/>
  <c r="M1349" i="1"/>
  <c r="O1348" i="1"/>
  <c r="P1348" i="1" s="1"/>
  <c r="X1348" i="1" s="1"/>
  <c r="B1348" i="1" l="1"/>
  <c r="S1348" i="1"/>
  <c r="M1350" i="1"/>
  <c r="N1349" i="1"/>
  <c r="S1349" i="1"/>
  <c r="Y1349" i="1" s="1"/>
  <c r="M1351" i="1"/>
  <c r="G1350" i="1"/>
  <c r="J1353" i="1"/>
  <c r="K1353" i="1" s="1"/>
  <c r="I1354" i="1"/>
  <c r="D1351" i="1"/>
  <c r="G1351" i="1" s="1"/>
  <c r="E1352" i="1"/>
  <c r="U1352" i="1"/>
  <c r="W1352" i="1" s="1"/>
  <c r="F1352" i="1"/>
  <c r="Y1348" i="1" l="1"/>
  <c r="N1350" i="1"/>
  <c r="O1350" i="1" s="1"/>
  <c r="P1350" i="1" s="1"/>
  <c r="O1349" i="1"/>
  <c r="P1349" i="1" s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X1349" i="1" l="1"/>
  <c r="B1349" i="1" s="1"/>
  <c r="S1350" i="1"/>
  <c r="X1350" i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D1353" i="1"/>
  <c r="L1353" i="1" s="1"/>
  <c r="B1350" i="1" l="1"/>
  <c r="O1351" i="1"/>
  <c r="P1351" i="1" s="1"/>
  <c r="O1353" i="1"/>
  <c r="P1353" i="1" s="1"/>
  <c r="O1352" i="1"/>
  <c r="P1352" i="1" s="1"/>
  <c r="Y1350" i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X1353" i="1" l="1"/>
  <c r="B1353" i="1" s="1"/>
  <c r="X1352" i="1"/>
  <c r="B1352" i="1" s="1"/>
  <c r="X1351" i="1"/>
  <c r="L1354" i="1"/>
  <c r="O1354" i="1" s="1"/>
  <c r="P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B1351" i="1" l="1"/>
  <c r="X1354" i="1"/>
  <c r="B1354" i="1" s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P1356" i="1" s="1"/>
  <c r="L1355" i="1"/>
  <c r="O1355" i="1" s="1"/>
  <c r="P1355" i="1" s="1"/>
  <c r="X1355" i="1" l="1"/>
  <c r="B1355" i="1" s="1"/>
  <c r="X1356" i="1"/>
  <c r="B1356" i="1" s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L1357" i="1" l="1"/>
  <c r="O1357" i="1" s="1"/>
  <c r="P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P1358" i="1" s="1"/>
  <c r="X1358" i="1" l="1"/>
  <c r="B1358" i="1" s="1"/>
  <c r="X1357" i="1"/>
  <c r="B1357" i="1" s="1"/>
  <c r="F1360" i="1"/>
  <c r="E1360" i="1"/>
  <c r="U1360" i="1"/>
  <c r="W1360" i="1" s="1"/>
  <c r="D1359" i="1"/>
  <c r="L1359" i="1" s="1"/>
  <c r="O1359" i="1" s="1"/>
  <c r="P1359" i="1" s="1"/>
  <c r="I1362" i="1"/>
  <c r="M1361" i="1"/>
  <c r="J1361" i="1"/>
  <c r="K1361" i="1" s="1"/>
  <c r="N1361" i="1"/>
  <c r="G1358" i="1"/>
  <c r="X1359" i="1" l="1"/>
  <c r="B1359" i="1" s="1"/>
  <c r="G1359" i="1"/>
  <c r="I1363" i="1"/>
  <c r="M1362" i="1"/>
  <c r="J1362" i="1"/>
  <c r="K1362" i="1" s="1"/>
  <c r="N1362" i="1"/>
  <c r="D1360" i="1"/>
  <c r="L1360" i="1" s="1"/>
  <c r="O1360" i="1" s="1"/>
  <c r="P1360" i="1" s="1"/>
  <c r="F1361" i="1"/>
  <c r="U1361" i="1"/>
  <c r="W1361" i="1" s="1"/>
  <c r="E1361" i="1"/>
  <c r="X1360" i="1" l="1"/>
  <c r="B1360" i="1" s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L1361" i="1" l="1"/>
  <c r="O1361" i="1" s="1"/>
  <c r="P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X1361" i="1" l="1"/>
  <c r="B1361" i="1" s="1"/>
  <c r="L1362" i="1"/>
  <c r="O1362" i="1" s="1"/>
  <c r="P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X1362" i="1" l="1"/>
  <c r="B1362" i="1" s="1"/>
  <c r="D1364" i="1"/>
  <c r="L1364" i="1" s="1"/>
  <c r="O1364" i="1" s="1"/>
  <c r="P1364" i="1" s="1"/>
  <c r="I1367" i="1"/>
  <c r="J1366" i="1"/>
  <c r="K1366" i="1" s="1"/>
  <c r="M1366" i="1"/>
  <c r="N1366" i="1"/>
  <c r="L1363" i="1"/>
  <c r="O1363" i="1" s="1"/>
  <c r="P1363" i="1" s="1"/>
  <c r="F1365" i="1"/>
  <c r="U1365" i="1"/>
  <c r="W1365" i="1" s="1"/>
  <c r="E1365" i="1"/>
  <c r="X1363" i="1" l="1"/>
  <c r="B1363" i="1" s="1"/>
  <c r="X1364" i="1"/>
  <c r="B1364" i="1" s="1"/>
  <c r="G1364" i="1"/>
  <c r="I1368" i="1"/>
  <c r="J1367" i="1"/>
  <c r="K1367" i="1" s="1"/>
  <c r="M1367" i="1"/>
  <c r="N1367" i="1"/>
  <c r="D1365" i="1"/>
  <c r="L1365" i="1" s="1"/>
  <c r="O1365" i="1" s="1"/>
  <c r="P1365" i="1" s="1"/>
  <c r="F1366" i="1"/>
  <c r="E1366" i="1"/>
  <c r="U1366" i="1"/>
  <c r="W1366" i="1" s="1"/>
  <c r="X1365" i="1" l="1"/>
  <c r="B1365" i="1" s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L1366" i="1" l="1"/>
  <c r="O1366" i="1" s="1"/>
  <c r="P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P1367" i="1" s="1"/>
  <c r="X1367" i="1" l="1"/>
  <c r="B1367" i="1" s="1"/>
  <c r="X1366" i="1"/>
  <c r="B1366" i="1" s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P1368" i="1" s="1"/>
  <c r="G1367" i="1"/>
  <c r="X1368" i="1" l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P1369" i="1" s="1"/>
  <c r="G1368" i="1"/>
  <c r="B1368" i="1" l="1"/>
  <c r="X1369" i="1"/>
  <c r="B1369" i="1" s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P1370" i="1" s="1"/>
  <c r="G1369" i="1"/>
  <c r="X1370" i="1" l="1"/>
  <c r="B1370" i="1" s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L1371" i="1" l="1"/>
  <c r="O1371" i="1" s="1"/>
  <c r="P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P1372" i="1" s="1"/>
  <c r="X1372" i="1" l="1"/>
  <c r="X1371" i="1"/>
  <c r="B1371" i="1" s="1"/>
  <c r="D1373" i="1"/>
  <c r="L1373" i="1" s="1"/>
  <c r="O1373" i="1" s="1"/>
  <c r="P1373" i="1" s="1"/>
  <c r="F1374" i="1"/>
  <c r="E1374" i="1"/>
  <c r="U1374" i="1"/>
  <c r="W1374" i="1" s="1"/>
  <c r="I1376" i="1"/>
  <c r="J1375" i="1"/>
  <c r="K1375" i="1" s="1"/>
  <c r="M1375" i="1"/>
  <c r="N1375" i="1"/>
  <c r="G1372" i="1"/>
  <c r="B1372" i="1" l="1"/>
  <c r="X1373" i="1"/>
  <c r="B1373" i="1" s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L1374" i="1" l="1"/>
  <c r="O1374" i="1" s="1"/>
  <c r="P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P1375" i="1" s="1"/>
  <c r="X1374" i="1" l="1"/>
  <c r="B1374" i="1" s="1"/>
  <c r="X1375" i="1"/>
  <c r="B1375" i="1" s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G1376" i="1" l="1"/>
  <c r="M1377" i="1"/>
  <c r="O1376" i="1"/>
  <c r="P1376" i="1" s="1"/>
  <c r="J1379" i="1"/>
  <c r="K1379" i="1" s="1"/>
  <c r="I1380" i="1"/>
  <c r="D1377" i="1"/>
  <c r="L1377" i="1" s="1"/>
  <c r="F1378" i="1"/>
  <c r="E1378" i="1"/>
  <c r="U1378" i="1"/>
  <c r="W1378" i="1" s="1"/>
  <c r="X1376" i="1" l="1"/>
  <c r="B1376" i="1" s="1"/>
  <c r="G1377" i="1"/>
  <c r="M1378" i="1"/>
  <c r="O1377" i="1"/>
  <c r="P1377" i="1" s="1"/>
  <c r="J1380" i="1"/>
  <c r="K1380" i="1" s="1"/>
  <c r="I1381" i="1"/>
  <c r="F1379" i="1"/>
  <c r="E1379" i="1"/>
  <c r="U1379" i="1"/>
  <c r="W1379" i="1" s="1"/>
  <c r="D1378" i="1"/>
  <c r="L1378" i="1" s="1"/>
  <c r="O1378" i="1" s="1"/>
  <c r="P1378" i="1" s="1"/>
  <c r="X1377" i="1" l="1"/>
  <c r="B1377" i="1" s="1"/>
  <c r="X1378" i="1"/>
  <c r="B1378" i="1" s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L1379" i="1" l="1"/>
  <c r="O1379" i="1" s="1"/>
  <c r="P1379" i="1" s="1"/>
  <c r="D1380" i="1"/>
  <c r="L1380" i="1" s="1"/>
  <c r="J1382" i="1"/>
  <c r="K1382" i="1" s="1"/>
  <c r="I1383" i="1"/>
  <c r="F1381" i="1"/>
  <c r="U1381" i="1"/>
  <c r="W1381" i="1" s="1"/>
  <c r="E1381" i="1"/>
  <c r="S1379" i="1" l="1"/>
  <c r="X1379" i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D1381" i="1"/>
  <c r="L1381" i="1" s="1"/>
  <c r="B1379" i="1" l="1"/>
  <c r="N1380" i="1"/>
  <c r="N1381" i="1" s="1"/>
  <c r="N1382" i="1" s="1"/>
  <c r="N1383" i="1" s="1"/>
  <c r="N1384" i="1" s="1"/>
  <c r="G1381" i="1"/>
  <c r="S1380" i="1"/>
  <c r="Y1380" i="1" s="1"/>
  <c r="D1382" i="1"/>
  <c r="G1382" i="1" s="1"/>
  <c r="E1383" i="1"/>
  <c r="F1383" i="1"/>
  <c r="U1383" i="1"/>
  <c r="W1383" i="1" s="1"/>
  <c r="Y1379" i="1"/>
  <c r="J1384" i="1"/>
  <c r="K1384" i="1" s="1"/>
  <c r="I1385" i="1"/>
  <c r="O1381" i="1" l="1"/>
  <c r="P1381" i="1" s="1"/>
  <c r="O1380" i="1"/>
  <c r="P1380" i="1" s="1"/>
  <c r="L1382" i="1"/>
  <c r="O1382" i="1" s="1"/>
  <c r="P1382" i="1" s="1"/>
  <c r="X1382" i="1" s="1"/>
  <c r="D1383" i="1"/>
  <c r="L1383" i="1" s="1"/>
  <c r="O1383" i="1" s="1"/>
  <c r="P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X1380" i="1" l="1"/>
  <c r="B1380" i="1" s="1"/>
  <c r="X1381" i="1"/>
  <c r="X1383" i="1"/>
  <c r="B1383" i="1" s="1"/>
  <c r="M1386" i="1"/>
  <c r="B1382" i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B1381" i="1" l="1"/>
  <c r="L1384" i="1"/>
  <c r="O1384" i="1" s="1"/>
  <c r="P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X1384" i="1" l="1"/>
  <c r="B1384" i="1" s="1"/>
  <c r="L1385" i="1"/>
  <c r="O1385" i="1" s="1"/>
  <c r="P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X1385" i="1" l="1"/>
  <c r="B1385" i="1" s="1"/>
  <c r="L1386" i="1"/>
  <c r="O1386" i="1" s="1"/>
  <c r="P1386" i="1" s="1"/>
  <c r="D1387" i="1"/>
  <c r="L1387" i="1" s="1"/>
  <c r="O1387" i="1" s="1"/>
  <c r="P1387" i="1" s="1"/>
  <c r="E1388" i="1"/>
  <c r="F1388" i="1"/>
  <c r="U1388" i="1"/>
  <c r="W1388" i="1" s="1"/>
  <c r="M1389" i="1"/>
  <c r="I1390" i="1"/>
  <c r="J1389" i="1"/>
  <c r="K1389" i="1" s="1"/>
  <c r="N1389" i="1"/>
  <c r="X1386" i="1" l="1"/>
  <c r="B1386" i="1" s="1"/>
  <c r="X1387" i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B1387" i="1" l="1"/>
  <c r="L1388" i="1"/>
  <c r="O1388" i="1" s="1"/>
  <c r="P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X1388" i="1" l="1"/>
  <c r="B1388" i="1" s="1"/>
  <c r="L1389" i="1"/>
  <c r="O1389" i="1" s="1"/>
  <c r="P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P1390" i="1" s="1"/>
  <c r="X1390" i="1" l="1"/>
  <c r="B1390" i="1" s="1"/>
  <c r="X1389" i="1"/>
  <c r="B1389" i="1" s="1"/>
  <c r="D1391" i="1"/>
  <c r="L1391" i="1" s="1"/>
  <c r="O1391" i="1" s="1"/>
  <c r="P1391" i="1" s="1"/>
  <c r="J1393" i="1"/>
  <c r="K1393" i="1" s="1"/>
  <c r="I1394" i="1"/>
  <c r="M1393" i="1"/>
  <c r="N1393" i="1"/>
  <c r="F1392" i="1"/>
  <c r="U1392" i="1"/>
  <c r="W1392" i="1" s="1"/>
  <c r="E1392" i="1"/>
  <c r="G1390" i="1"/>
  <c r="X1391" i="1" l="1"/>
  <c r="B1391" i="1" s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D1393" i="1" l="1"/>
  <c r="L1393" i="1" s="1"/>
  <c r="O1393" i="1" s="1"/>
  <c r="P1393" i="1" s="1"/>
  <c r="F1394" i="1"/>
  <c r="U1394" i="1"/>
  <c r="W1394" i="1" s="1"/>
  <c r="E1394" i="1"/>
  <c r="L1392" i="1"/>
  <c r="O1392" i="1" s="1"/>
  <c r="P1392" i="1" s="1"/>
  <c r="I1396" i="1"/>
  <c r="J1395" i="1"/>
  <c r="K1395" i="1" s="1"/>
  <c r="M1395" i="1"/>
  <c r="N1395" i="1"/>
  <c r="X1393" i="1" l="1"/>
  <c r="B1393" i="1" s="1"/>
  <c r="X1392" i="1"/>
  <c r="B1392" i="1" s="1"/>
  <c r="G1393" i="1"/>
  <c r="I1397" i="1"/>
  <c r="J1396" i="1"/>
  <c r="K1396" i="1" s="1"/>
  <c r="M1396" i="1"/>
  <c r="N1396" i="1"/>
  <c r="D1394" i="1"/>
  <c r="L1394" i="1" s="1"/>
  <c r="O1394" i="1" s="1"/>
  <c r="P1394" i="1" s="1"/>
  <c r="F1395" i="1"/>
  <c r="U1395" i="1"/>
  <c r="W1395" i="1" s="1"/>
  <c r="E1395" i="1"/>
  <c r="X1394" i="1" l="1"/>
  <c r="B1394" i="1" s="1"/>
  <c r="G1394" i="1"/>
  <c r="F1396" i="1"/>
  <c r="U1396" i="1"/>
  <c r="W1396" i="1" s="1"/>
  <c r="E1396" i="1"/>
  <c r="D1395" i="1"/>
  <c r="L1395" i="1" s="1"/>
  <c r="O1395" i="1" s="1"/>
  <c r="P1395" i="1" s="1"/>
  <c r="J1397" i="1"/>
  <c r="K1397" i="1" s="1"/>
  <c r="I1398" i="1"/>
  <c r="M1397" i="1"/>
  <c r="N1397" i="1"/>
  <c r="X1395" i="1" l="1"/>
  <c r="B1395" i="1" s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P1396" i="1" s="1"/>
  <c r="X1396" i="1" l="1"/>
  <c r="B1396" i="1" s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P1397" i="1" s="1"/>
  <c r="G1396" i="1"/>
  <c r="X1397" i="1" l="1"/>
  <c r="B1397" i="1" s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P1398" i="1" s="1"/>
  <c r="G1397" i="1"/>
  <c r="X1398" i="1" l="1"/>
  <c r="B1398" i="1" s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L1399" i="1" l="1"/>
  <c r="O1399" i="1" s="1"/>
  <c r="P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P1400" i="1" s="1"/>
  <c r="X1400" i="1" l="1"/>
  <c r="X1399" i="1"/>
  <c r="B1399" i="1" s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B1400" i="1" l="1"/>
  <c r="L1401" i="1"/>
  <c r="O1401" i="1" s="1"/>
  <c r="P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X1401" i="1" l="1"/>
  <c r="B1401" i="1" s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P1403" i="1" s="1"/>
  <c r="L1402" i="1"/>
  <c r="O1402" i="1" s="1"/>
  <c r="P1402" i="1" s="1"/>
  <c r="X1403" i="1" l="1"/>
  <c r="B1403" i="1" s="1"/>
  <c r="X1402" i="1"/>
  <c r="B1402" i="1" s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P1404" i="1" s="1"/>
  <c r="G1403" i="1"/>
  <c r="X1404" i="1" l="1"/>
  <c r="B1404" i="1" s="1"/>
  <c r="M1407" i="1"/>
  <c r="D1405" i="1"/>
  <c r="L1405" i="1" s="1"/>
  <c r="O1405" i="1" s="1"/>
  <c r="P1405" i="1" s="1"/>
  <c r="F1406" i="1"/>
  <c r="U1406" i="1"/>
  <c r="W1406" i="1" s="1"/>
  <c r="E1406" i="1"/>
  <c r="G1404" i="1"/>
  <c r="I1408" i="1"/>
  <c r="J1407" i="1"/>
  <c r="K1407" i="1" s="1"/>
  <c r="N1407" i="1"/>
  <c r="X1405" i="1" l="1"/>
  <c r="B1405" i="1" s="1"/>
  <c r="G1405" i="1"/>
  <c r="J1408" i="1"/>
  <c r="K1408" i="1" s="1"/>
  <c r="I1409" i="1"/>
  <c r="N1408" i="1"/>
  <c r="D1406" i="1"/>
  <c r="L1406" i="1" s="1"/>
  <c r="O1406" i="1" s="1"/>
  <c r="P1406" i="1" s="1"/>
  <c r="F1407" i="1"/>
  <c r="U1407" i="1"/>
  <c r="W1407" i="1" s="1"/>
  <c r="E1407" i="1"/>
  <c r="X1406" i="1" l="1"/>
  <c r="B1406" i="1" s="1"/>
  <c r="G1406" i="1"/>
  <c r="D1407" i="1"/>
  <c r="L1407" i="1" s="1"/>
  <c r="I1410" i="1"/>
  <c r="J1409" i="1"/>
  <c r="K1409" i="1" s="1"/>
  <c r="F1408" i="1"/>
  <c r="E1408" i="1"/>
  <c r="U1408" i="1"/>
  <c r="W1408" i="1" s="1"/>
  <c r="G1407" i="1" l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P1407" i="1" s="1"/>
  <c r="D1408" i="1"/>
  <c r="L1408" i="1" s="1"/>
  <c r="O1408" i="1" s="1"/>
  <c r="P1408" i="1" s="1"/>
  <c r="X1407" i="1" l="1"/>
  <c r="B1407" i="1" s="1"/>
  <c r="X1408" i="1"/>
  <c r="B1408" i="1" s="1"/>
  <c r="G1408" i="1"/>
  <c r="F1410" i="1"/>
  <c r="U1410" i="1"/>
  <c r="W1410" i="1" s="1"/>
  <c r="E1410" i="1"/>
  <c r="I1412" i="1"/>
  <c r="J1411" i="1"/>
  <c r="K1411" i="1" s="1"/>
  <c r="D1409" i="1"/>
  <c r="L1409" i="1" s="1"/>
  <c r="M1410" i="1" l="1"/>
  <c r="O1409" i="1"/>
  <c r="P1409" i="1" s="1"/>
  <c r="F1411" i="1"/>
  <c r="E1411" i="1"/>
  <c r="G1409" i="1"/>
  <c r="I1413" i="1"/>
  <c r="J1412" i="1"/>
  <c r="K1412" i="1" s="1"/>
  <c r="D1410" i="1"/>
  <c r="L1410" i="1" s="1"/>
  <c r="X1409" i="1" l="1"/>
  <c r="B1409" i="1" s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P1410" i="1" s="1"/>
  <c r="S1410" i="1" l="1"/>
  <c r="X1410" i="1"/>
  <c r="G1411" i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P1411" i="1" s="1"/>
  <c r="X1411" i="1" s="1"/>
  <c r="D1412" i="1"/>
  <c r="L1412" i="1" s="1"/>
  <c r="O1412" i="1" s="1"/>
  <c r="P1412" i="1" s="1"/>
  <c r="X1412" i="1" l="1"/>
  <c r="B1412" i="1" s="1"/>
  <c r="G1412" i="1"/>
  <c r="B1411" i="1"/>
  <c r="S1411" i="1"/>
  <c r="Y1411" i="1" s="1"/>
  <c r="M1415" i="1"/>
  <c r="E1414" i="1"/>
  <c r="U1414" i="1"/>
  <c r="W1414" i="1" s="1"/>
  <c r="F1414" i="1"/>
  <c r="I1416" i="1"/>
  <c r="J1415" i="1"/>
  <c r="K1415" i="1" s="1"/>
  <c r="N1415" i="1"/>
  <c r="Y1410" i="1"/>
  <c r="D1413" i="1"/>
  <c r="G1413" i="1" s="1"/>
  <c r="B1410" i="1"/>
  <c r="E1415" i="1" l="1"/>
  <c r="F1415" i="1"/>
  <c r="U1415" i="1"/>
  <c r="W1415" i="1" s="1"/>
  <c r="I1417" i="1"/>
  <c r="J1416" i="1"/>
  <c r="K1416" i="1" s="1"/>
  <c r="N1416" i="1"/>
  <c r="M1416" i="1"/>
  <c r="L1413" i="1"/>
  <c r="O1413" i="1" s="1"/>
  <c r="P1413" i="1" s="1"/>
  <c r="D1414" i="1"/>
  <c r="L1414" i="1" s="1"/>
  <c r="O1414" i="1" s="1"/>
  <c r="P1414" i="1" s="1"/>
  <c r="X1414" i="1" l="1"/>
  <c r="B1414" i="1" s="1"/>
  <c r="X1413" i="1"/>
  <c r="B1413" i="1" s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P1415" i="1" s="1"/>
  <c r="X1415" i="1" l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P1416" i="1" s="1"/>
  <c r="B1415" i="1" l="1"/>
  <c r="X1416" i="1"/>
  <c r="B1416" i="1" s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P1417" i="1" s="1"/>
  <c r="X1417" i="1" l="1"/>
  <c r="D1418" i="1"/>
  <c r="L1418" i="1" s="1"/>
  <c r="O1418" i="1" s="1"/>
  <c r="P1418" i="1" s="1"/>
  <c r="E1419" i="1"/>
  <c r="F1419" i="1"/>
  <c r="U1419" i="1"/>
  <c r="W1419" i="1" s="1"/>
  <c r="G1417" i="1"/>
  <c r="I1421" i="1"/>
  <c r="M1420" i="1"/>
  <c r="J1420" i="1"/>
  <c r="K1420" i="1" s="1"/>
  <c r="N1420" i="1"/>
  <c r="B1417" i="1" l="1"/>
  <c r="X1418" i="1"/>
  <c r="B1418" i="1" s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L1419" i="1" l="1"/>
  <c r="O1419" i="1" s="1"/>
  <c r="P1419" i="1" s="1"/>
  <c r="D1420" i="1"/>
  <c r="L1420" i="1" s="1"/>
  <c r="O1420" i="1" s="1"/>
  <c r="P1420" i="1" s="1"/>
  <c r="E1421" i="1"/>
  <c r="F1421" i="1"/>
  <c r="U1421" i="1"/>
  <c r="W1421" i="1" s="1"/>
  <c r="I1423" i="1"/>
  <c r="J1422" i="1"/>
  <c r="K1422" i="1" s="1"/>
  <c r="M1422" i="1"/>
  <c r="N1422" i="1"/>
  <c r="X1419" i="1" l="1"/>
  <c r="B1419" i="1" s="1"/>
  <c r="X1420" i="1"/>
  <c r="B1420" i="1" s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P1421" i="1" s="1"/>
  <c r="X1421" i="1" l="1"/>
  <c r="B1421" i="1" s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L1422" i="1" l="1"/>
  <c r="O1422" i="1" s="1"/>
  <c r="P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X1422" i="1" l="1"/>
  <c r="B1422" i="1" s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P1423" i="1" s="1"/>
  <c r="D1424" i="1"/>
  <c r="G1424" i="1" s="1"/>
  <c r="X1423" i="1" l="1"/>
  <c r="B1423" i="1" s="1"/>
  <c r="L1424" i="1"/>
  <c r="O1424" i="1" s="1"/>
  <c r="P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X1424" i="1" l="1"/>
  <c r="B1424" i="1" s="1"/>
  <c r="L1425" i="1"/>
  <c r="O1425" i="1" s="1"/>
  <c r="P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P1426" i="1" s="1"/>
  <c r="X1426" i="1" l="1"/>
  <c r="B1426" i="1" s="1"/>
  <c r="X1425" i="1"/>
  <c r="B1425" i="1" s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L1427" i="1" l="1"/>
  <c r="O1427" i="1" s="1"/>
  <c r="P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X1427" i="1" l="1"/>
  <c r="B1427" i="1" s="1"/>
  <c r="L1428" i="1"/>
  <c r="O1428" i="1" s="1"/>
  <c r="P1428" i="1" s="1"/>
  <c r="D1429" i="1"/>
  <c r="L1429" i="1" s="1"/>
  <c r="O1429" i="1" s="1"/>
  <c r="P1429" i="1" s="1"/>
  <c r="I1432" i="1"/>
  <c r="J1431" i="1"/>
  <c r="K1431" i="1" s="1"/>
  <c r="M1431" i="1"/>
  <c r="N1431" i="1"/>
  <c r="E1430" i="1"/>
  <c r="F1430" i="1"/>
  <c r="U1430" i="1"/>
  <c r="W1430" i="1" s="1"/>
  <c r="X1429" i="1" l="1"/>
  <c r="X1428" i="1"/>
  <c r="B1428" i="1" s="1"/>
  <c r="G1429" i="1"/>
  <c r="E1431" i="1"/>
  <c r="U1431" i="1"/>
  <c r="W1431" i="1" s="1"/>
  <c r="F1431" i="1"/>
  <c r="D1430" i="1"/>
  <c r="L1430" i="1" s="1"/>
  <c r="O1430" i="1" s="1"/>
  <c r="P1430" i="1" s="1"/>
  <c r="I1433" i="1"/>
  <c r="M1432" i="1"/>
  <c r="J1432" i="1"/>
  <c r="K1432" i="1" s="1"/>
  <c r="N1432" i="1"/>
  <c r="B1429" i="1" l="1"/>
  <c r="X1430" i="1"/>
  <c r="B1430" i="1" s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P1431" i="1" s="1"/>
  <c r="X1431" i="1" l="1"/>
  <c r="G1431" i="1"/>
  <c r="D1432" i="1"/>
  <c r="L1432" i="1" s="1"/>
  <c r="O1432" i="1" s="1"/>
  <c r="P1432" i="1" s="1"/>
  <c r="J1434" i="1"/>
  <c r="K1434" i="1" s="1"/>
  <c r="I1435" i="1"/>
  <c r="M1434" i="1"/>
  <c r="N1434" i="1"/>
  <c r="E1433" i="1"/>
  <c r="F1433" i="1"/>
  <c r="U1433" i="1"/>
  <c r="W1433" i="1" s="1"/>
  <c r="B1431" i="1" l="1"/>
  <c r="X1432" i="1"/>
  <c r="B1432" i="1" s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P1433" i="1" s="1"/>
  <c r="X1433" i="1" l="1"/>
  <c r="B1433" i="1" s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M1437" i="1" l="1"/>
  <c r="L1434" i="1"/>
  <c r="O1434" i="1" s="1"/>
  <c r="P1434" i="1" s="1"/>
  <c r="D1435" i="1"/>
  <c r="L1435" i="1" s="1"/>
  <c r="O1435" i="1" s="1"/>
  <c r="P1435" i="1" s="1"/>
  <c r="E1436" i="1"/>
  <c r="F1436" i="1"/>
  <c r="U1436" i="1"/>
  <c r="W1436" i="1" s="1"/>
  <c r="J1437" i="1"/>
  <c r="K1437" i="1" s="1"/>
  <c r="I1438" i="1"/>
  <c r="N1437" i="1"/>
  <c r="X1435" i="1" l="1"/>
  <c r="B1435" i="1" s="1"/>
  <c r="X1434" i="1"/>
  <c r="B1434" i="1" s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P1436" i="1" s="1"/>
  <c r="X1436" i="1" l="1"/>
  <c r="B1436" i="1" s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G1437" i="1" l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P1437" i="1" s="1"/>
  <c r="X1437" i="1" l="1"/>
  <c r="B1437" i="1" s="1"/>
  <c r="G1438" i="1"/>
  <c r="M1439" i="1"/>
  <c r="O1438" i="1"/>
  <c r="P1438" i="1" s="1"/>
  <c r="E1440" i="1"/>
  <c r="F1440" i="1"/>
  <c r="U1440" i="1"/>
  <c r="W1440" i="1" s="1"/>
  <c r="J1441" i="1"/>
  <c r="K1441" i="1" s="1"/>
  <c r="I1442" i="1"/>
  <c r="D1439" i="1"/>
  <c r="G1439" i="1" s="1"/>
  <c r="X1438" i="1" l="1"/>
  <c r="B1438" i="1" s="1"/>
  <c r="L1439" i="1"/>
  <c r="O1439" i="1" s="1"/>
  <c r="P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X1439" i="1" l="1"/>
  <c r="B1439" i="1" s="1"/>
  <c r="U1442" i="1"/>
  <c r="W1442" i="1" s="1"/>
  <c r="G1440" i="1"/>
  <c r="M1441" i="1"/>
  <c r="N1441" i="1" s="1"/>
  <c r="O1440" i="1"/>
  <c r="P1440" i="1" s="1"/>
  <c r="X1440" i="1" s="1"/>
  <c r="D1441" i="1"/>
  <c r="G1441" i="1" s="1"/>
  <c r="I1444" i="1"/>
  <c r="J1443" i="1"/>
  <c r="K1443" i="1" s="1"/>
  <c r="E1442" i="1"/>
  <c r="F1442" i="1"/>
  <c r="B1440" i="1" l="1"/>
  <c r="S1440" i="1"/>
  <c r="Y1440" i="1" s="1"/>
  <c r="L1441" i="1"/>
  <c r="O1441" i="1" s="1"/>
  <c r="P1441" i="1" s="1"/>
  <c r="J1444" i="1"/>
  <c r="K1444" i="1" s="1"/>
  <c r="I1445" i="1"/>
  <c r="E1443" i="1"/>
  <c r="F1443" i="1"/>
  <c r="U1443" i="1"/>
  <c r="W1443" i="1" s="1"/>
  <c r="D1442" i="1"/>
  <c r="L1442" i="1" s="1"/>
  <c r="S1441" i="1" l="1"/>
  <c r="X1441" i="1"/>
  <c r="M1442" i="1"/>
  <c r="M1443" i="1" s="1"/>
  <c r="M1444" i="1" s="1"/>
  <c r="M1445" i="1" s="1"/>
  <c r="D1443" i="1"/>
  <c r="L1443" i="1" s="1"/>
  <c r="G1442" i="1"/>
  <c r="J1445" i="1"/>
  <c r="K1445" i="1" s="1"/>
  <c r="I1446" i="1"/>
  <c r="F1444" i="1"/>
  <c r="E1444" i="1"/>
  <c r="U1444" i="1"/>
  <c r="W1444" i="1" s="1"/>
  <c r="Y1441" i="1" l="1"/>
  <c r="N1442" i="1"/>
  <c r="N1443" i="1" s="1"/>
  <c r="N1444" i="1" s="1"/>
  <c r="N1445" i="1" s="1"/>
  <c r="N1446" i="1" s="1"/>
  <c r="G1443" i="1"/>
  <c r="B1441" i="1"/>
  <c r="D1444" i="1"/>
  <c r="L1444" i="1" s="1"/>
  <c r="J1446" i="1"/>
  <c r="K1446" i="1" s="1"/>
  <c r="I1447" i="1"/>
  <c r="E1445" i="1"/>
  <c r="F1445" i="1"/>
  <c r="U1445" i="1"/>
  <c r="W1445" i="1" s="1"/>
  <c r="M1446" i="1"/>
  <c r="O1444" i="1" l="1"/>
  <c r="P1444" i="1" s="1"/>
  <c r="O1442" i="1"/>
  <c r="P1442" i="1" s="1"/>
  <c r="O1443" i="1"/>
  <c r="P1443" i="1" s="1"/>
  <c r="G1444" i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X1442" i="1" l="1"/>
  <c r="B1442" i="1" s="1"/>
  <c r="X1444" i="1"/>
  <c r="X1443" i="1"/>
  <c r="B1443" i="1" s="1"/>
  <c r="L1445" i="1"/>
  <c r="O1445" i="1" s="1"/>
  <c r="P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B1444" i="1" l="1"/>
  <c r="X1445" i="1"/>
  <c r="B1445" i="1" s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P1446" i="1" s="1"/>
  <c r="D1447" i="1"/>
  <c r="L1447" i="1" s="1"/>
  <c r="O1447" i="1" s="1"/>
  <c r="P1447" i="1" s="1"/>
  <c r="X1446" i="1" l="1"/>
  <c r="B1446" i="1" s="1"/>
  <c r="X1447" i="1"/>
  <c r="B1447" i="1" s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E1450" i="1" l="1"/>
  <c r="F1450" i="1"/>
  <c r="U1450" i="1"/>
  <c r="W1450" i="1" s="1"/>
  <c r="M1451" i="1"/>
  <c r="J1451" i="1"/>
  <c r="K1451" i="1" s="1"/>
  <c r="I1452" i="1"/>
  <c r="N1451" i="1"/>
  <c r="L1448" i="1"/>
  <c r="O1448" i="1" s="1"/>
  <c r="P1448" i="1" s="1"/>
  <c r="D1449" i="1"/>
  <c r="G1449" i="1" s="1"/>
  <c r="X1448" i="1" l="1"/>
  <c r="B1448" i="1" s="1"/>
  <c r="L1449" i="1"/>
  <c r="O1449" i="1" s="1"/>
  <c r="P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X1449" i="1" l="1"/>
  <c r="B1449" i="1" s="1"/>
  <c r="L1450" i="1"/>
  <c r="O1450" i="1" s="1"/>
  <c r="P1450" i="1" s="1"/>
  <c r="D1451" i="1"/>
  <c r="L1451" i="1" s="1"/>
  <c r="O1451" i="1" s="1"/>
  <c r="P1451" i="1" s="1"/>
  <c r="J1453" i="1"/>
  <c r="K1453" i="1" s="1"/>
  <c r="M1453" i="1"/>
  <c r="I1454" i="1"/>
  <c r="N1453" i="1"/>
  <c r="E1452" i="1"/>
  <c r="U1452" i="1"/>
  <c r="W1452" i="1" s="1"/>
  <c r="F1452" i="1"/>
  <c r="X1451" i="1" l="1"/>
  <c r="B1451" i="1" s="1"/>
  <c r="X1450" i="1"/>
  <c r="B1450" i="1" s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E1454" i="1" l="1"/>
  <c r="U1454" i="1"/>
  <c r="W1454" i="1" s="1"/>
  <c r="F1454" i="1"/>
  <c r="M1455" i="1"/>
  <c r="I1456" i="1"/>
  <c r="J1455" i="1"/>
  <c r="K1455" i="1" s="1"/>
  <c r="N1455" i="1"/>
  <c r="L1452" i="1"/>
  <c r="O1452" i="1" s="1"/>
  <c r="P1452" i="1" s="1"/>
  <c r="D1453" i="1"/>
  <c r="L1453" i="1" s="1"/>
  <c r="O1453" i="1" s="1"/>
  <c r="P1453" i="1" s="1"/>
  <c r="X1452" i="1" l="1"/>
  <c r="B1452" i="1" s="1"/>
  <c r="X1453" i="1"/>
  <c r="B1453" i="1" s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I1458" i="1" l="1"/>
  <c r="J1457" i="1"/>
  <c r="K1457" i="1" s="1"/>
  <c r="M1457" i="1"/>
  <c r="N1457" i="1"/>
  <c r="E1456" i="1"/>
  <c r="U1456" i="1"/>
  <c r="W1456" i="1" s="1"/>
  <c r="F1456" i="1"/>
  <c r="L1454" i="1"/>
  <c r="O1454" i="1" s="1"/>
  <c r="P1454" i="1" s="1"/>
  <c r="D1455" i="1"/>
  <c r="L1455" i="1" s="1"/>
  <c r="O1455" i="1" s="1"/>
  <c r="P1455" i="1" s="1"/>
  <c r="X1454" i="1" l="1"/>
  <c r="B1454" i="1" s="1"/>
  <c r="X1455" i="1"/>
  <c r="B1455" i="1" s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L1456" i="1" l="1"/>
  <c r="O1456" i="1" s="1"/>
  <c r="P1456" i="1" s="1"/>
  <c r="J1459" i="1"/>
  <c r="K1459" i="1" s="1"/>
  <c r="M1459" i="1"/>
  <c r="I1460" i="1"/>
  <c r="N1459" i="1"/>
  <c r="D1457" i="1"/>
  <c r="L1457" i="1" s="1"/>
  <c r="O1457" i="1" s="1"/>
  <c r="P1457" i="1" s="1"/>
  <c r="E1458" i="1"/>
  <c r="F1458" i="1"/>
  <c r="U1458" i="1"/>
  <c r="W1458" i="1" s="1"/>
  <c r="X1456" i="1" l="1"/>
  <c r="B1456" i="1" s="1"/>
  <c r="X1457" i="1"/>
  <c r="B1457" i="1" s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L1458" i="1" l="1"/>
  <c r="O1458" i="1" s="1"/>
  <c r="P1458" i="1" s="1"/>
  <c r="D1459" i="1"/>
  <c r="L1459" i="1" s="1"/>
  <c r="O1459" i="1" s="1"/>
  <c r="P1459" i="1" s="1"/>
  <c r="I1462" i="1"/>
  <c r="M1461" i="1"/>
  <c r="J1461" i="1"/>
  <c r="K1461" i="1" s="1"/>
  <c r="N1461" i="1"/>
  <c r="E1460" i="1"/>
  <c r="U1460" i="1"/>
  <c r="W1460" i="1" s="1"/>
  <c r="F1460" i="1"/>
  <c r="X1459" i="1" l="1"/>
  <c r="X1458" i="1"/>
  <c r="B1458" i="1" s="1"/>
  <c r="G1459" i="1"/>
  <c r="D1460" i="1"/>
  <c r="L1460" i="1" s="1"/>
  <c r="O1460" i="1" s="1"/>
  <c r="P1460" i="1" s="1"/>
  <c r="E1461" i="1"/>
  <c r="F1461" i="1"/>
  <c r="U1461" i="1"/>
  <c r="W1461" i="1" s="1"/>
  <c r="J1462" i="1"/>
  <c r="K1462" i="1" s="1"/>
  <c r="I1463" i="1"/>
  <c r="M1462" i="1"/>
  <c r="N1462" i="1"/>
  <c r="B1459" i="1" l="1"/>
  <c r="X1460" i="1"/>
  <c r="B1460" i="1" s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L1461" i="1" l="1"/>
  <c r="O1461" i="1" s="1"/>
  <c r="P1461" i="1" s="1"/>
  <c r="J1464" i="1"/>
  <c r="K1464" i="1" s="1"/>
  <c r="M1464" i="1"/>
  <c r="I1465" i="1"/>
  <c r="N1464" i="1"/>
  <c r="D1462" i="1"/>
  <c r="L1462" i="1" s="1"/>
  <c r="O1462" i="1" s="1"/>
  <c r="P1462" i="1" s="1"/>
  <c r="E1463" i="1"/>
  <c r="U1463" i="1"/>
  <c r="W1463" i="1" s="1"/>
  <c r="F1463" i="1"/>
  <c r="X1462" i="1" l="1"/>
  <c r="X1461" i="1"/>
  <c r="B1461" i="1" s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B1462" i="1" l="1"/>
  <c r="L1463" i="1"/>
  <c r="O1463" i="1" s="1"/>
  <c r="P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P1464" i="1" s="1"/>
  <c r="X1464" i="1" l="1"/>
  <c r="B1464" i="1" s="1"/>
  <c r="X1463" i="1"/>
  <c r="B1463" i="1" s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L1465" i="1" l="1"/>
  <c r="O1465" i="1" s="1"/>
  <c r="P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P1466" i="1" s="1"/>
  <c r="X1466" i="1" l="1"/>
  <c r="B1466" i="1" s="1"/>
  <c r="X1465" i="1"/>
  <c r="B1465" i="1" s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P1467" i="1" s="1"/>
  <c r="X1467" i="1" l="1"/>
  <c r="B1467" i="1" s="1"/>
  <c r="G1467" i="1"/>
  <c r="D1468" i="1"/>
  <c r="L1468" i="1" s="1"/>
  <c r="J1470" i="1"/>
  <c r="K1470" i="1" s="1"/>
  <c r="I1471" i="1"/>
  <c r="E1469" i="1"/>
  <c r="F1469" i="1"/>
  <c r="U1469" i="1"/>
  <c r="W1469" i="1" s="1"/>
  <c r="G1468" i="1" l="1"/>
  <c r="J1471" i="1"/>
  <c r="K1471" i="1" s="1"/>
  <c r="I1472" i="1"/>
  <c r="E1470" i="1"/>
  <c r="U1470" i="1"/>
  <c r="W1470" i="1" s="1"/>
  <c r="F1470" i="1"/>
  <c r="M1469" i="1"/>
  <c r="O1468" i="1"/>
  <c r="P1468" i="1" s="1"/>
  <c r="D1469" i="1"/>
  <c r="G1469" i="1" s="1"/>
  <c r="X1468" i="1" l="1"/>
  <c r="B1468" i="1" s="1"/>
  <c r="D1470" i="1"/>
  <c r="L1470" i="1" s="1"/>
  <c r="L1469" i="1"/>
  <c r="I1473" i="1"/>
  <c r="J1472" i="1"/>
  <c r="K1472" i="1" s="1"/>
  <c r="E1471" i="1"/>
  <c r="F1471" i="1"/>
  <c r="U1471" i="1"/>
  <c r="W1471" i="1" s="1"/>
  <c r="U1472" i="1" l="1"/>
  <c r="W1472" i="1" s="1"/>
  <c r="G1470" i="1"/>
  <c r="D1471" i="1"/>
  <c r="L1471" i="1" s="1"/>
  <c r="J1473" i="1"/>
  <c r="K1473" i="1" s="1"/>
  <c r="I1474" i="1"/>
  <c r="M1470" i="1"/>
  <c r="O1469" i="1"/>
  <c r="P1469" i="1" s="1"/>
  <c r="E1472" i="1"/>
  <c r="F1472" i="1"/>
  <c r="X1469" i="1" l="1"/>
  <c r="B1469" i="1" s="1"/>
  <c r="G1471" i="1"/>
  <c r="M1471" i="1"/>
  <c r="M1472" i="1" s="1"/>
  <c r="N1470" i="1"/>
  <c r="E1473" i="1"/>
  <c r="F1473" i="1"/>
  <c r="U1473" i="1"/>
  <c r="W1473" i="1" s="1"/>
  <c r="I1475" i="1"/>
  <c r="J1474" i="1"/>
  <c r="K1474" i="1" s="1"/>
  <c r="D1472" i="1"/>
  <c r="L1472" i="1" s="1"/>
  <c r="N1471" i="1" l="1"/>
  <c r="O1471" i="1" s="1"/>
  <c r="P1471" i="1" s="1"/>
  <c r="O1470" i="1"/>
  <c r="P1470" i="1" s="1"/>
  <c r="X1470" i="1" s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S1471" i="1" l="1"/>
  <c r="X1471" i="1"/>
  <c r="N1472" i="1"/>
  <c r="N1473" i="1" s="1"/>
  <c r="N1474" i="1" s="1"/>
  <c r="N1475" i="1" s="1"/>
  <c r="N1476" i="1" s="1"/>
  <c r="B1470" i="1"/>
  <c r="S1470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Y1471" i="1" l="1"/>
  <c r="O1472" i="1"/>
  <c r="P1472" i="1" s="1"/>
  <c r="O1473" i="1"/>
  <c r="P1473" i="1" s="1"/>
  <c r="B1471" i="1"/>
  <c r="Y1470" i="1"/>
  <c r="L1474" i="1"/>
  <c r="O1474" i="1" s="1"/>
  <c r="P1474" i="1" s="1"/>
  <c r="S1473" i="1"/>
  <c r="S1472" i="1"/>
  <c r="D1475" i="1"/>
  <c r="L1475" i="1" s="1"/>
  <c r="O1475" i="1" s="1"/>
  <c r="P1475" i="1" s="1"/>
  <c r="F1476" i="1"/>
  <c r="U1476" i="1"/>
  <c r="W1476" i="1" s="1"/>
  <c r="E1476" i="1"/>
  <c r="I1478" i="1"/>
  <c r="J1477" i="1"/>
  <c r="K1477" i="1" s="1"/>
  <c r="N1477" i="1"/>
  <c r="M1477" i="1"/>
  <c r="X1475" i="1" l="1"/>
  <c r="B1475" i="1" s="1"/>
  <c r="X1474" i="1"/>
  <c r="B1474" i="1" s="1"/>
  <c r="X1473" i="1"/>
  <c r="B1473" i="1" s="1"/>
  <c r="X1472" i="1"/>
  <c r="G1475" i="1"/>
  <c r="Y1473" i="1"/>
  <c r="D1476" i="1"/>
  <c r="L1476" i="1" s="1"/>
  <c r="O1476" i="1" s="1"/>
  <c r="P1476" i="1" s="1"/>
  <c r="F1477" i="1"/>
  <c r="U1477" i="1"/>
  <c r="W1477" i="1" s="1"/>
  <c r="E1477" i="1"/>
  <c r="J1478" i="1"/>
  <c r="K1478" i="1" s="1"/>
  <c r="I1479" i="1"/>
  <c r="N1478" i="1"/>
  <c r="M1478" i="1"/>
  <c r="B1472" i="1" l="1"/>
  <c r="Y1472" i="1"/>
  <c r="X1476" i="1"/>
  <c r="B1476" i="1" s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F1479" i="1" l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P1477" i="1" s="1"/>
  <c r="X1477" i="1" l="1"/>
  <c r="B1477" i="1" s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P1479" i="1" s="1"/>
  <c r="L1478" i="1"/>
  <c r="O1478" i="1" s="1"/>
  <c r="P1478" i="1" s="1"/>
  <c r="X1478" i="1" l="1"/>
  <c r="X1479" i="1"/>
  <c r="B1479" i="1" s="1"/>
  <c r="G1479" i="1"/>
  <c r="D1480" i="1"/>
  <c r="L1480" i="1" s="1"/>
  <c r="O1480" i="1" s="1"/>
  <c r="P1480" i="1" s="1"/>
  <c r="I1483" i="1"/>
  <c r="J1482" i="1"/>
  <c r="K1482" i="1" s="1"/>
  <c r="M1482" i="1"/>
  <c r="N1482" i="1"/>
  <c r="F1481" i="1"/>
  <c r="U1481" i="1"/>
  <c r="W1481" i="1" s="1"/>
  <c r="E1481" i="1"/>
  <c r="B1478" i="1" l="1"/>
  <c r="X1480" i="1"/>
  <c r="B1480" i="1" s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P1481" i="1" s="1"/>
  <c r="X1481" i="1" l="1"/>
  <c r="B1481" i="1" s="1"/>
  <c r="F1483" i="1"/>
  <c r="U1483" i="1"/>
  <c r="W1483" i="1" s="1"/>
  <c r="E1483" i="1"/>
  <c r="G1481" i="1"/>
  <c r="D1482" i="1"/>
  <c r="L1482" i="1" s="1"/>
  <c r="O1482" i="1" s="1"/>
  <c r="P1482" i="1" s="1"/>
  <c r="J1484" i="1"/>
  <c r="K1484" i="1" s="1"/>
  <c r="M1484" i="1"/>
  <c r="I1485" i="1"/>
  <c r="N1484" i="1"/>
  <c r="X1482" i="1" l="1"/>
  <c r="B1482" i="1" s="1"/>
  <c r="G1482" i="1"/>
  <c r="F1484" i="1"/>
  <c r="U1484" i="1"/>
  <c r="W1484" i="1" s="1"/>
  <c r="E1484" i="1"/>
  <c r="D1483" i="1"/>
  <c r="L1483" i="1" s="1"/>
  <c r="O1483" i="1" s="1"/>
  <c r="P1483" i="1" s="1"/>
  <c r="I1486" i="1"/>
  <c r="J1485" i="1"/>
  <c r="K1485" i="1" s="1"/>
  <c r="M1485" i="1"/>
  <c r="N1485" i="1"/>
  <c r="X1483" i="1" l="1"/>
  <c r="B1483" i="1" s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J1487" i="1" l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P1484" i="1" s="1"/>
  <c r="X1484" i="1" l="1"/>
  <c r="B1484" i="1" s="1"/>
  <c r="L1485" i="1"/>
  <c r="O1485" i="1" s="1"/>
  <c r="P1485" i="1" s="1"/>
  <c r="D1486" i="1"/>
  <c r="L1486" i="1" s="1"/>
  <c r="O1486" i="1" s="1"/>
  <c r="P1486" i="1" s="1"/>
  <c r="I1489" i="1"/>
  <c r="J1488" i="1"/>
  <c r="K1488" i="1" s="1"/>
  <c r="M1488" i="1"/>
  <c r="N1488" i="1"/>
  <c r="U1487" i="1"/>
  <c r="W1487" i="1" s="1"/>
  <c r="F1487" i="1"/>
  <c r="E1487" i="1"/>
  <c r="X1486" i="1" l="1"/>
  <c r="B1486" i="1" s="1"/>
  <c r="X1485" i="1"/>
  <c r="B1485" i="1" s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L1487" i="1" l="1"/>
  <c r="O1487" i="1" s="1"/>
  <c r="P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X1487" i="1" l="1"/>
  <c r="B1487" i="1" s="1"/>
  <c r="L1488" i="1"/>
  <c r="O1488" i="1" s="1"/>
  <c r="P1488" i="1" s="1"/>
  <c r="J1491" i="1"/>
  <c r="K1491" i="1" s="1"/>
  <c r="M1491" i="1"/>
  <c r="I1492" i="1"/>
  <c r="N1491" i="1"/>
  <c r="D1489" i="1"/>
  <c r="L1489" i="1" s="1"/>
  <c r="O1489" i="1" s="1"/>
  <c r="P1489" i="1" s="1"/>
  <c r="E1490" i="1"/>
  <c r="F1490" i="1"/>
  <c r="U1490" i="1"/>
  <c r="W1490" i="1" s="1"/>
  <c r="X1489" i="1" l="1"/>
  <c r="B1489" i="1" s="1"/>
  <c r="X1488" i="1"/>
  <c r="B1488" i="1" s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L1490" i="1" l="1"/>
  <c r="O1490" i="1" s="1"/>
  <c r="P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X1490" i="1" l="1"/>
  <c r="B1490" i="1" s="1"/>
  <c r="L1491" i="1"/>
  <c r="O1491" i="1" s="1"/>
  <c r="P1491" i="1" s="1"/>
  <c r="F1493" i="1"/>
  <c r="U1493" i="1"/>
  <c r="W1493" i="1" s="1"/>
  <c r="E1493" i="1"/>
  <c r="D1492" i="1"/>
  <c r="G1492" i="1" s="1"/>
  <c r="J1494" i="1"/>
  <c r="K1494" i="1" s="1"/>
  <c r="I1495" i="1"/>
  <c r="M1494" i="1"/>
  <c r="N1494" i="1"/>
  <c r="X1491" i="1" l="1"/>
  <c r="L1492" i="1"/>
  <c r="O1492" i="1" s="1"/>
  <c r="P1492" i="1" s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P1493" i="1" s="1"/>
  <c r="B1491" i="1" l="1"/>
  <c r="X1492" i="1"/>
  <c r="B1492" i="1" s="1"/>
  <c r="X1493" i="1"/>
  <c r="B1493" i="1" s="1"/>
  <c r="D1494" i="1"/>
  <c r="L1494" i="1" s="1"/>
  <c r="O1494" i="1" s="1"/>
  <c r="P1494" i="1" s="1"/>
  <c r="I1497" i="1"/>
  <c r="J1496" i="1"/>
  <c r="K1496" i="1" s="1"/>
  <c r="M1496" i="1"/>
  <c r="N1496" i="1"/>
  <c r="F1495" i="1"/>
  <c r="U1495" i="1"/>
  <c r="W1495" i="1" s="1"/>
  <c r="E1495" i="1"/>
  <c r="G1493" i="1"/>
  <c r="X1494" i="1" l="1"/>
  <c r="B1494" i="1" s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P1495" i="1" s="1"/>
  <c r="X1495" i="1" l="1"/>
  <c r="B1495" i="1" s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L1496" i="1" l="1"/>
  <c r="O1496" i="1" s="1"/>
  <c r="P1496" i="1" s="1"/>
  <c r="F1498" i="1"/>
  <c r="E1498" i="1"/>
  <c r="U1498" i="1"/>
  <c r="W1498" i="1" s="1"/>
  <c r="D1497" i="1"/>
  <c r="L1497" i="1" s="1"/>
  <c r="O1497" i="1" s="1"/>
  <c r="P1497" i="1" s="1"/>
  <c r="I1500" i="1"/>
  <c r="J1499" i="1"/>
  <c r="K1499" i="1" s="1"/>
  <c r="N1499" i="1"/>
  <c r="X1496" i="1" l="1"/>
  <c r="B1496" i="1" s="1"/>
  <c r="X1497" i="1"/>
  <c r="B1497" i="1" s="1"/>
  <c r="G1497" i="1"/>
  <c r="F1499" i="1"/>
  <c r="E1499" i="1"/>
  <c r="U1499" i="1"/>
  <c r="W1499" i="1" s="1"/>
  <c r="D1498" i="1"/>
  <c r="L1498" i="1" s="1"/>
  <c r="I1501" i="1"/>
  <c r="J1500" i="1"/>
  <c r="K1500" i="1" s="1"/>
  <c r="N1500" i="1"/>
  <c r="G1498" i="1" l="1"/>
  <c r="F1500" i="1"/>
  <c r="U1500" i="1"/>
  <c r="W1500" i="1" s="1"/>
  <c r="E1500" i="1"/>
  <c r="I1502" i="1"/>
  <c r="J1501" i="1"/>
  <c r="K1501" i="1" s="1"/>
  <c r="M1499" i="1"/>
  <c r="M1500" i="1" s="1"/>
  <c r="O1498" i="1"/>
  <c r="P1498" i="1" s="1"/>
  <c r="D1499" i="1"/>
  <c r="G1499" i="1" s="1"/>
  <c r="X1498" i="1" l="1"/>
  <c r="B1498" i="1" s="1"/>
  <c r="L1499" i="1"/>
  <c r="O1499" i="1" s="1"/>
  <c r="P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X1499" i="1" l="1"/>
  <c r="B1499" i="1" s="1"/>
  <c r="L1500" i="1"/>
  <c r="O1500" i="1" s="1"/>
  <c r="P1500" i="1" s="1"/>
  <c r="J1503" i="1"/>
  <c r="K1503" i="1" s="1"/>
  <c r="I1504" i="1"/>
  <c r="E1502" i="1"/>
  <c r="F1502" i="1"/>
  <c r="D1501" i="1"/>
  <c r="L1501" i="1" s="1"/>
  <c r="X1500" i="1" l="1"/>
  <c r="B1500" i="1" s="1"/>
  <c r="M1501" i="1"/>
  <c r="N1501" i="1" s="1"/>
  <c r="O1501" i="1" s="1"/>
  <c r="P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S1501" i="1" l="1"/>
  <c r="X1501" i="1"/>
  <c r="N1502" i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O1502" i="1" l="1"/>
  <c r="P1502" i="1" s="1"/>
  <c r="S1502" i="1"/>
  <c r="Y1502" i="1" s="1"/>
  <c r="Y1501" i="1"/>
  <c r="L1503" i="1"/>
  <c r="O1503" i="1" s="1"/>
  <c r="P1503" i="1" s="1"/>
  <c r="E1505" i="1"/>
  <c r="F1505" i="1"/>
  <c r="U1505" i="1"/>
  <c r="W1505" i="1" s="1"/>
  <c r="B1501" i="1"/>
  <c r="D1504" i="1"/>
  <c r="G1504" i="1" s="1"/>
  <c r="I1507" i="1"/>
  <c r="J1506" i="1"/>
  <c r="K1506" i="1" s="1"/>
  <c r="N1506" i="1"/>
  <c r="M1506" i="1"/>
  <c r="X1503" i="1" l="1"/>
  <c r="B1503" i="1" s="1"/>
  <c r="X1502" i="1"/>
  <c r="B1502" i="1" s="1"/>
  <c r="L1504" i="1"/>
  <c r="O1504" i="1" s="1"/>
  <c r="P1504" i="1" s="1"/>
  <c r="M1507" i="1"/>
  <c r="E1506" i="1"/>
  <c r="U1506" i="1"/>
  <c r="W1506" i="1" s="1"/>
  <c r="F1506" i="1"/>
  <c r="D1505" i="1"/>
  <c r="L1505" i="1" s="1"/>
  <c r="O1505" i="1" s="1"/>
  <c r="P1505" i="1" s="1"/>
  <c r="J1507" i="1"/>
  <c r="K1507" i="1" s="1"/>
  <c r="I1508" i="1"/>
  <c r="N1507" i="1"/>
  <c r="X1504" i="1" l="1"/>
  <c r="B1504" i="1" s="1"/>
  <c r="X1505" i="1"/>
  <c r="B1505" i="1" s="1"/>
  <c r="G1505" i="1"/>
  <c r="E1507" i="1"/>
  <c r="F1507" i="1"/>
  <c r="U1507" i="1"/>
  <c r="W1507" i="1" s="1"/>
  <c r="D1506" i="1"/>
  <c r="L1506" i="1" s="1"/>
  <c r="O1506" i="1" s="1"/>
  <c r="P1506" i="1" s="1"/>
  <c r="I1509" i="1"/>
  <c r="M1508" i="1"/>
  <c r="J1508" i="1"/>
  <c r="K1508" i="1" s="1"/>
  <c r="N1508" i="1"/>
  <c r="X1506" i="1" l="1"/>
  <c r="B1506" i="1" s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U1509" i="1" l="1"/>
  <c r="W1509" i="1" s="1"/>
  <c r="F1509" i="1"/>
  <c r="E1509" i="1"/>
  <c r="D1508" i="1"/>
  <c r="L1508" i="1" s="1"/>
  <c r="O1508" i="1" s="1"/>
  <c r="P1508" i="1" s="1"/>
  <c r="L1507" i="1"/>
  <c r="O1507" i="1" s="1"/>
  <c r="P1507" i="1" s="1"/>
  <c r="J1510" i="1"/>
  <c r="K1510" i="1" s="1"/>
  <c r="M1510" i="1"/>
  <c r="I1511" i="1"/>
  <c r="N1510" i="1"/>
  <c r="X1508" i="1" l="1"/>
  <c r="X1507" i="1"/>
  <c r="B1507" i="1" s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B1508" i="1" l="1"/>
  <c r="L1509" i="1"/>
  <c r="O1509" i="1" s="1"/>
  <c r="P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X1509" i="1" l="1"/>
  <c r="B1509" i="1" s="1"/>
  <c r="L1510" i="1"/>
  <c r="O1510" i="1" s="1"/>
  <c r="P1510" i="1" s="1"/>
  <c r="J1513" i="1"/>
  <c r="K1513" i="1" s="1"/>
  <c r="I1514" i="1"/>
  <c r="M1513" i="1"/>
  <c r="N1513" i="1"/>
  <c r="D1511" i="1"/>
  <c r="L1511" i="1" s="1"/>
  <c r="O1511" i="1" s="1"/>
  <c r="P1511" i="1" s="1"/>
  <c r="E1512" i="1"/>
  <c r="U1512" i="1"/>
  <c r="W1512" i="1" s="1"/>
  <c r="F1512" i="1"/>
  <c r="X1511" i="1" l="1"/>
  <c r="X1510" i="1"/>
  <c r="B1510" i="1" s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B1511" i="1" l="1"/>
  <c r="L1512" i="1"/>
  <c r="O1512" i="1" s="1"/>
  <c r="P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P1513" i="1" s="1"/>
  <c r="X1513" i="1" l="1"/>
  <c r="B1513" i="1" s="1"/>
  <c r="X1512" i="1"/>
  <c r="B1512" i="1" s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L1514" i="1" l="1"/>
  <c r="O1514" i="1" s="1"/>
  <c r="P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P1515" i="1" s="1"/>
  <c r="X1515" i="1" l="1"/>
  <c r="B1515" i="1" s="1"/>
  <c r="X1514" i="1"/>
  <c r="B1514" i="1" s="1"/>
  <c r="G1515" i="1"/>
  <c r="J1518" i="1"/>
  <c r="K1518" i="1" s="1"/>
  <c r="I1519" i="1"/>
  <c r="M1518" i="1"/>
  <c r="N1518" i="1"/>
  <c r="D1516" i="1"/>
  <c r="L1516" i="1" s="1"/>
  <c r="O1516" i="1" s="1"/>
  <c r="P1516" i="1" s="1"/>
  <c r="E1517" i="1"/>
  <c r="F1517" i="1"/>
  <c r="U1517" i="1"/>
  <c r="W1517" i="1" s="1"/>
  <c r="X1516" i="1" l="1"/>
  <c r="B1516" i="1" s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L1517" i="1" l="1"/>
  <c r="O1517" i="1" s="1"/>
  <c r="P1517" i="1" s="1"/>
  <c r="E1519" i="1"/>
  <c r="U1519" i="1"/>
  <c r="W1519" i="1" s="1"/>
  <c r="F1519" i="1"/>
  <c r="D1518" i="1"/>
  <c r="L1518" i="1" s="1"/>
  <c r="O1518" i="1" s="1"/>
  <c r="P1518" i="1" s="1"/>
  <c r="M1520" i="1"/>
  <c r="I1521" i="1"/>
  <c r="J1520" i="1"/>
  <c r="K1520" i="1" s="1"/>
  <c r="N1520" i="1"/>
  <c r="X1517" i="1" l="1"/>
  <c r="B1517" i="1" s="1"/>
  <c r="X1518" i="1"/>
  <c r="B1518" i="1" s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P1519" i="1" s="1"/>
  <c r="X1519" i="1" l="1"/>
  <c r="B1519" i="1" s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I1524" i="1" l="1"/>
  <c r="J1523" i="1"/>
  <c r="K1523" i="1" s="1"/>
  <c r="M1523" i="1"/>
  <c r="N1523" i="1"/>
  <c r="F1522" i="1"/>
  <c r="E1522" i="1"/>
  <c r="U1522" i="1"/>
  <c r="W1522" i="1" s="1"/>
  <c r="L1520" i="1"/>
  <c r="O1520" i="1" s="1"/>
  <c r="P1520" i="1" s="1"/>
  <c r="D1521" i="1"/>
  <c r="G1521" i="1" s="1"/>
  <c r="X1520" i="1" l="1"/>
  <c r="B1520" i="1" s="1"/>
  <c r="L1521" i="1"/>
  <c r="O1521" i="1" s="1"/>
  <c r="P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X1521" i="1" l="1"/>
  <c r="B1521" i="1" s="1"/>
  <c r="L1522" i="1"/>
  <c r="O1522" i="1" s="1"/>
  <c r="P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X1522" i="1" l="1"/>
  <c r="L1523" i="1"/>
  <c r="O1523" i="1" s="1"/>
  <c r="P1523" i="1" s="1"/>
  <c r="E1525" i="1"/>
  <c r="F1525" i="1"/>
  <c r="U1525" i="1"/>
  <c r="W1525" i="1" s="1"/>
  <c r="D1524" i="1"/>
  <c r="L1524" i="1" s="1"/>
  <c r="O1524" i="1" s="1"/>
  <c r="P1524" i="1" s="1"/>
  <c r="I1527" i="1"/>
  <c r="J1526" i="1"/>
  <c r="K1526" i="1" s="1"/>
  <c r="M1526" i="1"/>
  <c r="N1526" i="1"/>
  <c r="B1522" i="1" l="1"/>
  <c r="X1524" i="1"/>
  <c r="B1524" i="1" s="1"/>
  <c r="X1523" i="1"/>
  <c r="B1523" i="1" s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P1525" i="1" s="1"/>
  <c r="X1525" i="1" l="1"/>
  <c r="B1525" i="1" s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I1530" i="1" l="1"/>
  <c r="J1529" i="1"/>
  <c r="K1529" i="1" s="1"/>
  <c r="N1529" i="1"/>
  <c r="E1528" i="1"/>
  <c r="U1528" i="1"/>
  <c r="W1528" i="1" s="1"/>
  <c r="F1528" i="1"/>
  <c r="M1529" i="1"/>
  <c r="L1526" i="1"/>
  <c r="O1526" i="1" s="1"/>
  <c r="P1526" i="1" s="1"/>
  <c r="D1527" i="1"/>
  <c r="G1527" i="1" s="1"/>
  <c r="X1526" i="1" l="1"/>
  <c r="B1526" i="1" s="1"/>
  <c r="L1527" i="1"/>
  <c r="O1527" i="1" s="1"/>
  <c r="P1527" i="1" s="1"/>
  <c r="D1528" i="1"/>
  <c r="L1528" i="1" s="1"/>
  <c r="O1528" i="1" s="1"/>
  <c r="P1528" i="1" s="1"/>
  <c r="E1529" i="1"/>
  <c r="U1529" i="1"/>
  <c r="W1529" i="1" s="1"/>
  <c r="F1529" i="1"/>
  <c r="I1531" i="1"/>
  <c r="J1530" i="1"/>
  <c r="K1530" i="1" s="1"/>
  <c r="N1530" i="1"/>
  <c r="X1527" i="1" l="1"/>
  <c r="B1527" i="1" s="1"/>
  <c r="X1528" i="1"/>
  <c r="B1528" i="1" s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L1529" i="1" l="1"/>
  <c r="O1529" i="1" s="1"/>
  <c r="P1529" i="1" s="1"/>
  <c r="E1531" i="1"/>
  <c r="U1531" i="1"/>
  <c r="W1531" i="1" s="1"/>
  <c r="F1531" i="1"/>
  <c r="J1532" i="1"/>
  <c r="K1532" i="1" s="1"/>
  <c r="I1533" i="1"/>
  <c r="M1530" i="1"/>
  <c r="D1530" i="1"/>
  <c r="G1530" i="1" s="1"/>
  <c r="X1529" i="1" l="1"/>
  <c r="B1529" i="1" s="1"/>
  <c r="L1530" i="1"/>
  <c r="O1530" i="1" s="1"/>
  <c r="P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P1531" i="1" s="1"/>
  <c r="X1530" i="1" l="1"/>
  <c r="B1530" i="1" s="1"/>
  <c r="X1531" i="1"/>
  <c r="B1531" i="1" s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L1532" i="1" l="1"/>
  <c r="M1533" i="1" s="1"/>
  <c r="N1533" i="1" s="1"/>
  <c r="N1534" i="1" s="1"/>
  <c r="N1535" i="1" s="1"/>
  <c r="E1534" i="1"/>
  <c r="U1534" i="1"/>
  <c r="W1534" i="1" s="1"/>
  <c r="F1534" i="1"/>
  <c r="J1535" i="1"/>
  <c r="K1535" i="1" s="1"/>
  <c r="I1536" i="1"/>
  <c r="D1533" i="1"/>
  <c r="G1533" i="1" s="1"/>
  <c r="O1532" i="1" l="1"/>
  <c r="P1532" i="1" s="1"/>
  <c r="L1533" i="1"/>
  <c r="O1533" i="1" s="1"/>
  <c r="P1533" i="1" s="1"/>
  <c r="J1536" i="1"/>
  <c r="K1536" i="1" s="1"/>
  <c r="I1537" i="1"/>
  <c r="N1536" i="1"/>
  <c r="M1534" i="1"/>
  <c r="M1535" i="1" s="1"/>
  <c r="M1536" i="1" s="1"/>
  <c r="F1535" i="1"/>
  <c r="E1535" i="1"/>
  <c r="U1535" i="1"/>
  <c r="W1535" i="1" s="1"/>
  <c r="D1534" i="1"/>
  <c r="L1534" i="1" s="1"/>
  <c r="O1534" i="1" s="1"/>
  <c r="P1534" i="1" s="1"/>
  <c r="X1533" i="1" l="1"/>
  <c r="X1534" i="1"/>
  <c r="B1534" i="1" s="1"/>
  <c r="S1532" i="1"/>
  <c r="X1532" i="1"/>
  <c r="M1537" i="1"/>
  <c r="G1534" i="1"/>
  <c r="B1533" i="1"/>
  <c r="S1533" i="1"/>
  <c r="Y1533" i="1" s="1"/>
  <c r="F1536" i="1"/>
  <c r="E1536" i="1"/>
  <c r="U1536" i="1"/>
  <c r="W1536" i="1" s="1"/>
  <c r="I1538" i="1"/>
  <c r="J1537" i="1"/>
  <c r="K1537" i="1" s="1"/>
  <c r="N1537" i="1"/>
  <c r="D1535" i="1"/>
  <c r="G1535" i="1" s="1"/>
  <c r="Y1532" i="1" l="1"/>
  <c r="B1532" i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P1535" i="1" s="1"/>
  <c r="X1535" i="1" l="1"/>
  <c r="B1535" i="1" s="1"/>
  <c r="D1537" i="1"/>
  <c r="L1537" i="1" s="1"/>
  <c r="O1537" i="1" s="1"/>
  <c r="P1537" i="1" s="1"/>
  <c r="F1538" i="1"/>
  <c r="E1538" i="1"/>
  <c r="U1538" i="1"/>
  <c r="W1538" i="1" s="1"/>
  <c r="L1536" i="1"/>
  <c r="O1536" i="1" s="1"/>
  <c r="P1536" i="1" s="1"/>
  <c r="I1540" i="1"/>
  <c r="J1539" i="1"/>
  <c r="K1539" i="1" s="1"/>
  <c r="M1539" i="1"/>
  <c r="N1539" i="1"/>
  <c r="X1536" i="1" l="1"/>
  <c r="B1536" i="1" s="1"/>
  <c r="X1537" i="1"/>
  <c r="B1537" i="1" s="1"/>
  <c r="G1537" i="1"/>
  <c r="M1540" i="1"/>
  <c r="I1541" i="1"/>
  <c r="J1540" i="1"/>
  <c r="K1540" i="1" s="1"/>
  <c r="N1540" i="1"/>
  <c r="D1538" i="1"/>
  <c r="L1538" i="1" s="1"/>
  <c r="O1538" i="1" s="1"/>
  <c r="P1538" i="1" s="1"/>
  <c r="F1539" i="1"/>
  <c r="U1539" i="1"/>
  <c r="W1539" i="1" s="1"/>
  <c r="E1539" i="1"/>
  <c r="X1538" i="1" l="1"/>
  <c r="B1538" i="1" s="1"/>
  <c r="F1540" i="1"/>
  <c r="E1540" i="1"/>
  <c r="U1540" i="1"/>
  <c r="W1540" i="1" s="1"/>
  <c r="G1538" i="1"/>
  <c r="D1539" i="1"/>
  <c r="L1539" i="1" s="1"/>
  <c r="O1539" i="1" s="1"/>
  <c r="P1539" i="1" s="1"/>
  <c r="I1542" i="1"/>
  <c r="M1541" i="1"/>
  <c r="J1541" i="1"/>
  <c r="K1541" i="1" s="1"/>
  <c r="N1541" i="1"/>
  <c r="X1539" i="1" l="1"/>
  <c r="G1539" i="1"/>
  <c r="I1543" i="1"/>
  <c r="M1542" i="1"/>
  <c r="J1542" i="1"/>
  <c r="K1542" i="1" s="1"/>
  <c r="N1542" i="1"/>
  <c r="D1540" i="1"/>
  <c r="L1540" i="1" s="1"/>
  <c r="O1540" i="1" s="1"/>
  <c r="P1540" i="1" s="1"/>
  <c r="F1541" i="1"/>
  <c r="E1541" i="1"/>
  <c r="U1541" i="1"/>
  <c r="W1541" i="1" s="1"/>
  <c r="B1539" i="1" l="1"/>
  <c r="X1540" i="1"/>
  <c r="B1540" i="1" s="1"/>
  <c r="G1540" i="1"/>
  <c r="F1542" i="1"/>
  <c r="U1542" i="1"/>
  <c r="W1542" i="1" s="1"/>
  <c r="E1542" i="1"/>
  <c r="D1541" i="1"/>
  <c r="L1541" i="1" s="1"/>
  <c r="O1541" i="1" s="1"/>
  <c r="P1541" i="1" s="1"/>
  <c r="I1544" i="1"/>
  <c r="J1543" i="1"/>
  <c r="K1543" i="1" s="1"/>
  <c r="M1543" i="1"/>
  <c r="N1543" i="1"/>
  <c r="X1541" i="1" l="1"/>
  <c r="B1541" i="1" s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P1542" i="1" s="1"/>
  <c r="X1542" i="1" l="1"/>
  <c r="B1542" i="1" s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L1543" i="1" l="1"/>
  <c r="O1543" i="1" s="1"/>
  <c r="P1543" i="1" s="1"/>
  <c r="D1544" i="1"/>
  <c r="L1544" i="1" s="1"/>
  <c r="O1544" i="1" s="1"/>
  <c r="P1544" i="1" s="1"/>
  <c r="I1547" i="1"/>
  <c r="J1546" i="1"/>
  <c r="K1546" i="1" s="1"/>
  <c r="M1546" i="1"/>
  <c r="N1546" i="1"/>
  <c r="F1545" i="1"/>
  <c r="E1545" i="1"/>
  <c r="U1545" i="1"/>
  <c r="W1545" i="1" s="1"/>
  <c r="X1544" i="1" l="1"/>
  <c r="B1544" i="1" s="1"/>
  <c r="X1543" i="1"/>
  <c r="B1543" i="1" s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J1548" i="1" l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P1545" i="1" s="1"/>
  <c r="X1545" i="1" l="1"/>
  <c r="B1545" i="1" s="1"/>
  <c r="L1546" i="1"/>
  <c r="O1546" i="1" s="1"/>
  <c r="P1546" i="1" s="1"/>
  <c r="D1547" i="1"/>
  <c r="L1547" i="1" s="1"/>
  <c r="O1547" i="1" s="1"/>
  <c r="P1547" i="1" s="1"/>
  <c r="I1550" i="1"/>
  <c r="J1549" i="1"/>
  <c r="K1549" i="1" s="1"/>
  <c r="M1549" i="1"/>
  <c r="N1549" i="1"/>
  <c r="F1548" i="1"/>
  <c r="U1548" i="1"/>
  <c r="W1548" i="1" s="1"/>
  <c r="E1548" i="1"/>
  <c r="X1547" i="1" l="1"/>
  <c r="B1547" i="1" s="1"/>
  <c r="X1546" i="1"/>
  <c r="B1546" i="1" s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F1550" i="1" l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P1549" i="1" s="1"/>
  <c r="L1548" i="1"/>
  <c r="O1548" i="1" s="1"/>
  <c r="P1548" i="1" s="1"/>
  <c r="X1548" i="1" l="1"/>
  <c r="B1548" i="1" s="1"/>
  <c r="X1549" i="1"/>
  <c r="B1549" i="1" s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P1550" i="1" s="1"/>
  <c r="G1549" i="1"/>
  <c r="X1550" i="1" l="1"/>
  <c r="B1550" i="1" s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L1551" i="1" l="1"/>
  <c r="O1551" i="1" s="1"/>
  <c r="P1551" i="1" s="1"/>
  <c r="J1554" i="1"/>
  <c r="K1554" i="1" s="1"/>
  <c r="I1555" i="1"/>
  <c r="M1554" i="1"/>
  <c r="N1554" i="1"/>
  <c r="D1552" i="1"/>
  <c r="L1552" i="1" s="1"/>
  <c r="O1552" i="1" s="1"/>
  <c r="P1552" i="1" s="1"/>
  <c r="F1553" i="1"/>
  <c r="U1553" i="1"/>
  <c r="W1553" i="1" s="1"/>
  <c r="E1553" i="1"/>
  <c r="X1552" i="1" l="1"/>
  <c r="B1552" i="1" s="1"/>
  <c r="X1551" i="1"/>
  <c r="B1551" i="1" s="1"/>
  <c r="G1552" i="1"/>
  <c r="D1553" i="1"/>
  <c r="L1553" i="1" s="1"/>
  <c r="O1553" i="1" s="1"/>
  <c r="P1553" i="1" s="1"/>
  <c r="I1556" i="1"/>
  <c r="J1555" i="1"/>
  <c r="K1555" i="1" s="1"/>
  <c r="M1555" i="1"/>
  <c r="N1555" i="1"/>
  <c r="F1554" i="1"/>
  <c r="E1554" i="1"/>
  <c r="U1554" i="1"/>
  <c r="W1554" i="1" s="1"/>
  <c r="X1553" i="1" l="1"/>
  <c r="B1553" i="1" s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P1554" i="1" s="1"/>
  <c r="X1554" i="1" l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P1555" i="1" s="1"/>
  <c r="G1554" i="1"/>
  <c r="B1554" i="1" l="1"/>
  <c r="X1555" i="1"/>
  <c r="B1555" i="1" s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M1559" i="1" l="1"/>
  <c r="L1556" i="1"/>
  <c r="O1556" i="1" s="1"/>
  <c r="P1556" i="1" s="1"/>
  <c r="D1557" i="1"/>
  <c r="G1557" i="1" s="1"/>
  <c r="J1559" i="1"/>
  <c r="K1559" i="1" s="1"/>
  <c r="I1560" i="1"/>
  <c r="N1559" i="1"/>
  <c r="F1558" i="1"/>
  <c r="U1558" i="1"/>
  <c r="W1558" i="1" s="1"/>
  <c r="E1558" i="1"/>
  <c r="X1556" i="1" l="1"/>
  <c r="B1556" i="1" s="1"/>
  <c r="L1557" i="1"/>
  <c r="O1557" i="1" s="1"/>
  <c r="P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P1558" i="1" s="1"/>
  <c r="X1557" i="1" l="1"/>
  <c r="B1557" i="1" s="1"/>
  <c r="X1558" i="1"/>
  <c r="B1558" i="1" s="1"/>
  <c r="G1558" i="1"/>
  <c r="D1559" i="1"/>
  <c r="L1559" i="1" s="1"/>
  <c r="I1562" i="1"/>
  <c r="J1561" i="1"/>
  <c r="K1561" i="1" s="1"/>
  <c r="F1560" i="1"/>
  <c r="U1560" i="1"/>
  <c r="W1560" i="1" s="1"/>
  <c r="E1560" i="1"/>
  <c r="G1559" i="1" l="1"/>
  <c r="O1559" i="1"/>
  <c r="P1559" i="1" s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X1559" i="1" l="1"/>
  <c r="B1559" i="1" s="1"/>
  <c r="L1560" i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L1561" i="1" l="1"/>
  <c r="O1561" i="1" s="1"/>
  <c r="P1561" i="1" s="1"/>
  <c r="X1561" i="1" s="1"/>
  <c r="O1560" i="1"/>
  <c r="P1560" i="1" s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O1562" i="1" s="1"/>
  <c r="P1562" i="1" s="1"/>
  <c r="M1562" i="1"/>
  <c r="M1563" i="1" s="1"/>
  <c r="X1562" i="1" l="1"/>
  <c r="B1562" i="1" s="1"/>
  <c r="X1560" i="1"/>
  <c r="B1560" i="1" s="1"/>
  <c r="S1560" i="1"/>
  <c r="Y1560" i="1" s="1"/>
  <c r="B1561" i="1"/>
  <c r="S1561" i="1"/>
  <c r="Y1561" i="1" s="1"/>
  <c r="G1562" i="1"/>
  <c r="J1565" i="1"/>
  <c r="K1565" i="1" s="1"/>
  <c r="I1566" i="1"/>
  <c r="F1564" i="1"/>
  <c r="E1564" i="1"/>
  <c r="D1563" i="1"/>
  <c r="G1563" i="1" s="1"/>
  <c r="L1563" i="1" l="1"/>
  <c r="M1564" i="1" s="1"/>
  <c r="N1564" i="1" s="1"/>
  <c r="N1565" i="1" s="1"/>
  <c r="N1566" i="1" s="1"/>
  <c r="D1564" i="1"/>
  <c r="L1564" i="1" s="1"/>
  <c r="J1566" i="1"/>
  <c r="K1566" i="1" s="1"/>
  <c r="I1567" i="1"/>
  <c r="E1565" i="1"/>
  <c r="U1565" i="1"/>
  <c r="W1565" i="1" s="1"/>
  <c r="F1565" i="1"/>
  <c r="G1564" i="1" l="1"/>
  <c r="O1563" i="1"/>
  <c r="P1563" i="1" s="1"/>
  <c r="I1568" i="1"/>
  <c r="J1567" i="1"/>
  <c r="K1567" i="1" s="1"/>
  <c r="N1567" i="1"/>
  <c r="U1566" i="1"/>
  <c r="W1566" i="1" s="1"/>
  <c r="E1566" i="1"/>
  <c r="F1566" i="1"/>
  <c r="M1565" i="1"/>
  <c r="M1566" i="1" s="1"/>
  <c r="M1567" i="1" s="1"/>
  <c r="O1564" i="1"/>
  <c r="P1564" i="1" s="1"/>
  <c r="X1564" i="1" s="1"/>
  <c r="D1565" i="1"/>
  <c r="G1565" i="1" s="1"/>
  <c r="S1563" i="1" l="1"/>
  <c r="X1563" i="1"/>
  <c r="M1568" i="1"/>
  <c r="L1565" i="1"/>
  <c r="O1565" i="1" s="1"/>
  <c r="P1565" i="1" s="1"/>
  <c r="B1564" i="1"/>
  <c r="S1564" i="1"/>
  <c r="Y1564" i="1" s="1"/>
  <c r="F1567" i="1"/>
  <c r="E1567" i="1"/>
  <c r="U1567" i="1"/>
  <c r="W1567" i="1" s="1"/>
  <c r="D1566" i="1"/>
  <c r="L1566" i="1" s="1"/>
  <c r="O1566" i="1" s="1"/>
  <c r="P1566" i="1" s="1"/>
  <c r="J1568" i="1"/>
  <c r="K1568" i="1" s="1"/>
  <c r="I1569" i="1"/>
  <c r="N1568" i="1"/>
  <c r="Y1563" i="1" l="1"/>
  <c r="X1565" i="1"/>
  <c r="B1565" i="1" s="1"/>
  <c r="X1566" i="1"/>
  <c r="B1566" i="1" s="1"/>
  <c r="B1563" i="1"/>
  <c r="M1569" i="1"/>
  <c r="G1566" i="1"/>
  <c r="F1568" i="1"/>
  <c r="E1568" i="1"/>
  <c r="U1568" i="1"/>
  <c r="W1568" i="1" s="1"/>
  <c r="D1567" i="1"/>
  <c r="L1567" i="1" s="1"/>
  <c r="O1567" i="1" s="1"/>
  <c r="P1567" i="1" s="1"/>
  <c r="J1569" i="1"/>
  <c r="K1569" i="1" s="1"/>
  <c r="I1570" i="1"/>
  <c r="N1569" i="1"/>
  <c r="X1567" i="1" l="1"/>
  <c r="B1567" i="1" s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P1568" i="1" s="1"/>
  <c r="X1568" i="1" l="1"/>
  <c r="B1568" i="1" s="1"/>
  <c r="D1569" i="1"/>
  <c r="L1569" i="1" s="1"/>
  <c r="O1569" i="1" s="1"/>
  <c r="P1569" i="1" s="1"/>
  <c r="M1571" i="1"/>
  <c r="J1571" i="1"/>
  <c r="K1571" i="1" s="1"/>
  <c r="I1572" i="1"/>
  <c r="N1571" i="1"/>
  <c r="E1570" i="1"/>
  <c r="U1570" i="1"/>
  <c r="W1570" i="1" s="1"/>
  <c r="F1570" i="1"/>
  <c r="G1568" i="1"/>
  <c r="X1569" i="1" l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B1569" i="1" l="1"/>
  <c r="L1570" i="1"/>
  <c r="O1570" i="1" s="1"/>
  <c r="P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X1570" i="1" l="1"/>
  <c r="L1571" i="1"/>
  <c r="O1571" i="1" s="1"/>
  <c r="P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B1570" i="1" l="1"/>
  <c r="X1571" i="1"/>
  <c r="B1571" i="1" s="1"/>
  <c r="L1572" i="1"/>
  <c r="O1572" i="1" s="1"/>
  <c r="P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X1572" i="1" l="1"/>
  <c r="B1572" i="1" s="1"/>
  <c r="L1573" i="1"/>
  <c r="O1573" i="1" s="1"/>
  <c r="P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X1573" i="1" l="1"/>
  <c r="B1573" i="1" s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P1574" i="1" s="1"/>
  <c r="D1575" i="1"/>
  <c r="L1575" i="1" s="1"/>
  <c r="O1575" i="1" s="1"/>
  <c r="P1575" i="1" s="1"/>
  <c r="X1575" i="1" l="1"/>
  <c r="B1575" i="1" s="1"/>
  <c r="X1574" i="1"/>
  <c r="B1574" i="1" s="1"/>
  <c r="D1576" i="1"/>
  <c r="L1576" i="1" s="1"/>
  <c r="O1576" i="1" s="1"/>
  <c r="P1576" i="1" s="1"/>
  <c r="G1575" i="1"/>
  <c r="J1578" i="1"/>
  <c r="K1578" i="1" s="1"/>
  <c r="I1579" i="1"/>
  <c r="M1578" i="1"/>
  <c r="N1578" i="1"/>
  <c r="F1577" i="1"/>
  <c r="U1577" i="1"/>
  <c r="W1577" i="1" s="1"/>
  <c r="E1577" i="1"/>
  <c r="X1576" i="1" l="1"/>
  <c r="B1576" i="1" s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L1577" i="1" l="1"/>
  <c r="O1577" i="1" s="1"/>
  <c r="P1577" i="1" s="1"/>
  <c r="D1578" i="1"/>
  <c r="L1578" i="1" s="1"/>
  <c r="O1578" i="1" s="1"/>
  <c r="P1578" i="1" s="1"/>
  <c r="E1579" i="1"/>
  <c r="U1579" i="1"/>
  <c r="W1579" i="1" s="1"/>
  <c r="F1579" i="1"/>
  <c r="M1580" i="1"/>
  <c r="J1580" i="1"/>
  <c r="K1580" i="1" s="1"/>
  <c r="I1581" i="1"/>
  <c r="N1580" i="1"/>
  <c r="X1578" i="1" l="1"/>
  <c r="B1578" i="1" s="1"/>
  <c r="X1577" i="1"/>
  <c r="B1577" i="1" s="1"/>
  <c r="G1578" i="1"/>
  <c r="E1580" i="1"/>
  <c r="F1580" i="1"/>
  <c r="U1580" i="1"/>
  <c r="W1580" i="1" s="1"/>
  <c r="D1579" i="1"/>
  <c r="L1579" i="1" s="1"/>
  <c r="O1579" i="1" s="1"/>
  <c r="P1579" i="1" s="1"/>
  <c r="J1581" i="1"/>
  <c r="K1581" i="1" s="1"/>
  <c r="I1582" i="1"/>
  <c r="M1581" i="1"/>
  <c r="N1581" i="1"/>
  <c r="X1579" i="1" l="1"/>
  <c r="B1579" i="1" s="1"/>
  <c r="G1579" i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P1580" i="1" s="1"/>
  <c r="X1580" i="1" l="1"/>
  <c r="B1580" i="1" s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L1581" i="1" l="1"/>
  <c r="O1581" i="1" s="1"/>
  <c r="P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X1581" i="1" l="1"/>
  <c r="B1581" i="1" s="1"/>
  <c r="L1582" i="1"/>
  <c r="O1582" i="1" s="1"/>
  <c r="P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X1582" i="1" l="1"/>
  <c r="B1582" i="1" s="1"/>
  <c r="L1583" i="1"/>
  <c r="O1583" i="1" s="1"/>
  <c r="P1583" i="1" s="1"/>
  <c r="I1587" i="1"/>
  <c r="J1586" i="1"/>
  <c r="K1586" i="1" s="1"/>
  <c r="M1586" i="1"/>
  <c r="N1586" i="1"/>
  <c r="D1584" i="1"/>
  <c r="L1584" i="1" s="1"/>
  <c r="O1584" i="1" s="1"/>
  <c r="P1584" i="1" s="1"/>
  <c r="E1585" i="1"/>
  <c r="F1585" i="1"/>
  <c r="U1585" i="1"/>
  <c r="W1585" i="1" s="1"/>
  <c r="X1584" i="1" l="1"/>
  <c r="B1584" i="1" s="1"/>
  <c r="X1583" i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B1583" i="1" l="1"/>
  <c r="L1585" i="1"/>
  <c r="O1585" i="1" s="1"/>
  <c r="P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P1586" i="1" s="1"/>
  <c r="X1586" i="1" l="1"/>
  <c r="B1586" i="1" s="1"/>
  <c r="X1585" i="1"/>
  <c r="B1585" i="1" s="1"/>
  <c r="M1589" i="1"/>
  <c r="E1588" i="1"/>
  <c r="F1588" i="1"/>
  <c r="U1588" i="1"/>
  <c r="W1588" i="1" s="1"/>
  <c r="D1587" i="1"/>
  <c r="L1587" i="1" s="1"/>
  <c r="O1587" i="1" s="1"/>
  <c r="P1587" i="1" s="1"/>
  <c r="G1586" i="1"/>
  <c r="J1589" i="1"/>
  <c r="K1589" i="1" s="1"/>
  <c r="I1590" i="1"/>
  <c r="N1589" i="1"/>
  <c r="X1587" i="1" l="1"/>
  <c r="B1587" i="1" s="1"/>
  <c r="G1587" i="1"/>
  <c r="J1590" i="1"/>
  <c r="K1590" i="1" s="1"/>
  <c r="I1591" i="1"/>
  <c r="N1590" i="1"/>
  <c r="D1588" i="1"/>
  <c r="L1588" i="1" s="1"/>
  <c r="O1588" i="1" s="1"/>
  <c r="P1588" i="1" s="1"/>
  <c r="E1589" i="1"/>
  <c r="F1589" i="1"/>
  <c r="U1589" i="1"/>
  <c r="W1589" i="1" s="1"/>
  <c r="M1590" i="1"/>
  <c r="X1588" i="1" l="1"/>
  <c r="B1588" i="1" s="1"/>
  <c r="G1588" i="1"/>
  <c r="D1589" i="1"/>
  <c r="L1589" i="1" s="1"/>
  <c r="O1589" i="1" s="1"/>
  <c r="P1589" i="1" s="1"/>
  <c r="I1592" i="1"/>
  <c r="J1591" i="1"/>
  <c r="K1591" i="1" s="1"/>
  <c r="E1590" i="1"/>
  <c r="U1590" i="1"/>
  <c r="W1590" i="1" s="1"/>
  <c r="F1590" i="1"/>
  <c r="X1589" i="1" l="1"/>
  <c r="B1589" i="1" s="1"/>
  <c r="G1589" i="1"/>
  <c r="E1591" i="1"/>
  <c r="F1591" i="1"/>
  <c r="U1591" i="1"/>
  <c r="W1591" i="1" s="1"/>
  <c r="D1590" i="1"/>
  <c r="L1590" i="1" s="1"/>
  <c r="J1592" i="1"/>
  <c r="K1592" i="1" s="1"/>
  <c r="U1592" i="1" s="1"/>
  <c r="W1592" i="1" s="1"/>
  <c r="I1593" i="1"/>
  <c r="G1590" i="1" l="1"/>
  <c r="J1593" i="1"/>
  <c r="K1593" i="1" s="1"/>
  <c r="I1594" i="1"/>
  <c r="M1591" i="1"/>
  <c r="N1591" i="1" s="1"/>
  <c r="O1590" i="1"/>
  <c r="P1590" i="1" s="1"/>
  <c r="E1592" i="1"/>
  <c r="F1592" i="1"/>
  <c r="D1591" i="1"/>
  <c r="G1591" i="1" s="1"/>
  <c r="X1590" i="1" l="1"/>
  <c r="B1590" i="1" s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G1592" i="1" l="1"/>
  <c r="O1591" i="1"/>
  <c r="P1591" i="1" s="1"/>
  <c r="M1593" i="1"/>
  <c r="O1592" i="1"/>
  <c r="P1592" i="1" s="1"/>
  <c r="X1592" i="1" s="1"/>
  <c r="I1596" i="1"/>
  <c r="J1595" i="1"/>
  <c r="K1595" i="1" s="1"/>
  <c r="E1594" i="1"/>
  <c r="F1594" i="1"/>
  <c r="U1594" i="1"/>
  <c r="W1594" i="1" s="1"/>
  <c r="D1593" i="1"/>
  <c r="L1593" i="1" s="1"/>
  <c r="S1591" i="1" l="1"/>
  <c r="X1591" i="1"/>
  <c r="G1593" i="1"/>
  <c r="B1592" i="1"/>
  <c r="S1592" i="1"/>
  <c r="Y1592" i="1" s="1"/>
  <c r="M1594" i="1"/>
  <c r="N1594" i="1" s="1"/>
  <c r="N1595" i="1" s="1"/>
  <c r="N1596" i="1" s="1"/>
  <c r="O1593" i="1"/>
  <c r="P1593" i="1" s="1"/>
  <c r="X1593" i="1" s="1"/>
  <c r="J1596" i="1"/>
  <c r="K1596" i="1" s="1"/>
  <c r="I1597" i="1"/>
  <c r="F1595" i="1"/>
  <c r="U1595" i="1"/>
  <c r="W1595" i="1" s="1"/>
  <c r="E1595" i="1"/>
  <c r="D1594" i="1"/>
  <c r="L1594" i="1" s="1"/>
  <c r="Y1591" i="1" l="1"/>
  <c r="B1591" i="1"/>
  <c r="G1594" i="1"/>
  <c r="B1593" i="1"/>
  <c r="S1593" i="1"/>
  <c r="M1595" i="1"/>
  <c r="M1596" i="1" s="1"/>
  <c r="M1597" i="1" s="1"/>
  <c r="O1594" i="1"/>
  <c r="P1594" i="1" s="1"/>
  <c r="F1596" i="1"/>
  <c r="E1596" i="1"/>
  <c r="U1596" i="1"/>
  <c r="W1596" i="1" s="1"/>
  <c r="J1597" i="1"/>
  <c r="K1597" i="1" s="1"/>
  <c r="I1598" i="1"/>
  <c r="N1597" i="1"/>
  <c r="D1595" i="1"/>
  <c r="G1595" i="1" s="1"/>
  <c r="X1594" i="1" l="1"/>
  <c r="B1594" i="1" s="1"/>
  <c r="L1595" i="1"/>
  <c r="O1595" i="1" s="1"/>
  <c r="P1595" i="1" s="1"/>
  <c r="Y1593" i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X1595" i="1" l="1"/>
  <c r="B1595" i="1" s="1"/>
  <c r="M1599" i="1"/>
  <c r="L1596" i="1"/>
  <c r="O1596" i="1" s="1"/>
  <c r="P1596" i="1" s="1"/>
  <c r="D1597" i="1"/>
  <c r="G1597" i="1" s="1"/>
  <c r="I1600" i="1"/>
  <c r="J1599" i="1"/>
  <c r="K1599" i="1" s="1"/>
  <c r="N1599" i="1"/>
  <c r="F1598" i="1"/>
  <c r="U1598" i="1"/>
  <c r="W1598" i="1" s="1"/>
  <c r="E1598" i="1"/>
  <c r="X1596" i="1" l="1"/>
  <c r="B1596" i="1" s="1"/>
  <c r="L1597" i="1"/>
  <c r="O1597" i="1" s="1"/>
  <c r="P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P1598" i="1" s="1"/>
  <c r="X1598" i="1" l="1"/>
  <c r="B1598" i="1" s="1"/>
  <c r="X1597" i="1"/>
  <c r="B1597" i="1" s="1"/>
  <c r="F1600" i="1"/>
  <c r="U1600" i="1"/>
  <c r="W1600" i="1" s="1"/>
  <c r="E1600" i="1"/>
  <c r="D1599" i="1"/>
  <c r="L1599" i="1" s="1"/>
  <c r="O1599" i="1" s="1"/>
  <c r="P1599" i="1" s="1"/>
  <c r="J1601" i="1"/>
  <c r="K1601" i="1" s="1"/>
  <c r="I1602" i="1"/>
  <c r="M1601" i="1"/>
  <c r="N1601" i="1"/>
  <c r="G1598" i="1"/>
  <c r="X1599" i="1" l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B1599" i="1" l="1"/>
  <c r="E1602" i="1"/>
  <c r="U1602" i="1"/>
  <c r="W1602" i="1" s="1"/>
  <c r="F1602" i="1"/>
  <c r="D1601" i="1"/>
  <c r="L1601" i="1" s="1"/>
  <c r="O1601" i="1" s="1"/>
  <c r="P1601" i="1" s="1"/>
  <c r="I1604" i="1"/>
  <c r="J1603" i="1"/>
  <c r="K1603" i="1" s="1"/>
  <c r="M1603" i="1"/>
  <c r="N1603" i="1"/>
  <c r="L1600" i="1"/>
  <c r="O1600" i="1" s="1"/>
  <c r="P1600" i="1" s="1"/>
  <c r="X1601" i="1" l="1"/>
  <c r="B1601" i="1" s="1"/>
  <c r="X1600" i="1"/>
  <c r="B1600" i="1" s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M1605" i="1" l="1"/>
  <c r="J1605" i="1"/>
  <c r="K1605" i="1" s="1"/>
  <c r="I1606" i="1"/>
  <c r="N1605" i="1"/>
  <c r="E1604" i="1"/>
  <c r="F1604" i="1"/>
  <c r="U1604" i="1"/>
  <c r="W1604" i="1" s="1"/>
  <c r="L1602" i="1"/>
  <c r="O1602" i="1" s="1"/>
  <c r="P1602" i="1" s="1"/>
  <c r="D1603" i="1"/>
  <c r="G1603" i="1" s="1"/>
  <c r="X1602" i="1" l="1"/>
  <c r="B1602" i="1" s="1"/>
  <c r="L1603" i="1"/>
  <c r="O1603" i="1" s="1"/>
  <c r="P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X1603" i="1" l="1"/>
  <c r="B1603" i="1" s="1"/>
  <c r="L1604" i="1"/>
  <c r="O1604" i="1" s="1"/>
  <c r="P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X1604" i="1" l="1"/>
  <c r="B1604" i="1" s="1"/>
  <c r="L1605" i="1"/>
  <c r="O1605" i="1" s="1"/>
  <c r="P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X1605" i="1" l="1"/>
  <c r="B1605" i="1" s="1"/>
  <c r="E1608" i="1"/>
  <c r="U1608" i="1"/>
  <c r="W1608" i="1" s="1"/>
  <c r="F1608" i="1"/>
  <c r="D1607" i="1"/>
  <c r="G1607" i="1" s="1"/>
  <c r="L1606" i="1"/>
  <c r="O1606" i="1" s="1"/>
  <c r="P1606" i="1" s="1"/>
  <c r="M1609" i="1"/>
  <c r="J1609" i="1"/>
  <c r="K1609" i="1" s="1"/>
  <c r="I1610" i="1"/>
  <c r="N1609" i="1"/>
  <c r="X1606" i="1" l="1"/>
  <c r="B1606" i="1" s="1"/>
  <c r="L1607" i="1"/>
  <c r="O1607" i="1" s="1"/>
  <c r="P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P1608" i="1" s="1"/>
  <c r="X1608" i="1" l="1"/>
  <c r="B1608" i="1" s="1"/>
  <c r="X1607" i="1"/>
  <c r="B1607" i="1" s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L1609" i="1" l="1"/>
  <c r="O1609" i="1" s="1"/>
  <c r="P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P1610" i="1" s="1"/>
  <c r="X1610" i="1" l="1"/>
  <c r="B1610" i="1" s="1"/>
  <c r="X1609" i="1"/>
  <c r="B1609" i="1" s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G1611" i="1" s="1"/>
  <c r="L1611" i="1" l="1"/>
  <c r="O1611" i="1" s="1"/>
  <c r="P1611" i="1" s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X1611" i="1" l="1"/>
  <c r="B1611" i="1" s="1"/>
  <c r="L1612" i="1"/>
  <c r="O1612" i="1" s="1"/>
  <c r="P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X1612" i="1" l="1"/>
  <c r="B1612" i="1" s="1"/>
  <c r="L1613" i="1"/>
  <c r="O1613" i="1" s="1"/>
  <c r="P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P1614" i="1" s="1"/>
  <c r="X1614" i="1" l="1"/>
  <c r="B1614" i="1" s="1"/>
  <c r="X1613" i="1"/>
  <c r="G1614" i="1"/>
  <c r="D1615" i="1"/>
  <c r="L1615" i="1" s="1"/>
  <c r="O1615" i="1" s="1"/>
  <c r="P1615" i="1" s="1"/>
  <c r="J1617" i="1"/>
  <c r="K1617" i="1" s="1"/>
  <c r="M1617" i="1"/>
  <c r="I1618" i="1"/>
  <c r="N1617" i="1"/>
  <c r="E1616" i="1"/>
  <c r="F1616" i="1"/>
  <c r="U1616" i="1"/>
  <c r="W1616" i="1" s="1"/>
  <c r="B1613" i="1" l="1"/>
  <c r="X1615" i="1"/>
  <c r="B1615" i="1" s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P1616" i="1" s="1"/>
  <c r="X1616" i="1" l="1"/>
  <c r="D1617" i="1"/>
  <c r="L1617" i="1" s="1"/>
  <c r="O1617" i="1" s="1"/>
  <c r="P1617" i="1" s="1"/>
  <c r="E1618" i="1"/>
  <c r="U1618" i="1"/>
  <c r="W1618" i="1" s="1"/>
  <c r="F1618" i="1"/>
  <c r="G1616" i="1"/>
  <c r="I1620" i="1"/>
  <c r="J1619" i="1"/>
  <c r="K1619" i="1" s="1"/>
  <c r="M1619" i="1"/>
  <c r="N1619" i="1"/>
  <c r="B1616" i="1" l="1"/>
  <c r="X1617" i="1"/>
  <c r="B1617" i="1" s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L1618" i="1" l="1"/>
  <c r="O1618" i="1" s="1"/>
  <c r="P1618" i="1" s="1"/>
  <c r="E1620" i="1"/>
  <c r="U1620" i="1"/>
  <c r="W1620" i="1" s="1"/>
  <c r="F1620" i="1"/>
  <c r="D1619" i="1"/>
  <c r="G1619" i="1" s="1"/>
  <c r="J1621" i="1"/>
  <c r="K1621" i="1" s="1"/>
  <c r="I1622" i="1"/>
  <c r="X1618" i="1" l="1"/>
  <c r="B1618" i="1" s="1"/>
  <c r="L1619" i="1"/>
  <c r="O1619" i="1" s="1"/>
  <c r="P1619" i="1" s="1"/>
  <c r="J1622" i="1"/>
  <c r="K1622" i="1" s="1"/>
  <c r="I1623" i="1"/>
  <c r="E1621" i="1"/>
  <c r="F1621" i="1"/>
  <c r="U1621" i="1"/>
  <c r="W1621" i="1" s="1"/>
  <c r="D1620" i="1"/>
  <c r="L1620" i="1" s="1"/>
  <c r="X1619" i="1" l="1"/>
  <c r="B1619" i="1" s="1"/>
  <c r="O1620" i="1"/>
  <c r="P1620" i="1" s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X1620" i="1" l="1"/>
  <c r="B1620" i="1" s="1"/>
  <c r="G1621" i="1"/>
  <c r="E1623" i="1"/>
  <c r="U1623" i="1"/>
  <c r="W1623" i="1" s="1"/>
  <c r="F1623" i="1"/>
  <c r="M1622" i="1"/>
  <c r="N1622" i="1" s="1"/>
  <c r="N1623" i="1" s="1"/>
  <c r="O1621" i="1"/>
  <c r="P1621" i="1" s="1"/>
  <c r="X1621" i="1" s="1"/>
  <c r="D1622" i="1"/>
  <c r="G1622" i="1" s="1"/>
  <c r="J1624" i="1"/>
  <c r="K1624" i="1" s="1"/>
  <c r="I1625" i="1"/>
  <c r="B1621" i="1" l="1"/>
  <c r="S1621" i="1"/>
  <c r="L1622" i="1"/>
  <c r="O1622" i="1" s="1"/>
  <c r="P1622" i="1" s="1"/>
  <c r="X1622" i="1" s="1"/>
  <c r="M1623" i="1"/>
  <c r="I1626" i="1"/>
  <c r="J1625" i="1"/>
  <c r="K1625" i="1" s="1"/>
  <c r="E1624" i="1"/>
  <c r="U1624" i="1"/>
  <c r="W1624" i="1" s="1"/>
  <c r="F1624" i="1"/>
  <c r="D1623" i="1"/>
  <c r="G1623" i="1" s="1"/>
  <c r="Y1621" i="1" l="1"/>
  <c r="U1625" i="1"/>
  <c r="W1625" i="1" s="1"/>
  <c r="B1622" i="1"/>
  <c r="S1622" i="1"/>
  <c r="Y1622" i="1" s="1"/>
  <c r="L1623" i="1"/>
  <c r="O1623" i="1" s="1"/>
  <c r="P1623" i="1" s="1"/>
  <c r="X1623" i="1" s="1"/>
  <c r="D1624" i="1"/>
  <c r="L1624" i="1" s="1"/>
  <c r="E1625" i="1"/>
  <c r="F1625" i="1"/>
  <c r="I1627" i="1"/>
  <c r="J1626" i="1"/>
  <c r="K1626" i="1" s="1"/>
  <c r="G1624" i="1" l="1"/>
  <c r="B1623" i="1"/>
  <c r="Y1623" i="1"/>
  <c r="M1624" i="1"/>
  <c r="N1624" i="1" s="1"/>
  <c r="O1624" i="1" s="1"/>
  <c r="P1624" i="1" s="1"/>
  <c r="U1626" i="1"/>
  <c r="W1626" i="1" s="1"/>
  <c r="E1626" i="1"/>
  <c r="F1626" i="1"/>
  <c r="D1625" i="1"/>
  <c r="G1625" i="1" s="1"/>
  <c r="J1627" i="1"/>
  <c r="K1627" i="1" s="1"/>
  <c r="I1628" i="1"/>
  <c r="S1624" i="1" l="1"/>
  <c r="X1624" i="1"/>
  <c r="M1625" i="1"/>
  <c r="M1626" i="1" s="1"/>
  <c r="M1627" i="1" s="1"/>
  <c r="M1628" i="1" s="1"/>
  <c r="L1625" i="1"/>
  <c r="U1627" i="1"/>
  <c r="W1627" i="1" s="1"/>
  <c r="E1627" i="1"/>
  <c r="F1627" i="1"/>
  <c r="D1626" i="1"/>
  <c r="G1626" i="1" s="1"/>
  <c r="I1629" i="1"/>
  <c r="J1628" i="1"/>
  <c r="K1628" i="1" s="1"/>
  <c r="Y1624" i="1" l="1"/>
  <c r="N1625" i="1"/>
  <c r="N1626" i="1" s="1"/>
  <c r="N1627" i="1" s="1"/>
  <c r="N1628" i="1" s="1"/>
  <c r="N1629" i="1" s="1"/>
  <c r="M1629" i="1"/>
  <c r="L1626" i="1"/>
  <c r="B1624" i="1"/>
  <c r="E1628" i="1"/>
  <c r="F1628" i="1"/>
  <c r="U1628" i="1"/>
  <c r="W1628" i="1" s="1"/>
  <c r="D1627" i="1"/>
  <c r="G1627" i="1" s="1"/>
  <c r="I1630" i="1"/>
  <c r="J1629" i="1"/>
  <c r="K1629" i="1" s="1"/>
  <c r="O1626" i="1" l="1"/>
  <c r="P1626" i="1" s="1"/>
  <c r="O1625" i="1"/>
  <c r="P1625" i="1" s="1"/>
  <c r="S1625" i="1"/>
  <c r="Y1625" i="1" s="1"/>
  <c r="L1627" i="1"/>
  <c r="O1627" i="1" s="1"/>
  <c r="P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P1628" i="1" s="1"/>
  <c r="X1628" i="1" l="1"/>
  <c r="B1628" i="1" s="1"/>
  <c r="X1626" i="1"/>
  <c r="B1626" i="1" s="1"/>
  <c r="X1625" i="1"/>
  <c r="B1625" i="1" s="1"/>
  <c r="X1627" i="1"/>
  <c r="B1627" i="1" s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P1629" i="1" s="1"/>
  <c r="X1629" i="1" l="1"/>
  <c r="B1629" i="1" s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E1632" i="1" l="1"/>
  <c r="F1632" i="1"/>
  <c r="U1632" i="1"/>
  <c r="W1632" i="1" s="1"/>
  <c r="I1634" i="1"/>
  <c r="J1633" i="1"/>
  <c r="K1633" i="1" s="1"/>
  <c r="M1633" i="1"/>
  <c r="N1633" i="1"/>
  <c r="L1630" i="1"/>
  <c r="O1630" i="1" s="1"/>
  <c r="P1630" i="1" s="1"/>
  <c r="D1631" i="1"/>
  <c r="L1631" i="1" s="1"/>
  <c r="O1631" i="1" s="1"/>
  <c r="P1631" i="1" s="1"/>
  <c r="X1630" i="1" l="1"/>
  <c r="X1631" i="1"/>
  <c r="B1631" i="1" s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P1632" i="1" s="1"/>
  <c r="B1630" i="1" l="1"/>
  <c r="X1632" i="1"/>
  <c r="B1632" i="1" s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P1633" i="1" s="1"/>
  <c r="X1633" i="1" l="1"/>
  <c r="B1633" i="1" s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L1634" i="1" l="1"/>
  <c r="O1634" i="1" s="1"/>
  <c r="P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X1634" i="1" l="1"/>
  <c r="B1634" i="1" s="1"/>
  <c r="L1635" i="1"/>
  <c r="O1635" i="1" s="1"/>
  <c r="P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P1636" i="1" s="1"/>
  <c r="X1636" i="1" l="1"/>
  <c r="B1636" i="1" s="1"/>
  <c r="X1635" i="1"/>
  <c r="B1635" i="1" s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L1637" i="1" l="1"/>
  <c r="O1637" i="1" s="1"/>
  <c r="P1637" i="1" s="1"/>
  <c r="D1638" i="1"/>
  <c r="L1638" i="1" s="1"/>
  <c r="O1638" i="1" s="1"/>
  <c r="P1638" i="1" s="1"/>
  <c r="E1639" i="1"/>
  <c r="F1639" i="1"/>
  <c r="U1639" i="1"/>
  <c r="W1639" i="1" s="1"/>
  <c r="I1641" i="1"/>
  <c r="M1640" i="1"/>
  <c r="J1640" i="1"/>
  <c r="K1640" i="1" s="1"/>
  <c r="N1640" i="1"/>
  <c r="X1638" i="1" l="1"/>
  <c r="B1638" i="1" s="1"/>
  <c r="X1637" i="1"/>
  <c r="B1637" i="1" s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L1639" i="1" l="1"/>
  <c r="O1639" i="1" s="1"/>
  <c r="P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X1639" i="1" l="1"/>
  <c r="B1639" i="1" s="1"/>
  <c r="L1640" i="1"/>
  <c r="O1640" i="1" s="1"/>
  <c r="P1640" i="1" s="1"/>
  <c r="E1642" i="1"/>
  <c r="U1642" i="1"/>
  <c r="W1642" i="1" s="1"/>
  <c r="F1642" i="1"/>
  <c r="D1641" i="1"/>
  <c r="L1641" i="1" s="1"/>
  <c r="O1641" i="1" s="1"/>
  <c r="P1641" i="1" s="1"/>
  <c r="M1643" i="1"/>
  <c r="I1644" i="1"/>
  <c r="J1643" i="1"/>
  <c r="K1643" i="1" s="1"/>
  <c r="N1643" i="1"/>
  <c r="X1641" i="1" l="1"/>
  <c r="X1640" i="1"/>
  <c r="B1640" i="1" s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B1641" i="1" l="1"/>
  <c r="D1643" i="1"/>
  <c r="G1643" i="1" s="1"/>
  <c r="L1642" i="1"/>
  <c r="O1642" i="1" s="1"/>
  <c r="P1642" i="1" s="1"/>
  <c r="E1644" i="1"/>
  <c r="U1644" i="1"/>
  <c r="W1644" i="1" s="1"/>
  <c r="F1644" i="1"/>
  <c r="J1645" i="1"/>
  <c r="K1645" i="1" s="1"/>
  <c r="M1645" i="1"/>
  <c r="I1646" i="1"/>
  <c r="N1645" i="1"/>
  <c r="X1642" i="1" l="1"/>
  <c r="B1642" i="1" s="1"/>
  <c r="L1643" i="1"/>
  <c r="O1643" i="1" s="1"/>
  <c r="P1643" i="1" s="1"/>
  <c r="E1645" i="1"/>
  <c r="U1645" i="1"/>
  <c r="W1645" i="1" s="1"/>
  <c r="F1645" i="1"/>
  <c r="D1644" i="1"/>
  <c r="L1644" i="1" s="1"/>
  <c r="O1644" i="1" s="1"/>
  <c r="P1644" i="1" s="1"/>
  <c r="M1646" i="1"/>
  <c r="I1647" i="1"/>
  <c r="J1646" i="1"/>
  <c r="K1646" i="1" s="1"/>
  <c r="N1646" i="1"/>
  <c r="X1644" i="1" l="1"/>
  <c r="B1644" i="1" s="1"/>
  <c r="X1643" i="1"/>
  <c r="B1643" i="1" s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P1645" i="1" s="1"/>
  <c r="X1645" i="1" l="1"/>
  <c r="B1645" i="1" s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L1646" i="1" l="1"/>
  <c r="O1646" i="1" s="1"/>
  <c r="P1646" i="1" s="1"/>
  <c r="I1650" i="1"/>
  <c r="J1649" i="1"/>
  <c r="K1649" i="1" s="1"/>
  <c r="M1649" i="1"/>
  <c r="N1649" i="1"/>
  <c r="D1647" i="1"/>
  <c r="L1647" i="1" s="1"/>
  <c r="O1647" i="1" s="1"/>
  <c r="P1647" i="1" s="1"/>
  <c r="E1648" i="1"/>
  <c r="U1648" i="1"/>
  <c r="W1648" i="1" s="1"/>
  <c r="F1648" i="1"/>
  <c r="X1647" i="1" l="1"/>
  <c r="B1647" i="1" s="1"/>
  <c r="X1646" i="1"/>
  <c r="B1646" i="1" s="1"/>
  <c r="M1650" i="1"/>
  <c r="G1647" i="1"/>
  <c r="E1649" i="1"/>
  <c r="F1649" i="1"/>
  <c r="U1649" i="1"/>
  <c r="W1649" i="1" s="1"/>
  <c r="D1648" i="1"/>
  <c r="L1648" i="1" s="1"/>
  <c r="O1648" i="1" s="1"/>
  <c r="P1648" i="1" s="1"/>
  <c r="J1650" i="1"/>
  <c r="K1650" i="1" s="1"/>
  <c r="I1651" i="1"/>
  <c r="N1650" i="1"/>
  <c r="X1648" i="1" l="1"/>
  <c r="B1648" i="1" s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L1649" i="1" l="1"/>
  <c r="O1649" i="1" s="1"/>
  <c r="P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P1650" i="1" s="1"/>
  <c r="X1649" i="1" l="1"/>
  <c r="B1649" i="1" s="1"/>
  <c r="X1650" i="1"/>
  <c r="B1650" i="1" s="1"/>
  <c r="G1650" i="1"/>
  <c r="J1653" i="1"/>
  <c r="K1653" i="1" s="1"/>
  <c r="I1654" i="1"/>
  <c r="E1652" i="1"/>
  <c r="F1652" i="1"/>
  <c r="U1652" i="1"/>
  <c r="W1652" i="1" s="1"/>
  <c r="D1651" i="1"/>
  <c r="G1651" i="1" s="1"/>
  <c r="U1653" i="1" l="1"/>
  <c r="W1653" i="1" s="1"/>
  <c r="L1651" i="1"/>
  <c r="O1651" i="1" s="1"/>
  <c r="P1651" i="1" s="1"/>
  <c r="D1652" i="1"/>
  <c r="G1652" i="1" s="1"/>
  <c r="J1654" i="1"/>
  <c r="K1654" i="1" s="1"/>
  <c r="I1655" i="1"/>
  <c r="E1653" i="1"/>
  <c r="F1653" i="1"/>
  <c r="X1651" i="1" l="1"/>
  <c r="B1651" i="1" s="1"/>
  <c r="M1652" i="1"/>
  <c r="N1652" i="1" s="1"/>
  <c r="L1652" i="1"/>
  <c r="M1653" i="1" s="1"/>
  <c r="E1654" i="1"/>
  <c r="U1654" i="1"/>
  <c r="W1654" i="1" s="1"/>
  <c r="F1654" i="1"/>
  <c r="I1656" i="1"/>
  <c r="J1655" i="1"/>
  <c r="K1655" i="1" s="1"/>
  <c r="D1653" i="1"/>
  <c r="L1653" i="1" s="1"/>
  <c r="O1652" i="1" l="1"/>
  <c r="P1652" i="1" s="1"/>
  <c r="G1653" i="1"/>
  <c r="M1654" i="1"/>
  <c r="M1655" i="1" s="1"/>
  <c r="N1653" i="1"/>
  <c r="N1654" i="1" s="1"/>
  <c r="N1655" i="1" s="1"/>
  <c r="N1656" i="1" s="1"/>
  <c r="E1655" i="1"/>
  <c r="U1655" i="1"/>
  <c r="W1655" i="1" s="1"/>
  <c r="F1655" i="1"/>
  <c r="J1656" i="1"/>
  <c r="K1656" i="1" s="1"/>
  <c r="I1657" i="1"/>
  <c r="D1654" i="1"/>
  <c r="L1654" i="1" s="1"/>
  <c r="S1652" i="1" l="1"/>
  <c r="X1652" i="1"/>
  <c r="G1654" i="1"/>
  <c r="O1654" i="1"/>
  <c r="P1654" i="1" s="1"/>
  <c r="O1653" i="1"/>
  <c r="P1653" i="1" s="1"/>
  <c r="X1653" i="1" s="1"/>
  <c r="D1655" i="1"/>
  <c r="L1655" i="1" s="1"/>
  <c r="J1657" i="1"/>
  <c r="K1657" i="1" s="1"/>
  <c r="I1658" i="1"/>
  <c r="N1657" i="1"/>
  <c r="F1656" i="1"/>
  <c r="E1656" i="1"/>
  <c r="U1656" i="1"/>
  <c r="W1656" i="1" s="1"/>
  <c r="Y1652" i="1" l="1"/>
  <c r="X1654" i="1"/>
  <c r="B1654" i="1" s="1"/>
  <c r="B1652" i="1"/>
  <c r="G1655" i="1"/>
  <c r="B1653" i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P1655" i="1" s="1"/>
  <c r="X1655" i="1" s="1"/>
  <c r="D1656" i="1"/>
  <c r="G1656" i="1" s="1"/>
  <c r="L1656" i="1" l="1"/>
  <c r="O1656" i="1" s="1"/>
  <c r="P1656" i="1" s="1"/>
  <c r="B1655" i="1"/>
  <c r="S1655" i="1"/>
  <c r="Y1655" i="1" s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X1656" i="1" l="1"/>
  <c r="B1656" i="1" s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P1657" i="1" s="1"/>
  <c r="M1660" i="1"/>
  <c r="X1657" i="1" l="1"/>
  <c r="B1657" i="1" s="1"/>
  <c r="L1658" i="1"/>
  <c r="O1658" i="1" s="1"/>
  <c r="P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P1659" i="1" s="1"/>
  <c r="X1659" i="1" l="1"/>
  <c r="B1659" i="1" s="1"/>
  <c r="X1658" i="1"/>
  <c r="B1658" i="1" s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P1660" i="1" s="1"/>
  <c r="X1660" i="1" l="1"/>
  <c r="B1660" i="1" s="1"/>
  <c r="D1661" i="1"/>
  <c r="L1661" i="1" s="1"/>
  <c r="O1661" i="1" s="1"/>
  <c r="P1661" i="1" s="1"/>
  <c r="G1660" i="1"/>
  <c r="I1664" i="1"/>
  <c r="M1663" i="1"/>
  <c r="J1663" i="1"/>
  <c r="K1663" i="1" s="1"/>
  <c r="N1663" i="1"/>
  <c r="E1662" i="1"/>
  <c r="U1662" i="1"/>
  <c r="W1662" i="1" s="1"/>
  <c r="F1662" i="1"/>
  <c r="X1661" i="1" l="1"/>
  <c r="B1661" i="1" s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E1664" i="1" l="1"/>
  <c r="U1664" i="1"/>
  <c r="W1664" i="1" s="1"/>
  <c r="F1664" i="1"/>
  <c r="D1663" i="1"/>
  <c r="L1663" i="1" s="1"/>
  <c r="O1663" i="1" s="1"/>
  <c r="P1663" i="1" s="1"/>
  <c r="M1665" i="1"/>
  <c r="J1665" i="1"/>
  <c r="K1665" i="1" s="1"/>
  <c r="I1666" i="1"/>
  <c r="N1665" i="1"/>
  <c r="L1662" i="1"/>
  <c r="O1662" i="1" s="1"/>
  <c r="P1662" i="1" s="1"/>
  <c r="X1662" i="1" l="1"/>
  <c r="B1662" i="1" s="1"/>
  <c r="X1663" i="1"/>
  <c r="B1663" i="1" s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P1664" i="1" s="1"/>
  <c r="X1664" i="1" l="1"/>
  <c r="B1664" i="1" s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P1665" i="1" s="1"/>
  <c r="X1665" i="1" l="1"/>
  <c r="B1665" i="1" s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E1668" i="1" l="1"/>
  <c r="U1668" i="1"/>
  <c r="W1668" i="1" s="1"/>
  <c r="F1668" i="1"/>
  <c r="M1669" i="1"/>
  <c r="J1669" i="1"/>
  <c r="K1669" i="1" s="1"/>
  <c r="I1670" i="1"/>
  <c r="N1669" i="1"/>
  <c r="L1666" i="1"/>
  <c r="O1666" i="1" s="1"/>
  <c r="P1666" i="1" s="1"/>
  <c r="D1667" i="1"/>
  <c r="G1667" i="1" s="1"/>
  <c r="X1666" i="1" l="1"/>
  <c r="B1666" i="1" s="1"/>
  <c r="L1667" i="1"/>
  <c r="O1667" i="1" s="1"/>
  <c r="P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P1668" i="1" s="1"/>
  <c r="X1668" i="1" l="1"/>
  <c r="B1668" i="1" s="1"/>
  <c r="X1667" i="1"/>
  <c r="B1667" i="1" s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L1669" i="1" l="1"/>
  <c r="O1669" i="1" s="1"/>
  <c r="P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P1670" i="1" s="1"/>
  <c r="X1670" i="1" l="1"/>
  <c r="B1670" i="1" s="1"/>
  <c r="X1669" i="1"/>
  <c r="B1669" i="1" s="1"/>
  <c r="G1670" i="1"/>
  <c r="I1674" i="1"/>
  <c r="J1673" i="1"/>
  <c r="K1673" i="1" s="1"/>
  <c r="M1673" i="1"/>
  <c r="N1673" i="1"/>
  <c r="D1671" i="1"/>
  <c r="L1671" i="1" s="1"/>
  <c r="O1671" i="1" s="1"/>
  <c r="P1671" i="1" s="1"/>
  <c r="E1672" i="1"/>
  <c r="F1672" i="1"/>
  <c r="U1672" i="1"/>
  <c r="W1672" i="1" s="1"/>
  <c r="X1671" i="1" l="1"/>
  <c r="B1671" i="1" s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L1672" i="1" l="1"/>
  <c r="O1672" i="1" s="1"/>
  <c r="P1672" i="1" s="1"/>
  <c r="J1675" i="1"/>
  <c r="K1675" i="1" s="1"/>
  <c r="I1676" i="1"/>
  <c r="M1675" i="1"/>
  <c r="N1675" i="1"/>
  <c r="D1673" i="1"/>
  <c r="L1673" i="1" s="1"/>
  <c r="O1673" i="1" s="1"/>
  <c r="P1673" i="1" s="1"/>
  <c r="E1674" i="1"/>
  <c r="F1674" i="1"/>
  <c r="U1674" i="1"/>
  <c r="W1674" i="1" s="1"/>
  <c r="X1673" i="1" l="1"/>
  <c r="B1673" i="1" s="1"/>
  <c r="X1672" i="1"/>
  <c r="B1672" i="1" s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L1674" i="1" l="1"/>
  <c r="O1674" i="1" s="1"/>
  <c r="P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X1674" i="1" l="1"/>
  <c r="B1674" i="1" s="1"/>
  <c r="L1675" i="1"/>
  <c r="O1675" i="1" s="1"/>
  <c r="P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X1675" i="1" l="1"/>
  <c r="B1675" i="1" s="1"/>
  <c r="L1676" i="1"/>
  <c r="O1676" i="1" s="1"/>
  <c r="P1676" i="1" s="1"/>
  <c r="I1680" i="1"/>
  <c r="M1679" i="1"/>
  <c r="J1679" i="1"/>
  <c r="K1679" i="1" s="1"/>
  <c r="N1679" i="1"/>
  <c r="D1677" i="1"/>
  <c r="L1677" i="1" s="1"/>
  <c r="O1677" i="1" s="1"/>
  <c r="P1677" i="1" s="1"/>
  <c r="E1678" i="1"/>
  <c r="U1678" i="1"/>
  <c r="W1678" i="1" s="1"/>
  <c r="F1678" i="1"/>
  <c r="X1677" i="1" l="1"/>
  <c r="B1677" i="1" s="1"/>
  <c r="X1676" i="1"/>
  <c r="B1676" i="1" s="1"/>
  <c r="G1677" i="1"/>
  <c r="D1678" i="1"/>
  <c r="L1678" i="1" s="1"/>
  <c r="O1678" i="1" s="1"/>
  <c r="P1678" i="1" s="1"/>
  <c r="U1679" i="1"/>
  <c r="W1679" i="1" s="1"/>
  <c r="E1679" i="1"/>
  <c r="F1679" i="1"/>
  <c r="I1681" i="1"/>
  <c r="J1680" i="1"/>
  <c r="K1680" i="1" s="1"/>
  <c r="M1680" i="1"/>
  <c r="N1680" i="1"/>
  <c r="X1678" i="1" l="1"/>
  <c r="B1678" i="1" s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J1682" i="1" l="1"/>
  <c r="K1682" i="1" s="1"/>
  <c r="I1683" i="1"/>
  <c r="L1679" i="1"/>
  <c r="O1679" i="1" s="1"/>
  <c r="P1679" i="1" s="1"/>
  <c r="D1680" i="1"/>
  <c r="G1680" i="1" s="1"/>
  <c r="F1681" i="1"/>
  <c r="E1681" i="1"/>
  <c r="U1681" i="1"/>
  <c r="W1681" i="1" s="1"/>
  <c r="X1679" i="1" l="1"/>
  <c r="B1679" i="1" s="1"/>
  <c r="L1680" i="1"/>
  <c r="O1680" i="1" s="1"/>
  <c r="P1680" i="1" s="1"/>
  <c r="D1681" i="1"/>
  <c r="L1681" i="1" s="1"/>
  <c r="J1683" i="1"/>
  <c r="K1683" i="1" s="1"/>
  <c r="I1684" i="1"/>
  <c r="F1682" i="1"/>
  <c r="E1682" i="1"/>
  <c r="U1682" i="1"/>
  <c r="W1682" i="1" s="1"/>
  <c r="X1680" i="1" l="1"/>
  <c r="B1680" i="1" s="1"/>
  <c r="G1681" i="1"/>
  <c r="O1681" i="1"/>
  <c r="P1681" i="1" s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X1681" i="1" l="1"/>
  <c r="B1681" i="1" s="1"/>
  <c r="G1682" i="1"/>
  <c r="M1683" i="1"/>
  <c r="O1682" i="1"/>
  <c r="P1682" i="1" s="1"/>
  <c r="J1685" i="1"/>
  <c r="K1685" i="1" s="1"/>
  <c r="I1686" i="1"/>
  <c r="F1684" i="1"/>
  <c r="E1684" i="1"/>
  <c r="D1683" i="1"/>
  <c r="G1683" i="1" s="1"/>
  <c r="X1682" i="1" l="1"/>
  <c r="B1682" i="1" s="1"/>
  <c r="D1684" i="1"/>
  <c r="L1684" i="1" s="1"/>
  <c r="J1686" i="1"/>
  <c r="K1686" i="1" s="1"/>
  <c r="I1687" i="1"/>
  <c r="F1685" i="1"/>
  <c r="U1685" i="1"/>
  <c r="W1685" i="1" s="1"/>
  <c r="E1685" i="1"/>
  <c r="L1683" i="1"/>
  <c r="G1684" i="1" l="1"/>
  <c r="E1686" i="1"/>
  <c r="U1686" i="1"/>
  <c r="W1686" i="1" s="1"/>
  <c r="F1686" i="1"/>
  <c r="J1687" i="1"/>
  <c r="K1687" i="1" s="1"/>
  <c r="I1688" i="1"/>
  <c r="M1684" i="1"/>
  <c r="O1683" i="1"/>
  <c r="P1683" i="1" s="1"/>
  <c r="D1685" i="1"/>
  <c r="L1685" i="1" s="1"/>
  <c r="S1683" i="1" l="1"/>
  <c r="X1683" i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Y1683" i="1" l="1"/>
  <c r="L1686" i="1"/>
  <c r="B1683" i="1"/>
  <c r="M1687" i="1"/>
  <c r="M1688" i="1" s="1"/>
  <c r="M1689" i="1" s="1"/>
  <c r="N1685" i="1"/>
  <c r="O1684" i="1"/>
  <c r="P1684" i="1" s="1"/>
  <c r="X1684" i="1" s="1"/>
  <c r="D1687" i="1"/>
  <c r="L1687" i="1" s="1"/>
  <c r="J1689" i="1"/>
  <c r="K1689" i="1" s="1"/>
  <c r="I1690" i="1"/>
  <c r="F1688" i="1"/>
  <c r="E1688" i="1"/>
  <c r="U1688" i="1"/>
  <c r="W1688" i="1" s="1"/>
  <c r="G1687" i="1" l="1"/>
  <c r="B1684" i="1"/>
  <c r="S1684" i="1"/>
  <c r="Y1684" i="1" s="1"/>
  <c r="N1686" i="1"/>
  <c r="O1685" i="1"/>
  <c r="P1685" i="1" s="1"/>
  <c r="F1689" i="1"/>
  <c r="U1689" i="1"/>
  <c r="W1689" i="1" s="1"/>
  <c r="E1689" i="1"/>
  <c r="D1688" i="1"/>
  <c r="L1688" i="1" s="1"/>
  <c r="J1690" i="1"/>
  <c r="K1690" i="1" s="1"/>
  <c r="I1691" i="1"/>
  <c r="M1690" i="1"/>
  <c r="X1685" i="1" l="1"/>
  <c r="B1685" i="1" s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P1686" i="1" s="1"/>
  <c r="X1686" i="1" s="1"/>
  <c r="L1689" i="1" l="1"/>
  <c r="E1691" i="1"/>
  <c r="F1691" i="1"/>
  <c r="U1691" i="1"/>
  <c r="W1691" i="1" s="1"/>
  <c r="N1688" i="1"/>
  <c r="O1687" i="1"/>
  <c r="P1687" i="1" s="1"/>
  <c r="M1692" i="1"/>
  <c r="J1692" i="1"/>
  <c r="K1692" i="1" s="1"/>
  <c r="I1693" i="1"/>
  <c r="D1690" i="1"/>
  <c r="L1690" i="1" s="1"/>
  <c r="B1686" i="1"/>
  <c r="X1687" i="1" l="1"/>
  <c r="B1687" i="1" s="1"/>
  <c r="G1690" i="1"/>
  <c r="E1692" i="1"/>
  <c r="U1692" i="1"/>
  <c r="W1692" i="1" s="1"/>
  <c r="F1692" i="1"/>
  <c r="D1691" i="1"/>
  <c r="G1691" i="1" s="1"/>
  <c r="N1689" i="1"/>
  <c r="O1688" i="1"/>
  <c r="P1688" i="1" s="1"/>
  <c r="I1694" i="1"/>
  <c r="M1693" i="1"/>
  <c r="J1693" i="1"/>
  <c r="K1693" i="1" s="1"/>
  <c r="X1688" i="1" l="1"/>
  <c r="B1688" i="1" s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P1689" i="1" s="1"/>
  <c r="D1692" i="1"/>
  <c r="G1692" i="1" s="1"/>
  <c r="X1689" i="1" l="1"/>
  <c r="B1689" i="1" s="1"/>
  <c r="L1692" i="1"/>
  <c r="M1695" i="1"/>
  <c r="J1695" i="1"/>
  <c r="K1695" i="1" s="1"/>
  <c r="I1696" i="1"/>
  <c r="E1694" i="1"/>
  <c r="F1694" i="1"/>
  <c r="U1694" i="1"/>
  <c r="W1694" i="1" s="1"/>
  <c r="N1691" i="1"/>
  <c r="O1690" i="1"/>
  <c r="P1690" i="1" s="1"/>
  <c r="D1693" i="1"/>
  <c r="G1693" i="1" s="1"/>
  <c r="X1690" i="1" l="1"/>
  <c r="B1690" i="1" s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P1691" i="1" s="1"/>
  <c r="X1691" i="1" l="1"/>
  <c r="B1691" i="1" s="1"/>
  <c r="D1695" i="1"/>
  <c r="G1695" i="1" s="1"/>
  <c r="N1693" i="1"/>
  <c r="O1692" i="1"/>
  <c r="P1692" i="1" s="1"/>
  <c r="U1696" i="1"/>
  <c r="W1696" i="1" s="1"/>
  <c r="E1696" i="1"/>
  <c r="F1696" i="1"/>
  <c r="G1694" i="1"/>
  <c r="I1698" i="1"/>
  <c r="J1697" i="1"/>
  <c r="K1697" i="1" s="1"/>
  <c r="M1697" i="1"/>
  <c r="X1692" i="1" l="1"/>
  <c r="B1692" i="1" s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P1693" i="1" s="1"/>
  <c r="X1693" i="1" l="1"/>
  <c r="B1693" i="1" s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P1694" i="1" s="1"/>
  <c r="D1697" i="1"/>
  <c r="L1697" i="1" s="1"/>
  <c r="X1694" i="1" l="1"/>
  <c r="B1694" i="1" s="1"/>
  <c r="G1697" i="1"/>
  <c r="D1698" i="1"/>
  <c r="G1698" i="1" s="1"/>
  <c r="E1699" i="1"/>
  <c r="U1699" i="1"/>
  <c r="W1699" i="1" s="1"/>
  <c r="F1699" i="1"/>
  <c r="N1696" i="1"/>
  <c r="O1695" i="1"/>
  <c r="P1695" i="1" s="1"/>
  <c r="I1701" i="1"/>
  <c r="J1700" i="1"/>
  <c r="K1700" i="1" s="1"/>
  <c r="M1700" i="1"/>
  <c r="X1695" i="1" l="1"/>
  <c r="B1695" i="1" s="1"/>
  <c r="L1698" i="1"/>
  <c r="N1697" i="1"/>
  <c r="O1696" i="1"/>
  <c r="P1696" i="1" s="1"/>
  <c r="U1700" i="1"/>
  <c r="W1700" i="1" s="1"/>
  <c r="E1700" i="1"/>
  <c r="F1700" i="1"/>
  <c r="J1701" i="1"/>
  <c r="K1701" i="1" s="1"/>
  <c r="M1701" i="1"/>
  <c r="I1702" i="1"/>
  <c r="D1699" i="1"/>
  <c r="L1699" i="1" s="1"/>
  <c r="X1696" i="1" l="1"/>
  <c r="B1696" i="1" s="1"/>
  <c r="G1699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P1697" i="1" s="1"/>
  <c r="X1697" i="1" l="1"/>
  <c r="B1697" i="1" s="1"/>
  <c r="G1700" i="1"/>
  <c r="J1703" i="1"/>
  <c r="K1703" i="1" s="1"/>
  <c r="M1703" i="1"/>
  <c r="I1704" i="1"/>
  <c r="N1699" i="1"/>
  <c r="O1698" i="1"/>
  <c r="P1698" i="1" s="1"/>
  <c r="D1701" i="1"/>
  <c r="G1701" i="1" s="1"/>
  <c r="E1702" i="1"/>
  <c r="F1702" i="1"/>
  <c r="U1702" i="1"/>
  <c r="W1702" i="1" s="1"/>
  <c r="X1698" i="1" l="1"/>
  <c r="B1698" i="1" s="1"/>
  <c r="L1701" i="1"/>
  <c r="J1704" i="1"/>
  <c r="K1704" i="1" s="1"/>
  <c r="M1704" i="1"/>
  <c r="I1705" i="1"/>
  <c r="N1700" i="1"/>
  <c r="O1699" i="1"/>
  <c r="P1699" i="1" s="1"/>
  <c r="D1702" i="1"/>
  <c r="G1702" i="1" s="1"/>
  <c r="E1703" i="1"/>
  <c r="F1703" i="1"/>
  <c r="U1703" i="1"/>
  <c r="W1703" i="1" s="1"/>
  <c r="X1699" i="1" l="1"/>
  <c r="B1699" i="1" s="1"/>
  <c r="L1702" i="1"/>
  <c r="N1701" i="1"/>
  <c r="O1700" i="1"/>
  <c r="P1700" i="1" s="1"/>
  <c r="I1706" i="1"/>
  <c r="J1705" i="1"/>
  <c r="K1705" i="1" s="1"/>
  <c r="M1705" i="1"/>
  <c r="D1703" i="1"/>
  <c r="G1703" i="1" s="1"/>
  <c r="E1704" i="1"/>
  <c r="F1704" i="1"/>
  <c r="U1704" i="1"/>
  <c r="W1704" i="1" s="1"/>
  <c r="X1700" i="1" l="1"/>
  <c r="B1700" i="1" s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P1701" i="1" s="1"/>
  <c r="L1703" i="1"/>
  <c r="X1701" i="1" l="1"/>
  <c r="B1701" i="1" s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P1702" i="1" s="1"/>
  <c r="U1706" i="1"/>
  <c r="W1706" i="1" s="1"/>
  <c r="E1706" i="1"/>
  <c r="F1706" i="1"/>
  <c r="D1705" i="1"/>
  <c r="G1705" i="1" s="1"/>
  <c r="X1702" i="1" l="1"/>
  <c r="B1702" i="1" s="1"/>
  <c r="L1705" i="1"/>
  <c r="O1705" i="1" s="1"/>
  <c r="P1705" i="1" s="1"/>
  <c r="O1703" i="1"/>
  <c r="P1703" i="1" s="1"/>
  <c r="O1704" i="1"/>
  <c r="P1704" i="1" s="1"/>
  <c r="E1707" i="1"/>
  <c r="U1707" i="1"/>
  <c r="W1707" i="1" s="1"/>
  <c r="F1707" i="1"/>
  <c r="D1706" i="1"/>
  <c r="L1706" i="1" s="1"/>
  <c r="O1706" i="1" s="1"/>
  <c r="P1706" i="1" s="1"/>
  <c r="M1708" i="1"/>
  <c r="I1709" i="1"/>
  <c r="J1708" i="1"/>
  <c r="K1708" i="1" s="1"/>
  <c r="N1708" i="1"/>
  <c r="X1704" i="1" l="1"/>
  <c r="B1704" i="1" s="1"/>
  <c r="X1705" i="1"/>
  <c r="B1705" i="1" s="1"/>
  <c r="X1706" i="1"/>
  <c r="B1706" i="1" s="1"/>
  <c r="X1703" i="1"/>
  <c r="B1703" i="1" s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L1707" i="1" l="1"/>
  <c r="O1707" i="1" s="1"/>
  <c r="P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P1708" i="1" s="1"/>
  <c r="X1708" i="1" l="1"/>
  <c r="B1708" i="1" s="1"/>
  <c r="X1707" i="1"/>
  <c r="B1707" i="1" s="1"/>
  <c r="M1711" i="1"/>
  <c r="D1709" i="1"/>
  <c r="L1709" i="1" s="1"/>
  <c r="O1709" i="1" s="1"/>
  <c r="P1709" i="1" s="1"/>
  <c r="E1710" i="1"/>
  <c r="F1710" i="1"/>
  <c r="U1710" i="1"/>
  <c r="W1710" i="1" s="1"/>
  <c r="G1708" i="1"/>
  <c r="J1711" i="1"/>
  <c r="K1711" i="1" s="1"/>
  <c r="I1712" i="1"/>
  <c r="N1711" i="1"/>
  <c r="X1709" i="1" l="1"/>
  <c r="B1709" i="1" s="1"/>
  <c r="G1709" i="1"/>
  <c r="I1713" i="1"/>
  <c r="J1712" i="1"/>
  <c r="K1712" i="1" s="1"/>
  <c r="N1712" i="1"/>
  <c r="D1710" i="1"/>
  <c r="L1710" i="1" s="1"/>
  <c r="O1710" i="1" s="1"/>
  <c r="P1710" i="1" s="1"/>
  <c r="M1712" i="1"/>
  <c r="E1711" i="1"/>
  <c r="F1711" i="1"/>
  <c r="U1711" i="1"/>
  <c r="W1711" i="1" s="1"/>
  <c r="X1710" i="1" l="1"/>
  <c r="B1710" i="1" s="1"/>
  <c r="G1710" i="1"/>
  <c r="E1712" i="1"/>
  <c r="U1712" i="1"/>
  <c r="W1712" i="1" s="1"/>
  <c r="F1712" i="1"/>
  <c r="D1711" i="1"/>
  <c r="L1711" i="1" s="1"/>
  <c r="O1711" i="1" s="1"/>
  <c r="P1711" i="1" s="1"/>
  <c r="I1714" i="1"/>
  <c r="J1713" i="1"/>
  <c r="K1713" i="1" s="1"/>
  <c r="X1711" i="1" l="1"/>
  <c r="B1711" i="1" s="1"/>
  <c r="G1711" i="1"/>
  <c r="E1713" i="1"/>
  <c r="F1713" i="1"/>
  <c r="U1713" i="1"/>
  <c r="W1713" i="1" s="1"/>
  <c r="I1715" i="1"/>
  <c r="J1714" i="1"/>
  <c r="K1714" i="1" s="1"/>
  <c r="D1712" i="1"/>
  <c r="L1712" i="1" s="1"/>
  <c r="O1712" i="1" l="1"/>
  <c r="P1712" i="1" s="1"/>
  <c r="M1713" i="1"/>
  <c r="N1713" i="1" s="1"/>
  <c r="G1712" i="1"/>
  <c r="F1714" i="1"/>
  <c r="E1714" i="1"/>
  <c r="U1714" i="1"/>
  <c r="W1714" i="1" s="1"/>
  <c r="I1716" i="1"/>
  <c r="J1715" i="1"/>
  <c r="K1715" i="1" s="1"/>
  <c r="U1715" i="1" s="1"/>
  <c r="W1715" i="1" s="1"/>
  <c r="D1713" i="1"/>
  <c r="G1713" i="1" s="1"/>
  <c r="X1712" i="1" l="1"/>
  <c r="B1712" i="1" s="1"/>
  <c r="L1713" i="1"/>
  <c r="O1713" i="1" s="1"/>
  <c r="P1713" i="1" s="1"/>
  <c r="X1713" i="1" s="1"/>
  <c r="E1715" i="1"/>
  <c r="F1715" i="1"/>
  <c r="M1714" i="1"/>
  <c r="N1714" i="1" s="1"/>
  <c r="I1717" i="1"/>
  <c r="J1716" i="1"/>
  <c r="K1716" i="1" s="1"/>
  <c r="D1714" i="1"/>
  <c r="L1714" i="1" s="1"/>
  <c r="B1713" i="1" l="1"/>
  <c r="S1713" i="1"/>
  <c r="Y1713" i="1" s="1"/>
  <c r="M1715" i="1"/>
  <c r="N1715" i="1" s="1"/>
  <c r="N1716" i="1" s="1"/>
  <c r="N1717" i="1" s="1"/>
  <c r="O1714" i="1"/>
  <c r="P1714" i="1" s="1"/>
  <c r="J1717" i="1"/>
  <c r="K1717" i="1" s="1"/>
  <c r="I1718" i="1"/>
  <c r="U1716" i="1"/>
  <c r="W1716" i="1" s="1"/>
  <c r="F1716" i="1"/>
  <c r="E1716" i="1"/>
  <c r="G1714" i="1"/>
  <c r="D1715" i="1"/>
  <c r="G1715" i="1" s="1"/>
  <c r="S1714" i="1" l="1"/>
  <c r="X1714" i="1"/>
  <c r="L1715" i="1"/>
  <c r="O1715" i="1" s="1"/>
  <c r="P1715" i="1" s="1"/>
  <c r="X1715" i="1" s="1"/>
  <c r="D1716" i="1"/>
  <c r="L1716" i="1" s="1"/>
  <c r="O1716" i="1" s="1"/>
  <c r="P1716" i="1" s="1"/>
  <c r="I1719" i="1"/>
  <c r="J1718" i="1"/>
  <c r="K1718" i="1" s="1"/>
  <c r="N1718" i="1"/>
  <c r="F1717" i="1"/>
  <c r="U1717" i="1"/>
  <c r="W1717" i="1" s="1"/>
  <c r="E1717" i="1"/>
  <c r="M1716" i="1"/>
  <c r="M1717" i="1" s="1"/>
  <c r="M1718" i="1" s="1"/>
  <c r="Y1714" i="1" l="1"/>
  <c r="X1716" i="1"/>
  <c r="B1716" i="1" s="1"/>
  <c r="G1716" i="1"/>
  <c r="B1715" i="1"/>
  <c r="S1715" i="1"/>
  <c r="Y1715" i="1" s="1"/>
  <c r="M1719" i="1"/>
  <c r="B1714" i="1"/>
  <c r="J1719" i="1"/>
  <c r="K1719" i="1" s="1"/>
  <c r="I1720" i="1"/>
  <c r="N1719" i="1"/>
  <c r="E1718" i="1"/>
  <c r="F1718" i="1"/>
  <c r="U1718" i="1"/>
  <c r="W1718" i="1" s="1"/>
  <c r="D1717" i="1"/>
  <c r="G1717" i="1" s="1"/>
  <c r="L1717" i="1" l="1"/>
  <c r="O1717" i="1" s="1"/>
  <c r="P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X1717" i="1" l="1"/>
  <c r="B1717" i="1" s="1"/>
  <c r="L1718" i="1"/>
  <c r="O1718" i="1" s="1"/>
  <c r="P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P1719" i="1" s="1"/>
  <c r="X1718" i="1" l="1"/>
  <c r="B1718" i="1" s="1"/>
  <c r="X1719" i="1"/>
  <c r="B1719" i="1" s="1"/>
  <c r="J1722" i="1"/>
  <c r="K1722" i="1" s="1"/>
  <c r="M1722" i="1"/>
  <c r="I1723" i="1"/>
  <c r="N1722" i="1"/>
  <c r="D1720" i="1"/>
  <c r="L1720" i="1" s="1"/>
  <c r="O1720" i="1" s="1"/>
  <c r="P1720" i="1" s="1"/>
  <c r="F1721" i="1"/>
  <c r="U1721" i="1"/>
  <c r="W1721" i="1" s="1"/>
  <c r="E1721" i="1"/>
  <c r="G1719" i="1"/>
  <c r="X1720" i="1" l="1"/>
  <c r="B1720" i="1" s="1"/>
  <c r="G1720" i="1"/>
  <c r="J1723" i="1"/>
  <c r="K1723" i="1" s="1"/>
  <c r="M1723" i="1"/>
  <c r="I1724" i="1"/>
  <c r="N1723" i="1"/>
  <c r="D1721" i="1"/>
  <c r="L1721" i="1" s="1"/>
  <c r="O1721" i="1" s="1"/>
  <c r="P1721" i="1" s="1"/>
  <c r="E1722" i="1"/>
  <c r="U1722" i="1"/>
  <c r="W1722" i="1" s="1"/>
  <c r="F1722" i="1"/>
  <c r="X1721" i="1" l="1"/>
  <c r="B1721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L1722" i="1" l="1"/>
  <c r="O1722" i="1" s="1"/>
  <c r="P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X1722" i="1" l="1"/>
  <c r="B1722" i="1" s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P1723" i="1" s="1"/>
  <c r="D1724" i="1"/>
  <c r="G1724" i="1" s="1"/>
  <c r="X1723" i="1" l="1"/>
  <c r="B1723" i="1" s="1"/>
  <c r="L1724" i="1"/>
  <c r="O1724" i="1" s="1"/>
  <c r="P1724" i="1" s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P1725" i="1" s="1"/>
  <c r="X1724" i="1" l="1"/>
  <c r="B1724" i="1" s="1"/>
  <c r="X1725" i="1"/>
  <c r="B1725" i="1" s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L1726" i="1" l="1"/>
  <c r="O1726" i="1" s="1"/>
  <c r="P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P1727" i="1" s="1"/>
  <c r="X1727" i="1" l="1"/>
  <c r="B1727" i="1" s="1"/>
  <c r="X1726" i="1"/>
  <c r="B1726" i="1" s="1"/>
  <c r="E1729" i="1"/>
  <c r="F1729" i="1"/>
  <c r="U1729" i="1"/>
  <c r="W1729" i="1" s="1"/>
  <c r="D1728" i="1"/>
  <c r="L1728" i="1" s="1"/>
  <c r="O1728" i="1" s="1"/>
  <c r="P1728" i="1" s="1"/>
  <c r="G1727" i="1"/>
  <c r="M1730" i="1"/>
  <c r="I1731" i="1"/>
  <c r="J1730" i="1"/>
  <c r="K1730" i="1" s="1"/>
  <c r="N1730" i="1"/>
  <c r="X1728" i="1" l="1"/>
  <c r="B1728" i="1" s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P1729" i="1" s="1"/>
  <c r="X1729" i="1" l="1"/>
  <c r="B1729" i="1" s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P1730" i="1" s="1"/>
  <c r="X1730" i="1" l="1"/>
  <c r="B1730" i="1" s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L1731" i="1" l="1"/>
  <c r="O1731" i="1" s="1"/>
  <c r="P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P1732" i="1" s="1"/>
  <c r="X1731" i="1" l="1"/>
  <c r="B1731" i="1" s="1"/>
  <c r="X1732" i="1"/>
  <c r="B1732" i="1" s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L1733" i="1" l="1"/>
  <c r="O1733" i="1" s="1"/>
  <c r="P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P1734" i="1" s="1"/>
  <c r="X1734" i="1" l="1"/>
  <c r="B1734" i="1" s="1"/>
  <c r="X1733" i="1"/>
  <c r="B1733" i="1" s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L1735" i="1" s="1"/>
  <c r="O1735" i="1" s="1"/>
  <c r="P1735" i="1" s="1"/>
  <c r="X1735" i="1" l="1"/>
  <c r="B1735" i="1" s="1"/>
  <c r="G1735" i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P1736" i="1" s="1"/>
  <c r="X1736" i="1" l="1"/>
  <c r="B1736" i="1" s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P1737" i="1" s="1"/>
  <c r="X1737" i="1" l="1"/>
  <c r="B1737" i="1" s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L1738" i="1" l="1"/>
  <c r="O1738" i="1" s="1"/>
  <c r="P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P1739" i="1" s="1"/>
  <c r="X1739" i="1" l="1"/>
  <c r="B1739" i="1" s="1"/>
  <c r="X1738" i="1"/>
  <c r="B1738" i="1" s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I1744" i="1" l="1"/>
  <c r="J1743" i="1"/>
  <c r="K1743" i="1" s="1"/>
  <c r="N1743" i="1"/>
  <c r="E1742" i="1"/>
  <c r="F1742" i="1"/>
  <c r="U1742" i="1"/>
  <c r="W1742" i="1" s="1"/>
  <c r="L1740" i="1"/>
  <c r="O1740" i="1" s="1"/>
  <c r="P1740" i="1" s="1"/>
  <c r="D1741" i="1"/>
  <c r="L1741" i="1" s="1"/>
  <c r="X1740" i="1" l="1"/>
  <c r="B1740" i="1" s="1"/>
  <c r="M1742" i="1"/>
  <c r="O1741" i="1"/>
  <c r="P1741" i="1" s="1"/>
  <c r="E1743" i="1"/>
  <c r="F1743" i="1"/>
  <c r="U1743" i="1"/>
  <c r="W1743" i="1" s="1"/>
  <c r="D1742" i="1"/>
  <c r="G1742" i="1" s="1"/>
  <c r="G1741" i="1"/>
  <c r="I1745" i="1"/>
  <c r="J1744" i="1"/>
  <c r="K1744" i="1" s="1"/>
  <c r="X1741" i="1" l="1"/>
  <c r="B1741" i="1" s="1"/>
  <c r="L1742" i="1"/>
  <c r="O1742" i="1" s="1"/>
  <c r="P1742" i="1" s="1"/>
  <c r="M1743" i="1"/>
  <c r="E1744" i="1"/>
  <c r="F1744" i="1"/>
  <c r="U1744" i="1"/>
  <c r="W1744" i="1" s="1"/>
  <c r="D1743" i="1"/>
  <c r="L1743" i="1" s="1"/>
  <c r="O1743" i="1" s="1"/>
  <c r="P1743" i="1" s="1"/>
  <c r="I1746" i="1"/>
  <c r="J1745" i="1"/>
  <c r="K1745" i="1" s="1"/>
  <c r="X1743" i="1" l="1"/>
  <c r="B1743" i="1" s="1"/>
  <c r="X1742" i="1"/>
  <c r="B1742" i="1" s="1"/>
  <c r="U1745" i="1"/>
  <c r="W1745" i="1" s="1"/>
  <c r="M1744" i="1"/>
  <c r="N1744" i="1" s="1"/>
  <c r="G1743" i="1"/>
  <c r="D1744" i="1"/>
  <c r="G1744" i="1" s="1"/>
  <c r="E1745" i="1"/>
  <c r="F1745" i="1"/>
  <c r="J1746" i="1"/>
  <c r="K1746" i="1" s="1"/>
  <c r="I1747" i="1"/>
  <c r="L1744" i="1" l="1"/>
  <c r="M1745" i="1" s="1"/>
  <c r="E1746" i="1"/>
  <c r="U1746" i="1"/>
  <c r="W1746" i="1" s="1"/>
  <c r="F1746" i="1"/>
  <c r="J1747" i="1"/>
  <c r="K1747" i="1" s="1"/>
  <c r="I1748" i="1"/>
  <c r="D1745" i="1"/>
  <c r="L1745" i="1" s="1"/>
  <c r="O1744" i="1" l="1"/>
  <c r="P1744" i="1" s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S1744" i="1" l="1"/>
  <c r="X1744" i="1"/>
  <c r="G1746" i="1"/>
  <c r="M1747" i="1"/>
  <c r="N1747" i="1" s="1"/>
  <c r="N1748" i="1" s="1"/>
  <c r="N1749" i="1" s="1"/>
  <c r="O1746" i="1"/>
  <c r="P1746" i="1" s="1"/>
  <c r="X1746" i="1" s="1"/>
  <c r="O1745" i="1"/>
  <c r="P1745" i="1" s="1"/>
  <c r="X1745" i="1" s="1"/>
  <c r="J1749" i="1"/>
  <c r="K1749" i="1" s="1"/>
  <c r="I1750" i="1"/>
  <c r="D1747" i="1"/>
  <c r="L1747" i="1" s="1"/>
  <c r="E1748" i="1"/>
  <c r="F1748" i="1"/>
  <c r="U1748" i="1"/>
  <c r="W1748" i="1" s="1"/>
  <c r="Y1744" i="1" l="1"/>
  <c r="B1744" i="1"/>
  <c r="B1746" i="1"/>
  <c r="S1746" i="1"/>
  <c r="Y1746" i="1" s="1"/>
  <c r="B1745" i="1"/>
  <c r="S1745" i="1"/>
  <c r="Y1745" i="1" s="1"/>
  <c r="M1748" i="1"/>
  <c r="M1749" i="1" s="1"/>
  <c r="M1750" i="1" s="1"/>
  <c r="O1747" i="1"/>
  <c r="P1747" i="1" s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P1748" i="1" s="1"/>
  <c r="G1747" i="1"/>
  <c r="X1747" i="1" l="1"/>
  <c r="B1747" i="1" s="1"/>
  <c r="X1748" i="1"/>
  <c r="B1748" i="1" s="1"/>
  <c r="G1748" i="1"/>
  <c r="D1749" i="1"/>
  <c r="L1749" i="1" s="1"/>
  <c r="O1749" i="1" s="1"/>
  <c r="P1749" i="1" s="1"/>
  <c r="J1751" i="1"/>
  <c r="K1751" i="1" s="1"/>
  <c r="I1752" i="1"/>
  <c r="N1751" i="1"/>
  <c r="E1750" i="1"/>
  <c r="F1750" i="1"/>
  <c r="U1750" i="1"/>
  <c r="W1750" i="1" s="1"/>
  <c r="M1751" i="1"/>
  <c r="X1749" i="1" l="1"/>
  <c r="B1749" i="1" s="1"/>
  <c r="G1749" i="1"/>
  <c r="D1750" i="1"/>
  <c r="L1750" i="1" s="1"/>
  <c r="O1750" i="1" s="1"/>
  <c r="P1750" i="1" s="1"/>
  <c r="J1752" i="1"/>
  <c r="K1752" i="1" s="1"/>
  <c r="I1753" i="1"/>
  <c r="N1752" i="1"/>
  <c r="F1751" i="1"/>
  <c r="E1751" i="1"/>
  <c r="U1751" i="1"/>
  <c r="W1751" i="1" s="1"/>
  <c r="M1752" i="1"/>
  <c r="X1750" i="1" l="1"/>
  <c r="B1750" i="1" s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L1751" i="1" l="1"/>
  <c r="O1751" i="1" s="1"/>
  <c r="P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P1752" i="1" s="1"/>
  <c r="X1752" i="1" l="1"/>
  <c r="B1752" i="1" s="1"/>
  <c r="X1751" i="1"/>
  <c r="B1751" i="1" s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L1753" i="1" l="1"/>
  <c r="O1753" i="1" s="1"/>
  <c r="P1753" i="1" s="1"/>
  <c r="M1756" i="1"/>
  <c r="I1757" i="1"/>
  <c r="J1756" i="1"/>
  <c r="K1756" i="1" s="1"/>
  <c r="N1756" i="1"/>
  <c r="D1754" i="1"/>
  <c r="L1754" i="1" s="1"/>
  <c r="O1754" i="1" s="1"/>
  <c r="P1754" i="1" s="1"/>
  <c r="E1755" i="1"/>
  <c r="U1755" i="1"/>
  <c r="W1755" i="1" s="1"/>
  <c r="F1755" i="1"/>
  <c r="X1753" i="1" l="1"/>
  <c r="B1753" i="1" s="1"/>
  <c r="X1754" i="1"/>
  <c r="B1754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L1755" i="1" l="1"/>
  <c r="O1755" i="1" s="1"/>
  <c r="P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P1756" i="1" s="1"/>
  <c r="X1755" i="1" l="1"/>
  <c r="B1755" i="1" s="1"/>
  <c r="X1756" i="1"/>
  <c r="B1756" i="1" s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P1757" i="1" s="1"/>
  <c r="X1757" i="1" l="1"/>
  <c r="B1757" i="1" s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P1758" i="1" s="1"/>
  <c r="X1758" i="1" l="1"/>
  <c r="B1758" i="1" s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P1759" i="1" s="1"/>
  <c r="X1759" i="1" l="1"/>
  <c r="B1759" i="1" s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L1760" i="1" l="1"/>
  <c r="O1760" i="1" s="1"/>
  <c r="P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X1760" i="1" l="1"/>
  <c r="B1760" i="1" s="1"/>
  <c r="J1764" i="1"/>
  <c r="K1764" i="1" s="1"/>
  <c r="I1765" i="1"/>
  <c r="M1764" i="1"/>
  <c r="N1764" i="1"/>
  <c r="L1761" i="1"/>
  <c r="O1761" i="1" s="1"/>
  <c r="P1761" i="1" s="1"/>
  <c r="E1763" i="1"/>
  <c r="F1763" i="1"/>
  <c r="U1763" i="1"/>
  <c r="W1763" i="1" s="1"/>
  <c r="D1762" i="1"/>
  <c r="L1762" i="1" s="1"/>
  <c r="O1762" i="1" s="1"/>
  <c r="P1762" i="1" s="1"/>
  <c r="X1761" i="1" l="1"/>
  <c r="B1761" i="1" s="1"/>
  <c r="X1762" i="1"/>
  <c r="B1762" i="1" s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L1763" i="1" l="1"/>
  <c r="O1763" i="1" s="1"/>
  <c r="P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P1764" i="1" s="1"/>
  <c r="X1764" i="1" l="1"/>
  <c r="B1764" i="1" s="1"/>
  <c r="X1763" i="1"/>
  <c r="B1763" i="1" s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L1765" i="1" l="1"/>
  <c r="O1765" i="1" s="1"/>
  <c r="P1765" i="1" s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X1765" i="1" l="1"/>
  <c r="B1765" i="1" s="1"/>
  <c r="J1769" i="1"/>
  <c r="K1769" i="1" s="1"/>
  <c r="I1770" i="1"/>
  <c r="M1769" i="1"/>
  <c r="N1769" i="1"/>
  <c r="D1767" i="1"/>
  <c r="L1767" i="1" s="1"/>
  <c r="O1767" i="1" s="1"/>
  <c r="P1767" i="1" s="1"/>
  <c r="E1768" i="1"/>
  <c r="U1768" i="1"/>
  <c r="W1768" i="1" s="1"/>
  <c r="F1768" i="1"/>
  <c r="L1766" i="1"/>
  <c r="O1766" i="1" s="1"/>
  <c r="P1766" i="1" s="1"/>
  <c r="X1766" i="1" l="1"/>
  <c r="B1766" i="1" s="1"/>
  <c r="X1767" i="1"/>
  <c r="B1767" i="1" s="1"/>
  <c r="G1767" i="1"/>
  <c r="D1768" i="1"/>
  <c r="L1768" i="1" s="1"/>
  <c r="O1768" i="1" s="1"/>
  <c r="P1768" i="1" s="1"/>
  <c r="J1770" i="1"/>
  <c r="K1770" i="1" s="1"/>
  <c r="I1771" i="1"/>
  <c r="M1770" i="1"/>
  <c r="N1770" i="1"/>
  <c r="E1769" i="1"/>
  <c r="F1769" i="1"/>
  <c r="U1769" i="1"/>
  <c r="W1769" i="1" s="1"/>
  <c r="X1768" i="1" l="1"/>
  <c r="B1768" i="1" s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P1769" i="1" s="1"/>
  <c r="X1769" i="1" l="1"/>
  <c r="B1769" i="1" s="1"/>
  <c r="E1771" i="1"/>
  <c r="U1771" i="1"/>
  <c r="W1771" i="1" s="1"/>
  <c r="F1771" i="1"/>
  <c r="D1770" i="1"/>
  <c r="L1770" i="1" s="1"/>
  <c r="O1770" i="1" s="1"/>
  <c r="P1770" i="1" s="1"/>
  <c r="G1769" i="1"/>
  <c r="I1773" i="1"/>
  <c r="J1772" i="1"/>
  <c r="K1772" i="1" s="1"/>
  <c r="M1772" i="1"/>
  <c r="N1772" i="1"/>
  <c r="X1770" i="1" l="1"/>
  <c r="B1770" i="1" s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P1771" i="1" s="1"/>
  <c r="X1771" i="1" l="1"/>
  <c r="B1771" i="1" s="1"/>
  <c r="G1771" i="1"/>
  <c r="E1773" i="1"/>
  <c r="U1773" i="1"/>
  <c r="W1773" i="1" s="1"/>
  <c r="F1773" i="1"/>
  <c r="D1772" i="1"/>
  <c r="L1772" i="1" s="1"/>
  <c r="I1775" i="1"/>
  <c r="J1774" i="1"/>
  <c r="K1774" i="1" s="1"/>
  <c r="G1772" i="1" l="1"/>
  <c r="E1774" i="1"/>
  <c r="U1774" i="1"/>
  <c r="W1774" i="1" s="1"/>
  <c r="F1774" i="1"/>
  <c r="I1776" i="1"/>
  <c r="J1775" i="1"/>
  <c r="K1775" i="1" s="1"/>
  <c r="M1773" i="1"/>
  <c r="O1772" i="1"/>
  <c r="P1772" i="1" s="1"/>
  <c r="D1773" i="1"/>
  <c r="L1773" i="1" s="1"/>
  <c r="O1773" i="1" s="1"/>
  <c r="P1773" i="1" s="1"/>
  <c r="X1773" i="1" l="1"/>
  <c r="B1773" i="1" s="1"/>
  <c r="X1772" i="1"/>
  <c r="B1772" i="1" s="1"/>
  <c r="M1774" i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L1774" i="1" l="1"/>
  <c r="O1774" i="1" s="1"/>
  <c r="P1774" i="1" s="1"/>
  <c r="X1774" i="1" s="1"/>
  <c r="J1777" i="1"/>
  <c r="K1777" i="1" s="1"/>
  <c r="I1778" i="1"/>
  <c r="E1776" i="1"/>
  <c r="F1776" i="1"/>
  <c r="U1776" i="1"/>
  <c r="W1776" i="1" s="1"/>
  <c r="D1775" i="1"/>
  <c r="G1775" i="1" s="1"/>
  <c r="M1775" i="1" l="1"/>
  <c r="N1775" i="1" s="1"/>
  <c r="N1776" i="1" s="1"/>
  <c r="N1777" i="1" s="1"/>
  <c r="B1774" i="1"/>
  <c r="S1774" i="1"/>
  <c r="Y1774" i="1" s="1"/>
  <c r="L1775" i="1"/>
  <c r="I1779" i="1"/>
  <c r="J1778" i="1"/>
  <c r="K1778" i="1" s="1"/>
  <c r="E1777" i="1"/>
  <c r="F1777" i="1"/>
  <c r="U1777" i="1"/>
  <c r="W1777" i="1" s="1"/>
  <c r="D1776" i="1"/>
  <c r="L1776" i="1" s="1"/>
  <c r="O1775" i="1" l="1"/>
  <c r="P1775" i="1" s="1"/>
  <c r="M1776" i="1"/>
  <c r="M1777" i="1" s="1"/>
  <c r="O1776" i="1"/>
  <c r="P1776" i="1" s="1"/>
  <c r="U1778" i="1"/>
  <c r="W1778" i="1" s="1"/>
  <c r="S1775" i="1"/>
  <c r="Y1775" i="1" s="1"/>
  <c r="G1776" i="1"/>
  <c r="F1778" i="1"/>
  <c r="E1778" i="1"/>
  <c r="D1777" i="1"/>
  <c r="L1777" i="1" s="1"/>
  <c r="I1780" i="1"/>
  <c r="J1779" i="1"/>
  <c r="K1779" i="1" s="1"/>
  <c r="X1775" i="1" l="1"/>
  <c r="B1775" i="1" s="1"/>
  <c r="X1776" i="1"/>
  <c r="B1776" i="1" s="1"/>
  <c r="G1777" i="1"/>
  <c r="F1779" i="1"/>
  <c r="E1779" i="1"/>
  <c r="U1779" i="1"/>
  <c r="W1779" i="1" s="1"/>
  <c r="M1778" i="1"/>
  <c r="O1777" i="1"/>
  <c r="P1777" i="1" s="1"/>
  <c r="D1778" i="1"/>
  <c r="L1778" i="1" s="1"/>
  <c r="J1780" i="1"/>
  <c r="K1780" i="1" s="1"/>
  <c r="I1781" i="1"/>
  <c r="S1777" i="1" l="1"/>
  <c r="X1777" i="1"/>
  <c r="B1777" i="1" s="1"/>
  <c r="G1778" i="1"/>
  <c r="M1779" i="1"/>
  <c r="M1780" i="1" s="1"/>
  <c r="M1781" i="1" s="1"/>
  <c r="N1778" i="1"/>
  <c r="N1779" i="1" s="1"/>
  <c r="N1780" i="1" s="1"/>
  <c r="N1781" i="1" s="1"/>
  <c r="J1781" i="1"/>
  <c r="K1781" i="1" s="1"/>
  <c r="I1782" i="1"/>
  <c r="D1779" i="1"/>
  <c r="G1779" i="1" s="1"/>
  <c r="F1780" i="1"/>
  <c r="E1780" i="1"/>
  <c r="U1780" i="1"/>
  <c r="W1780" i="1" s="1"/>
  <c r="L1779" i="1" l="1"/>
  <c r="O1779" i="1" s="1"/>
  <c r="P1779" i="1" s="1"/>
  <c r="F1781" i="1"/>
  <c r="E1781" i="1"/>
  <c r="U1781" i="1"/>
  <c r="W1781" i="1" s="1"/>
  <c r="D1780" i="1"/>
  <c r="G1780" i="1" s="1"/>
  <c r="I1783" i="1"/>
  <c r="J1782" i="1"/>
  <c r="K1782" i="1" s="1"/>
  <c r="N1782" i="1"/>
  <c r="Y1777" i="1"/>
  <c r="M1782" i="1"/>
  <c r="O1778" i="1"/>
  <c r="P1778" i="1" s="1"/>
  <c r="X1778" i="1" s="1"/>
  <c r="X1779" i="1" l="1"/>
  <c r="B1779" i="1" s="1"/>
  <c r="L1780" i="1"/>
  <c r="O1780" i="1" s="1"/>
  <c r="P1780" i="1" s="1"/>
  <c r="B1778" i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P1781" i="1" s="1"/>
  <c r="X1780" i="1" l="1"/>
  <c r="B1780" i="1" s="1"/>
  <c r="X1781" i="1"/>
  <c r="B1781" i="1" s="1"/>
  <c r="G1781" i="1"/>
  <c r="D1782" i="1"/>
  <c r="L1782" i="1" s="1"/>
  <c r="O1782" i="1" s="1"/>
  <c r="P1782" i="1" s="1"/>
  <c r="I1785" i="1"/>
  <c r="M1784" i="1"/>
  <c r="J1784" i="1"/>
  <c r="K1784" i="1" s="1"/>
  <c r="N1784" i="1"/>
  <c r="F1783" i="1"/>
  <c r="E1783" i="1"/>
  <c r="U1783" i="1"/>
  <c r="W1783" i="1" s="1"/>
  <c r="X1782" i="1" l="1"/>
  <c r="B1782" i="1" s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P1783" i="1" s="1"/>
  <c r="X1783" i="1" l="1"/>
  <c r="B1783" i="1" s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L1784" i="1" l="1"/>
  <c r="O1784" i="1" s="1"/>
  <c r="P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P1785" i="1" s="1"/>
  <c r="X1785" i="1" l="1"/>
  <c r="B1785" i="1" s="1"/>
  <c r="X1784" i="1"/>
  <c r="B1784" i="1" s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L1786" i="1" l="1"/>
  <c r="O1786" i="1" s="1"/>
  <c r="P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X1786" i="1" l="1"/>
  <c r="B1786" i="1" s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P1787" i="1" s="1"/>
  <c r="D1788" i="1"/>
  <c r="L1788" i="1" s="1"/>
  <c r="O1788" i="1" s="1"/>
  <c r="P1788" i="1" s="1"/>
  <c r="X1787" i="1" l="1"/>
  <c r="B1787" i="1" s="1"/>
  <c r="X1788" i="1"/>
  <c r="B1788" i="1" s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L1789" i="1" l="1"/>
  <c r="O1789" i="1" s="1"/>
  <c r="P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X1789" i="1" l="1"/>
  <c r="B1789" i="1" s="1"/>
  <c r="J1793" i="1"/>
  <c r="K1793" i="1" s="1"/>
  <c r="I1794" i="1"/>
  <c r="M1793" i="1"/>
  <c r="N1793" i="1"/>
  <c r="D1791" i="1"/>
  <c r="L1791" i="1" s="1"/>
  <c r="O1791" i="1" s="1"/>
  <c r="P1791" i="1" s="1"/>
  <c r="F1792" i="1"/>
  <c r="E1792" i="1"/>
  <c r="U1792" i="1"/>
  <c r="W1792" i="1" s="1"/>
  <c r="L1790" i="1"/>
  <c r="O1790" i="1" s="1"/>
  <c r="P1790" i="1" s="1"/>
  <c r="X1791" i="1" l="1"/>
  <c r="B1791" i="1" s="1"/>
  <c r="X1790" i="1"/>
  <c r="B1790" i="1" s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L1792" i="1" l="1"/>
  <c r="O1792" i="1" s="1"/>
  <c r="P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P1793" i="1" s="1"/>
  <c r="X1792" i="1" l="1"/>
  <c r="B1792" i="1" s="1"/>
  <c r="X1793" i="1"/>
  <c r="B1793" i="1" s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L1794" i="1" l="1"/>
  <c r="O1794" i="1" s="1"/>
  <c r="P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X1794" i="1" l="1"/>
  <c r="B1794" i="1" s="1"/>
  <c r="L1795" i="1"/>
  <c r="O1795" i="1" s="1"/>
  <c r="P1795" i="1" s="1"/>
  <c r="M1798" i="1"/>
  <c r="I1799" i="1"/>
  <c r="J1798" i="1"/>
  <c r="K1798" i="1" s="1"/>
  <c r="N1798" i="1"/>
  <c r="D1796" i="1"/>
  <c r="L1796" i="1" s="1"/>
  <c r="O1796" i="1" s="1"/>
  <c r="P1796" i="1" s="1"/>
  <c r="U1797" i="1"/>
  <c r="W1797" i="1" s="1"/>
  <c r="E1797" i="1"/>
  <c r="F1797" i="1"/>
  <c r="X1796" i="1" l="1"/>
  <c r="B1796" i="1" s="1"/>
  <c r="X1795" i="1"/>
  <c r="B1795" i="1" s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P1797" i="1" s="1"/>
  <c r="X1797" i="1" l="1"/>
  <c r="B1797" i="1" s="1"/>
  <c r="D1798" i="1"/>
  <c r="L1798" i="1" s="1"/>
  <c r="O1798" i="1" s="1"/>
  <c r="P1798" i="1" s="1"/>
  <c r="E1799" i="1"/>
  <c r="F1799" i="1"/>
  <c r="U1799" i="1"/>
  <c r="W1799" i="1" s="1"/>
  <c r="I1801" i="1"/>
  <c r="J1800" i="1"/>
  <c r="K1800" i="1" s="1"/>
  <c r="M1800" i="1"/>
  <c r="N1800" i="1"/>
  <c r="G1797" i="1"/>
  <c r="X1798" i="1" l="1"/>
  <c r="B1798" i="1" s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P1799" i="1" s="1"/>
  <c r="M1801" i="1"/>
  <c r="X1799" i="1" l="1"/>
  <c r="B1799" i="1" s="1"/>
  <c r="G1799" i="1"/>
  <c r="I1803" i="1"/>
  <c r="J1802" i="1"/>
  <c r="K1802" i="1" s="1"/>
  <c r="N1802" i="1"/>
  <c r="D1800" i="1"/>
  <c r="L1800" i="1" s="1"/>
  <c r="O1800" i="1" s="1"/>
  <c r="P1800" i="1" s="1"/>
  <c r="F1801" i="1"/>
  <c r="E1801" i="1"/>
  <c r="U1801" i="1"/>
  <c r="W1801" i="1" s="1"/>
  <c r="M1802" i="1"/>
  <c r="X1800" i="1" l="1"/>
  <c r="B1800" i="1" s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L1801" i="1" l="1"/>
  <c r="O1801" i="1" s="1"/>
  <c r="P1801" i="1" s="1"/>
  <c r="I1805" i="1"/>
  <c r="J1804" i="1"/>
  <c r="K1804" i="1" s="1"/>
  <c r="N1804" i="1"/>
  <c r="F1803" i="1"/>
  <c r="U1803" i="1"/>
  <c r="W1803" i="1" s="1"/>
  <c r="E1803" i="1"/>
  <c r="D1802" i="1"/>
  <c r="G1802" i="1" s="1"/>
  <c r="X1801" i="1" l="1"/>
  <c r="B1801" i="1" s="1"/>
  <c r="L1802" i="1"/>
  <c r="O1802" i="1" s="1"/>
  <c r="P1802" i="1" s="1"/>
  <c r="M1803" i="1"/>
  <c r="F1804" i="1"/>
  <c r="E1804" i="1"/>
  <c r="U1804" i="1"/>
  <c r="W1804" i="1" s="1"/>
  <c r="D1803" i="1"/>
  <c r="G1803" i="1" s="1"/>
  <c r="J1805" i="1"/>
  <c r="K1805" i="1" s="1"/>
  <c r="I1806" i="1"/>
  <c r="X1802" i="1" l="1"/>
  <c r="B1802" i="1" s="1"/>
  <c r="L1803" i="1"/>
  <c r="O1803" i="1" s="1"/>
  <c r="P1803" i="1" s="1"/>
  <c r="M1804" i="1"/>
  <c r="D1804" i="1"/>
  <c r="L1804" i="1" s="1"/>
  <c r="O1804" i="1" s="1"/>
  <c r="P1804" i="1" s="1"/>
  <c r="J1806" i="1"/>
  <c r="K1806" i="1" s="1"/>
  <c r="I1807" i="1"/>
  <c r="F1805" i="1"/>
  <c r="U1805" i="1"/>
  <c r="W1805" i="1" s="1"/>
  <c r="E1805" i="1"/>
  <c r="X1803" i="1" l="1"/>
  <c r="B1803" i="1" s="1"/>
  <c r="X1804" i="1"/>
  <c r="B1804" i="1" s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G1805" i="1" l="1"/>
  <c r="D1806" i="1"/>
  <c r="G1806" i="1" s="1"/>
  <c r="F1807" i="1"/>
  <c r="E1807" i="1"/>
  <c r="U1807" i="1"/>
  <c r="W1807" i="1" s="1"/>
  <c r="M1806" i="1"/>
  <c r="N1806" i="1" s="1"/>
  <c r="N1807" i="1" s="1"/>
  <c r="N1808" i="1" s="1"/>
  <c r="O1805" i="1"/>
  <c r="P1805" i="1" s="1"/>
  <c r="I1809" i="1"/>
  <c r="J1808" i="1"/>
  <c r="K1808" i="1" s="1"/>
  <c r="S1805" i="1" l="1"/>
  <c r="X1805" i="1"/>
  <c r="L1806" i="1"/>
  <c r="O1806" i="1" s="1"/>
  <c r="P1806" i="1" s="1"/>
  <c r="X1806" i="1" s="1"/>
  <c r="D1807" i="1"/>
  <c r="L1807" i="1" s="1"/>
  <c r="O1807" i="1" s="1"/>
  <c r="P1807" i="1" s="1"/>
  <c r="M1807" i="1"/>
  <c r="M1808" i="1" s="1"/>
  <c r="M1809" i="1" s="1"/>
  <c r="F1808" i="1"/>
  <c r="U1808" i="1"/>
  <c r="W1808" i="1" s="1"/>
  <c r="E1808" i="1"/>
  <c r="I1810" i="1"/>
  <c r="J1809" i="1"/>
  <c r="K1809" i="1" s="1"/>
  <c r="N1809" i="1"/>
  <c r="Y1805" i="1" l="1"/>
  <c r="X1807" i="1"/>
  <c r="B1807" i="1" s="1"/>
  <c r="G1807" i="1"/>
  <c r="M1810" i="1"/>
  <c r="B1806" i="1"/>
  <c r="S1806" i="1"/>
  <c r="J1810" i="1"/>
  <c r="K1810" i="1" s="1"/>
  <c r="I1811" i="1"/>
  <c r="N1810" i="1"/>
  <c r="D1808" i="1"/>
  <c r="L1808" i="1" s="1"/>
  <c r="O1808" i="1" s="1"/>
  <c r="P1808" i="1" s="1"/>
  <c r="B1805" i="1"/>
  <c r="F1809" i="1"/>
  <c r="U1809" i="1"/>
  <c r="W1809" i="1" s="1"/>
  <c r="E1809" i="1"/>
  <c r="X1808" i="1" l="1"/>
  <c r="B1808" i="1" s="1"/>
  <c r="M1811" i="1"/>
  <c r="Y1806" i="1"/>
  <c r="G1808" i="1"/>
  <c r="D1809" i="1"/>
  <c r="L1809" i="1" s="1"/>
  <c r="O1809" i="1" s="1"/>
  <c r="P1809" i="1" s="1"/>
  <c r="I1812" i="1"/>
  <c r="J1811" i="1"/>
  <c r="K1811" i="1" s="1"/>
  <c r="N1811" i="1"/>
  <c r="F1810" i="1"/>
  <c r="E1810" i="1"/>
  <c r="U1810" i="1"/>
  <c r="W1810" i="1" s="1"/>
  <c r="X1809" i="1" l="1"/>
  <c r="B1809" i="1" s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I1814" i="1" l="1"/>
  <c r="J1813" i="1"/>
  <c r="K1813" i="1" s="1"/>
  <c r="M1813" i="1"/>
  <c r="N1813" i="1"/>
  <c r="L1810" i="1"/>
  <c r="O1810" i="1" s="1"/>
  <c r="P1810" i="1" s="1"/>
  <c r="D1811" i="1"/>
  <c r="G1811" i="1" s="1"/>
  <c r="F1812" i="1"/>
  <c r="U1812" i="1"/>
  <c r="W1812" i="1" s="1"/>
  <c r="E1812" i="1"/>
  <c r="X1810" i="1" l="1"/>
  <c r="B1810" i="1" s="1"/>
  <c r="L1811" i="1"/>
  <c r="O1811" i="1" s="1"/>
  <c r="P1811" i="1" s="1"/>
  <c r="D1812" i="1"/>
  <c r="G1812" i="1" s="1"/>
  <c r="F1813" i="1"/>
  <c r="U1813" i="1"/>
  <c r="W1813" i="1" s="1"/>
  <c r="E1813" i="1"/>
  <c r="I1815" i="1"/>
  <c r="M1814" i="1"/>
  <c r="J1814" i="1"/>
  <c r="K1814" i="1" s="1"/>
  <c r="N1814" i="1"/>
  <c r="X1811" i="1" l="1"/>
  <c r="B1811" i="1" s="1"/>
  <c r="L1812" i="1"/>
  <c r="O1812" i="1" s="1"/>
  <c r="P1812" i="1" s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X1812" i="1" l="1"/>
  <c r="B1812" i="1" s="1"/>
  <c r="L1813" i="1"/>
  <c r="O1813" i="1" s="1"/>
  <c r="P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X1813" i="1" l="1"/>
  <c r="B1813" i="1" s="1"/>
  <c r="L1814" i="1"/>
  <c r="O1814" i="1" s="1"/>
  <c r="P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P1815" i="1" s="1"/>
  <c r="X1815" i="1" l="1"/>
  <c r="B1815" i="1" s="1"/>
  <c r="X1814" i="1"/>
  <c r="B1814" i="1" s="1"/>
  <c r="F1817" i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L1816" i="1" l="1"/>
  <c r="O1816" i="1" s="1"/>
  <c r="P1816" i="1" s="1"/>
  <c r="J1819" i="1"/>
  <c r="K1819" i="1" s="1"/>
  <c r="I1820" i="1"/>
  <c r="M1819" i="1"/>
  <c r="N1819" i="1"/>
  <c r="D1817" i="1"/>
  <c r="L1817" i="1" s="1"/>
  <c r="O1817" i="1" s="1"/>
  <c r="P1817" i="1" s="1"/>
  <c r="U1818" i="1"/>
  <c r="W1818" i="1" s="1"/>
  <c r="E1818" i="1"/>
  <c r="F1818" i="1"/>
  <c r="X1816" i="1" l="1"/>
  <c r="B1816" i="1" s="1"/>
  <c r="X1817" i="1"/>
  <c r="B1817" i="1" s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L1818" i="1" l="1"/>
  <c r="O1818" i="1" s="1"/>
  <c r="P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P1819" i="1" s="1"/>
  <c r="X1819" i="1" l="1"/>
  <c r="B1819" i="1" s="1"/>
  <c r="X1818" i="1"/>
  <c r="B1818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L1820" i="1" l="1"/>
  <c r="O1820" i="1" s="1"/>
  <c r="P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X1820" i="1" l="1"/>
  <c r="B1820" i="1" s="1"/>
  <c r="L1821" i="1"/>
  <c r="O1821" i="1" s="1"/>
  <c r="P1821" i="1" s="1"/>
  <c r="D1822" i="1"/>
  <c r="L1822" i="1" s="1"/>
  <c r="O1822" i="1" s="1"/>
  <c r="P1822" i="1" s="1"/>
  <c r="I1825" i="1"/>
  <c r="J1824" i="1"/>
  <c r="K1824" i="1" s="1"/>
  <c r="M1824" i="1"/>
  <c r="N1824" i="1"/>
  <c r="F1823" i="1"/>
  <c r="U1823" i="1"/>
  <c r="W1823" i="1" s="1"/>
  <c r="E1823" i="1"/>
  <c r="X1821" i="1" l="1"/>
  <c r="B1821" i="1" s="1"/>
  <c r="X1822" i="1"/>
  <c r="B1822" i="1" s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P1823" i="1" s="1"/>
  <c r="X1823" i="1" l="1"/>
  <c r="B1823" i="1" s="1"/>
  <c r="I1827" i="1"/>
  <c r="J1826" i="1"/>
  <c r="K1826" i="1" s="1"/>
  <c r="M1826" i="1"/>
  <c r="N1826" i="1"/>
  <c r="D1824" i="1"/>
  <c r="L1824" i="1" s="1"/>
  <c r="O1824" i="1" s="1"/>
  <c r="P1824" i="1" s="1"/>
  <c r="F1825" i="1"/>
  <c r="U1825" i="1"/>
  <c r="W1825" i="1" s="1"/>
  <c r="E1825" i="1"/>
  <c r="G1823" i="1"/>
  <c r="X1824" i="1" l="1"/>
  <c r="B1824" i="1" s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L1825" i="1" l="1"/>
  <c r="O1825" i="1" s="1"/>
  <c r="P1825" i="1" s="1"/>
  <c r="D1826" i="1"/>
  <c r="L1826" i="1" s="1"/>
  <c r="O1826" i="1" s="1"/>
  <c r="P1826" i="1" s="1"/>
  <c r="U1827" i="1"/>
  <c r="W1827" i="1" s="1"/>
  <c r="E1827" i="1"/>
  <c r="F1827" i="1"/>
  <c r="J1828" i="1"/>
  <c r="K1828" i="1" s="1"/>
  <c r="I1829" i="1"/>
  <c r="M1828" i="1"/>
  <c r="N1828" i="1"/>
  <c r="X1826" i="1" l="1"/>
  <c r="B1826" i="1" s="1"/>
  <c r="X1825" i="1"/>
  <c r="B1825" i="1" s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P1827" i="1" s="1"/>
  <c r="X1827" i="1" l="1"/>
  <c r="B1827" i="1" s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L1828" i="1" l="1"/>
  <c r="O1828" i="1" s="1"/>
  <c r="P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X1828" i="1" l="1"/>
  <c r="B1828" i="1" s="1"/>
  <c r="L1829" i="1"/>
  <c r="O1829" i="1" s="1"/>
  <c r="P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P1830" i="1" s="1"/>
  <c r="M1832" i="1"/>
  <c r="X1830" i="1" l="1"/>
  <c r="B1830" i="1" s="1"/>
  <c r="X1829" i="1"/>
  <c r="B1829" i="1" s="1"/>
  <c r="M1833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L1831" i="1" l="1"/>
  <c r="O1831" i="1" s="1"/>
  <c r="P1831" i="1" s="1"/>
  <c r="F1833" i="1"/>
  <c r="U1833" i="1"/>
  <c r="W1833" i="1" s="1"/>
  <c r="E1833" i="1"/>
  <c r="D1832" i="1"/>
  <c r="L1832" i="1" s="1"/>
  <c r="O1832" i="1" s="1"/>
  <c r="P1832" i="1" s="1"/>
  <c r="J1834" i="1"/>
  <c r="K1834" i="1" s="1"/>
  <c r="I1835" i="1"/>
  <c r="N1834" i="1"/>
  <c r="X1832" i="1" l="1"/>
  <c r="B1832" i="1" s="1"/>
  <c r="X1831" i="1"/>
  <c r="B1831" i="1" s="1"/>
  <c r="G1832" i="1"/>
  <c r="J1835" i="1"/>
  <c r="K1835" i="1" s="1"/>
  <c r="I1836" i="1"/>
  <c r="D1833" i="1"/>
  <c r="L1833" i="1" s="1"/>
  <c r="F1834" i="1"/>
  <c r="U1834" i="1"/>
  <c r="W1834" i="1" s="1"/>
  <c r="E1834" i="1"/>
  <c r="G1833" i="1" l="1"/>
  <c r="M1834" i="1"/>
  <c r="O1833" i="1"/>
  <c r="P1833" i="1" s="1"/>
  <c r="D1834" i="1"/>
  <c r="G1834" i="1" s="1"/>
  <c r="J1836" i="1"/>
  <c r="K1836" i="1" s="1"/>
  <c r="I1837" i="1"/>
  <c r="I1838" i="1" s="1"/>
  <c r="F1835" i="1"/>
  <c r="E1835" i="1"/>
  <c r="U1835" i="1"/>
  <c r="W1835" i="1" s="1"/>
  <c r="X1833" i="1" l="1"/>
  <c r="B1833" i="1" s="1"/>
  <c r="I1839" i="1"/>
  <c r="L1834" i="1"/>
  <c r="O1834" i="1" s="1"/>
  <c r="P1834" i="1" s="1"/>
  <c r="J1837" i="1"/>
  <c r="K1837" i="1" s="1"/>
  <c r="M1835" i="1"/>
  <c r="F1836" i="1"/>
  <c r="E1836" i="1"/>
  <c r="U1836" i="1"/>
  <c r="W1836" i="1" s="1"/>
  <c r="D1835" i="1"/>
  <c r="L1835" i="1" s="1"/>
  <c r="X1834" i="1" l="1"/>
  <c r="B1834" i="1" s="1"/>
  <c r="J1838" i="1"/>
  <c r="K1838" i="1" s="1"/>
  <c r="I1840" i="1"/>
  <c r="U1837" i="1"/>
  <c r="W1837" i="1" s="1"/>
  <c r="M1836" i="1"/>
  <c r="N1835" i="1"/>
  <c r="N1836" i="1" s="1"/>
  <c r="G1835" i="1"/>
  <c r="D1836" i="1"/>
  <c r="G1836" i="1" s="1"/>
  <c r="F1837" i="1"/>
  <c r="E1837" i="1"/>
  <c r="J1839" i="1" l="1"/>
  <c r="K1839" i="1" s="1"/>
  <c r="I1841" i="1"/>
  <c r="E1838" i="1"/>
  <c r="F1838" i="1"/>
  <c r="U1838" i="1"/>
  <c r="W1838" i="1" s="1"/>
  <c r="O1835" i="1"/>
  <c r="P1835" i="1" s="1"/>
  <c r="L1836" i="1"/>
  <c r="O1836" i="1" s="1"/>
  <c r="P1836" i="1" s="1"/>
  <c r="D1837" i="1"/>
  <c r="L1837" i="1" s="1"/>
  <c r="S1836" i="1" l="1"/>
  <c r="X1836" i="1"/>
  <c r="X1835" i="1"/>
  <c r="B1835" i="1" s="1"/>
  <c r="J1840" i="1"/>
  <c r="K1840" i="1" s="1"/>
  <c r="F1839" i="1"/>
  <c r="U1839" i="1"/>
  <c r="W1839" i="1" s="1"/>
  <c r="D1838" i="1"/>
  <c r="G1838" i="1" s="1"/>
  <c r="E1839" i="1"/>
  <c r="M1837" i="1"/>
  <c r="I1842" i="1"/>
  <c r="G1837" i="1"/>
  <c r="J1841" i="1" l="1"/>
  <c r="K1841" i="1" s="1"/>
  <c r="F1840" i="1"/>
  <c r="U1840" i="1"/>
  <c r="W1840" i="1" s="1"/>
  <c r="D1839" i="1"/>
  <c r="G1839" i="1" s="1"/>
  <c r="I1843" i="1"/>
  <c r="N1837" i="1"/>
  <c r="M1838" i="1"/>
  <c r="M1839" i="1" s="1"/>
  <c r="M1840" i="1" s="1"/>
  <c r="M1841" i="1" s="1"/>
  <c r="M1842" i="1" s="1"/>
  <c r="E1840" i="1"/>
  <c r="L1838" i="1"/>
  <c r="S1837" i="1"/>
  <c r="Y1836" i="1"/>
  <c r="B1836" i="1"/>
  <c r="J1842" i="1" l="1"/>
  <c r="K1842" i="1" s="1"/>
  <c r="F1841" i="1"/>
  <c r="U1841" i="1"/>
  <c r="W1841" i="1" s="1"/>
  <c r="L1839" i="1"/>
  <c r="M1843" i="1"/>
  <c r="I1844" i="1"/>
  <c r="N1838" i="1"/>
  <c r="N1839" i="1" s="1"/>
  <c r="N1840" i="1" s="1"/>
  <c r="N1841" i="1" s="1"/>
  <c r="O1837" i="1"/>
  <c r="P1837" i="1" s="1"/>
  <c r="E1841" i="1"/>
  <c r="D1840" i="1"/>
  <c r="L1840" i="1" s="1"/>
  <c r="F1842" i="1" l="1"/>
  <c r="X1837" i="1"/>
  <c r="J1843" i="1"/>
  <c r="K1843" i="1" s="1"/>
  <c r="F1843" i="1" s="1"/>
  <c r="E1842" i="1"/>
  <c r="U1842" i="1"/>
  <c r="W1842" i="1" s="1"/>
  <c r="G1840" i="1"/>
  <c r="O1838" i="1"/>
  <c r="P1838" i="1" s="1"/>
  <c r="O1840" i="1"/>
  <c r="P1840" i="1" s="1"/>
  <c r="M1844" i="1"/>
  <c r="I1845" i="1"/>
  <c r="D1841" i="1"/>
  <c r="O1839" i="1"/>
  <c r="P1839" i="1" s="1"/>
  <c r="N1842" i="1"/>
  <c r="B1837" i="1" l="1"/>
  <c r="Y1837" i="1"/>
  <c r="X1840" i="1"/>
  <c r="B1840" i="1" s="1"/>
  <c r="X1838" i="1"/>
  <c r="B1838" i="1" s="1"/>
  <c r="X1839" i="1"/>
  <c r="B1839" i="1" s="1"/>
  <c r="J1844" i="1"/>
  <c r="K1844" i="1" s="1"/>
  <c r="F1844" i="1" s="1"/>
  <c r="E1843" i="1"/>
  <c r="D1842" i="1"/>
  <c r="U1843" i="1"/>
  <c r="W1843" i="1" s="1"/>
  <c r="L1841" i="1"/>
  <c r="O1841" i="1" s="1"/>
  <c r="P1841" i="1" s="1"/>
  <c r="M1845" i="1"/>
  <c r="I1846" i="1"/>
  <c r="G1841" i="1"/>
  <c r="N1843" i="1"/>
  <c r="X1841" i="1" l="1"/>
  <c r="B1841" i="1" s="1"/>
  <c r="J1845" i="1"/>
  <c r="K1845" i="1" s="1"/>
  <c r="F1845" i="1" s="1"/>
  <c r="E1844" i="1"/>
  <c r="D1843" i="1"/>
  <c r="L1843" i="1" s="1"/>
  <c r="O1843" i="1" s="1"/>
  <c r="P1843" i="1" s="1"/>
  <c r="G1842" i="1"/>
  <c r="L1842" i="1"/>
  <c r="O1842" i="1" s="1"/>
  <c r="P1842" i="1" s="1"/>
  <c r="U1844" i="1"/>
  <c r="W1844" i="1" s="1"/>
  <c r="M1846" i="1"/>
  <c r="I1847" i="1"/>
  <c r="N1844" i="1"/>
  <c r="X1843" i="1" l="1"/>
  <c r="B1843" i="1" s="1"/>
  <c r="X1842" i="1"/>
  <c r="B1842" i="1" s="1"/>
  <c r="E1845" i="1"/>
  <c r="J1846" i="1"/>
  <c r="K1846" i="1" s="1"/>
  <c r="E1846" i="1" s="1"/>
  <c r="D1844" i="1"/>
  <c r="G1844" i="1" s="1"/>
  <c r="G1843" i="1"/>
  <c r="U1845" i="1"/>
  <c r="W1845" i="1" s="1"/>
  <c r="M1847" i="1"/>
  <c r="I1848" i="1"/>
  <c r="N1845" i="1"/>
  <c r="J1847" i="1" l="1"/>
  <c r="K1847" i="1" s="1"/>
  <c r="F1846" i="1"/>
  <c r="D1845" i="1"/>
  <c r="G1845" i="1" s="1"/>
  <c r="L1844" i="1"/>
  <c r="O1844" i="1" s="1"/>
  <c r="P1844" i="1" s="1"/>
  <c r="U1846" i="1"/>
  <c r="W1846" i="1" s="1"/>
  <c r="M1848" i="1"/>
  <c r="I1849" i="1"/>
  <c r="N1846" i="1"/>
  <c r="F1847" i="1" l="1"/>
  <c r="X1844" i="1"/>
  <c r="B1844" i="1" s="1"/>
  <c r="J1848" i="1"/>
  <c r="K1848" i="1" s="1"/>
  <c r="E1848" i="1" s="1"/>
  <c r="E1847" i="1"/>
  <c r="U1847" i="1"/>
  <c r="W1847" i="1" s="1"/>
  <c r="L1845" i="1"/>
  <c r="O1845" i="1" s="1"/>
  <c r="P1845" i="1" s="1"/>
  <c r="D1846" i="1"/>
  <c r="L1846" i="1" s="1"/>
  <c r="O1846" i="1" s="1"/>
  <c r="P1846" i="1" s="1"/>
  <c r="M1849" i="1"/>
  <c r="I1850" i="1"/>
  <c r="N1847" i="1"/>
  <c r="X1846" i="1" l="1"/>
  <c r="B1846" i="1" s="1"/>
  <c r="X1845" i="1"/>
  <c r="B1845" i="1" s="1"/>
  <c r="F1848" i="1"/>
  <c r="J1849" i="1"/>
  <c r="K1849" i="1" s="1"/>
  <c r="F1849" i="1" s="1"/>
  <c r="U1848" i="1"/>
  <c r="W1848" i="1" s="1"/>
  <c r="D1847" i="1"/>
  <c r="L1847" i="1" s="1"/>
  <c r="O1847" i="1" s="1"/>
  <c r="P1847" i="1" s="1"/>
  <c r="G1846" i="1"/>
  <c r="M1850" i="1"/>
  <c r="I1851" i="1"/>
  <c r="N1848" i="1"/>
  <c r="X1847" i="1" l="1"/>
  <c r="B1847" i="1" s="1"/>
  <c r="J1850" i="1"/>
  <c r="K1850" i="1" s="1"/>
  <c r="U1849" i="1"/>
  <c r="W1849" i="1" s="1"/>
  <c r="E1849" i="1"/>
  <c r="D1848" i="1"/>
  <c r="G1848" i="1" s="1"/>
  <c r="G1847" i="1"/>
  <c r="M1851" i="1"/>
  <c r="I1852" i="1"/>
  <c r="N1849" i="1"/>
  <c r="U1850" i="1" l="1"/>
  <c r="W1850" i="1" s="1"/>
  <c r="J1851" i="1"/>
  <c r="K1851" i="1" s="1"/>
  <c r="F1850" i="1"/>
  <c r="E1850" i="1"/>
  <c r="D1849" i="1"/>
  <c r="G1849" i="1" s="1"/>
  <c r="L1848" i="1"/>
  <c r="O1848" i="1" s="1"/>
  <c r="P1848" i="1" s="1"/>
  <c r="M1852" i="1"/>
  <c r="I1853" i="1"/>
  <c r="N1850" i="1"/>
  <c r="J1852" i="1" l="1"/>
  <c r="K1852" i="1" s="1"/>
  <c r="U1851" i="1"/>
  <c r="W1851" i="1" s="1"/>
  <c r="X1848" i="1"/>
  <c r="B1848" i="1" s="1"/>
  <c r="E1851" i="1"/>
  <c r="F1851" i="1"/>
  <c r="D1850" i="1"/>
  <c r="L1850" i="1" s="1"/>
  <c r="O1850" i="1" s="1"/>
  <c r="P1850" i="1" s="1"/>
  <c r="L1849" i="1"/>
  <c r="O1849" i="1" s="1"/>
  <c r="P1849" i="1" s="1"/>
  <c r="M1853" i="1"/>
  <c r="I1854" i="1"/>
  <c r="N1851" i="1"/>
  <c r="J1853" i="1" l="1"/>
  <c r="K1853" i="1" s="1"/>
  <c r="F1852" i="1"/>
  <c r="E1852" i="1"/>
  <c r="U1852" i="1"/>
  <c r="W1852" i="1" s="1"/>
  <c r="X1849" i="1"/>
  <c r="B1849" i="1" s="1"/>
  <c r="X1850" i="1"/>
  <c r="B1850" i="1" s="1"/>
  <c r="G1850" i="1"/>
  <c r="D1851" i="1"/>
  <c r="L1851" i="1" s="1"/>
  <c r="O1851" i="1" s="1"/>
  <c r="P1851" i="1" s="1"/>
  <c r="M1854" i="1"/>
  <c r="I1855" i="1"/>
  <c r="N1852" i="1"/>
  <c r="J1854" i="1" l="1"/>
  <c r="K1854" i="1" s="1"/>
  <c r="E1854" i="1" s="1"/>
  <c r="E1853" i="1"/>
  <c r="F1853" i="1"/>
  <c r="U1853" i="1"/>
  <c r="W1853" i="1" s="1"/>
  <c r="X1851" i="1"/>
  <c r="B1851" i="1" s="1"/>
  <c r="G1851" i="1"/>
  <c r="D1852" i="1"/>
  <c r="L1852" i="1" s="1"/>
  <c r="O1852" i="1" s="1"/>
  <c r="P1852" i="1" s="1"/>
  <c r="M1855" i="1"/>
  <c r="I1856" i="1"/>
  <c r="N1853" i="1"/>
  <c r="J1855" i="1" l="1"/>
  <c r="K1855" i="1" s="1"/>
  <c r="E1855" i="1" s="1"/>
  <c r="F1854" i="1"/>
  <c r="U1854" i="1"/>
  <c r="W1854" i="1" s="1"/>
  <c r="X1852" i="1"/>
  <c r="B1852" i="1" s="1"/>
  <c r="D1853" i="1"/>
  <c r="G1853" i="1" s="1"/>
  <c r="G1852" i="1"/>
  <c r="M1856" i="1"/>
  <c r="I1857" i="1"/>
  <c r="N1854" i="1"/>
  <c r="J1856" i="1" l="1"/>
  <c r="K1856" i="1" s="1"/>
  <c r="F1856" i="1" s="1"/>
  <c r="F1855" i="1"/>
  <c r="L1853" i="1"/>
  <c r="O1853" i="1" s="1"/>
  <c r="P1853" i="1" s="1"/>
  <c r="X1853" i="1" s="1"/>
  <c r="B1853" i="1" s="1"/>
  <c r="U1855" i="1"/>
  <c r="W1855" i="1" s="1"/>
  <c r="D1854" i="1"/>
  <c r="L1854" i="1" s="1"/>
  <c r="O1854" i="1" s="1"/>
  <c r="P1854" i="1" s="1"/>
  <c r="M1857" i="1"/>
  <c r="I1858" i="1"/>
  <c r="N1855" i="1"/>
  <c r="E1856" i="1" l="1"/>
  <c r="J1857" i="1"/>
  <c r="K1857" i="1" s="1"/>
  <c r="E1857" i="1" s="1"/>
  <c r="U1856" i="1"/>
  <c r="W1856" i="1" s="1"/>
  <c r="G1854" i="1"/>
  <c r="X1854" i="1"/>
  <c r="B1854" i="1" s="1"/>
  <c r="D1855" i="1"/>
  <c r="G1855" i="1" s="1"/>
  <c r="M1858" i="1"/>
  <c r="J1858" i="1"/>
  <c r="K1858" i="1" s="1"/>
  <c r="I1859" i="1"/>
  <c r="N1856" i="1"/>
  <c r="F1857" i="1" l="1"/>
  <c r="L1855" i="1"/>
  <c r="O1855" i="1" s="1"/>
  <c r="P1855" i="1" s="1"/>
  <c r="X1855" i="1" s="1"/>
  <c r="B1855" i="1" s="1"/>
  <c r="U1857" i="1"/>
  <c r="W1857" i="1" s="1"/>
  <c r="D1856" i="1"/>
  <c r="G1856" i="1" s="1"/>
  <c r="M1859" i="1"/>
  <c r="J1859" i="1"/>
  <c r="K1859" i="1" s="1"/>
  <c r="I1860" i="1"/>
  <c r="E1858" i="1"/>
  <c r="F1858" i="1"/>
  <c r="N1857" i="1"/>
  <c r="U1858" i="1" l="1"/>
  <c r="W1858" i="1" s="1"/>
  <c r="L1856" i="1"/>
  <c r="O1856" i="1" s="1"/>
  <c r="P1856" i="1" s="1"/>
  <c r="X1856" i="1" s="1"/>
  <c r="B1856" i="1" s="1"/>
  <c r="D1857" i="1"/>
  <c r="G1857" i="1" s="1"/>
  <c r="F1859" i="1"/>
  <c r="E1859" i="1"/>
  <c r="U1859" i="1"/>
  <c r="W1859" i="1" s="1"/>
  <c r="J1860" i="1"/>
  <c r="K1860" i="1" s="1"/>
  <c r="M1860" i="1"/>
  <c r="I1861" i="1"/>
  <c r="N1858" i="1"/>
  <c r="L1857" i="1" l="1"/>
  <c r="O1857" i="1" s="1"/>
  <c r="P1857" i="1" s="1"/>
  <c r="X1857" i="1" s="1"/>
  <c r="D1858" i="1"/>
  <c r="L1858" i="1" s="1"/>
  <c r="O1858" i="1" s="1"/>
  <c r="P1858" i="1" s="1"/>
  <c r="M1861" i="1"/>
  <c r="J1861" i="1"/>
  <c r="K1861" i="1" s="1"/>
  <c r="I1862" i="1"/>
  <c r="E1860" i="1"/>
  <c r="F1860" i="1"/>
  <c r="U1860" i="1"/>
  <c r="W1860" i="1" s="1"/>
  <c r="N1859" i="1"/>
  <c r="B1857" i="1" l="1"/>
  <c r="G1858" i="1"/>
  <c r="D1859" i="1"/>
  <c r="G1859" i="1" s="1"/>
  <c r="X1858" i="1"/>
  <c r="B1858" i="1" s="1"/>
  <c r="M1862" i="1"/>
  <c r="J1862" i="1"/>
  <c r="K1862" i="1" s="1"/>
  <c r="I1863" i="1"/>
  <c r="E1861" i="1"/>
  <c r="F1861" i="1"/>
  <c r="U1861" i="1"/>
  <c r="W1861" i="1" s="1"/>
  <c r="N1860" i="1"/>
  <c r="D1860" i="1" l="1"/>
  <c r="G1860" i="1" s="1"/>
  <c r="L1859" i="1"/>
  <c r="O1859" i="1" s="1"/>
  <c r="P1859" i="1" s="1"/>
  <c r="X1859" i="1" s="1"/>
  <c r="B1859" i="1" s="1"/>
  <c r="J1863" i="1"/>
  <c r="K1863" i="1" s="1"/>
  <c r="M1863" i="1"/>
  <c r="I1864" i="1"/>
  <c r="F1862" i="1"/>
  <c r="E1862" i="1"/>
  <c r="U1862" i="1"/>
  <c r="W1862" i="1" s="1"/>
  <c r="N1861" i="1"/>
  <c r="L1860" i="1" l="1"/>
  <c r="O1860" i="1" s="1"/>
  <c r="P1860" i="1" s="1"/>
  <c r="X1860" i="1" s="1"/>
  <c r="B1860" i="1" s="1"/>
  <c r="D1861" i="1"/>
  <c r="G1861" i="1" s="1"/>
  <c r="J1864" i="1"/>
  <c r="K1864" i="1" s="1"/>
  <c r="M1864" i="1"/>
  <c r="I1865" i="1"/>
  <c r="F1863" i="1"/>
  <c r="E1863" i="1"/>
  <c r="U1863" i="1"/>
  <c r="W1863" i="1" s="1"/>
  <c r="N1862" i="1"/>
  <c r="L1861" i="1" l="1"/>
  <c r="O1861" i="1" s="1"/>
  <c r="P1861" i="1" s="1"/>
  <c r="X1861" i="1" s="1"/>
  <c r="B1861" i="1" s="1"/>
  <c r="D1862" i="1"/>
  <c r="L1862" i="1" s="1"/>
  <c r="O1862" i="1" s="1"/>
  <c r="P1862" i="1" s="1"/>
  <c r="M1865" i="1"/>
  <c r="J1865" i="1"/>
  <c r="K1865" i="1" s="1"/>
  <c r="I1866" i="1"/>
  <c r="F1864" i="1"/>
  <c r="E1864" i="1"/>
  <c r="U1864" i="1"/>
  <c r="W1864" i="1" s="1"/>
  <c r="N1863" i="1"/>
  <c r="D1863" i="1" l="1"/>
  <c r="L1863" i="1" s="1"/>
  <c r="O1863" i="1" s="1"/>
  <c r="P1863" i="1" s="1"/>
  <c r="G1862" i="1"/>
  <c r="X1862" i="1"/>
  <c r="B1862" i="1" s="1"/>
  <c r="M1866" i="1"/>
  <c r="J1866" i="1"/>
  <c r="K1866" i="1" s="1"/>
  <c r="I1867" i="1"/>
  <c r="F1865" i="1"/>
  <c r="E1865" i="1"/>
  <c r="U1865" i="1"/>
  <c r="W1865" i="1" s="1"/>
  <c r="N1864" i="1"/>
  <c r="G1863" i="1" l="1"/>
  <c r="D1864" i="1"/>
  <c r="G1864" i="1" s="1"/>
  <c r="X1863" i="1"/>
  <c r="B1863" i="1" s="1"/>
  <c r="J1867" i="1"/>
  <c r="K1867" i="1" s="1"/>
  <c r="M1867" i="1"/>
  <c r="I1868" i="1"/>
  <c r="F1866" i="1"/>
  <c r="E1866" i="1"/>
  <c r="U1866" i="1"/>
  <c r="W1866" i="1" s="1"/>
  <c r="N1865" i="1"/>
  <c r="D1865" i="1" l="1"/>
  <c r="L1865" i="1" s="1"/>
  <c r="O1865" i="1" s="1"/>
  <c r="P1865" i="1" s="1"/>
  <c r="X1865" i="1" s="1"/>
  <c r="L1864" i="1"/>
  <c r="O1864" i="1" s="1"/>
  <c r="P1864" i="1" s="1"/>
  <c r="X1864" i="1" s="1"/>
  <c r="B1864" i="1" s="1"/>
  <c r="J1868" i="1"/>
  <c r="K1868" i="1" s="1"/>
  <c r="M1868" i="1"/>
  <c r="I1869" i="1"/>
  <c r="E1867" i="1"/>
  <c r="F1867" i="1"/>
  <c r="U1867" i="1"/>
  <c r="W1867" i="1" s="1"/>
  <c r="N1866" i="1"/>
  <c r="D1866" i="1" l="1"/>
  <c r="G1866" i="1" s="1"/>
  <c r="G1865" i="1"/>
  <c r="E1868" i="1"/>
  <c r="F1868" i="1"/>
  <c r="U1868" i="1"/>
  <c r="W1868" i="1" s="1"/>
  <c r="J1869" i="1"/>
  <c r="K1869" i="1" s="1"/>
  <c r="I1870" i="1"/>
  <c r="B1865" i="1"/>
  <c r="N1867" i="1"/>
  <c r="L1866" i="1" l="1"/>
  <c r="O1866" i="1" s="1"/>
  <c r="P1866" i="1" s="1"/>
  <c r="X1866" i="1" s="1"/>
  <c r="D1867" i="1"/>
  <c r="L1867" i="1" s="1"/>
  <c r="O1867" i="1" s="1"/>
  <c r="P1867" i="1" s="1"/>
  <c r="X1867" i="1" s="1"/>
  <c r="J1870" i="1"/>
  <c r="K1870" i="1" s="1"/>
  <c r="I1871" i="1"/>
  <c r="F1869" i="1"/>
  <c r="E1869" i="1"/>
  <c r="Y1866" i="1"/>
  <c r="N1868" i="1"/>
  <c r="G1867" i="1" l="1"/>
  <c r="D1868" i="1"/>
  <c r="L1868" i="1" s="1"/>
  <c r="M1869" i="1" s="1"/>
  <c r="M1870" i="1" s="1"/>
  <c r="G1868" i="1"/>
  <c r="D1869" i="1"/>
  <c r="L1869" i="1" s="1"/>
  <c r="J1871" i="1"/>
  <c r="K1871" i="1" s="1"/>
  <c r="M1871" i="1"/>
  <c r="I1872" i="1"/>
  <c r="F1870" i="1"/>
  <c r="E1870" i="1"/>
  <c r="U1870" i="1"/>
  <c r="W1870" i="1" s="1"/>
  <c r="B1867" i="1"/>
  <c r="N1869" i="1"/>
  <c r="O1868" i="1"/>
  <c r="P1868" i="1" s="1"/>
  <c r="X1868" i="1" s="1"/>
  <c r="B1866" i="1"/>
  <c r="J1872" i="1" l="1"/>
  <c r="K1872" i="1" s="1"/>
  <c r="M1872" i="1"/>
  <c r="I1873" i="1"/>
  <c r="D1870" i="1"/>
  <c r="L1870" i="1" s="1"/>
  <c r="E1871" i="1"/>
  <c r="F1871" i="1"/>
  <c r="U1871" i="1"/>
  <c r="W1871" i="1" s="1"/>
  <c r="B1868" i="1"/>
  <c r="Y1868" i="1"/>
  <c r="G1869" i="1"/>
  <c r="N1870" i="1"/>
  <c r="O1869" i="1"/>
  <c r="P1869" i="1" s="1"/>
  <c r="X1869" i="1" s="1"/>
  <c r="D1871" i="1" l="1"/>
  <c r="L1871" i="1" s="1"/>
  <c r="M1873" i="1"/>
  <c r="J1873" i="1"/>
  <c r="K1873" i="1" s="1"/>
  <c r="I1874" i="1"/>
  <c r="G1870" i="1"/>
  <c r="E1872" i="1"/>
  <c r="F1872" i="1"/>
  <c r="U1872" i="1"/>
  <c r="W1872" i="1" s="1"/>
  <c r="B1869" i="1"/>
  <c r="N1871" i="1"/>
  <c r="O1870" i="1"/>
  <c r="P1870" i="1" s="1"/>
  <c r="X1870" i="1" s="1"/>
  <c r="G1871" i="1" l="1"/>
  <c r="D1872" i="1"/>
  <c r="L1872" i="1" s="1"/>
  <c r="E1873" i="1"/>
  <c r="F1873" i="1"/>
  <c r="U1873" i="1"/>
  <c r="W1873" i="1" s="1"/>
  <c r="M1874" i="1"/>
  <c r="J1874" i="1"/>
  <c r="K1874" i="1" s="1"/>
  <c r="I1875" i="1"/>
  <c r="B1870" i="1"/>
  <c r="N1872" i="1"/>
  <c r="O1871" i="1"/>
  <c r="P1871" i="1" s="1"/>
  <c r="X1871" i="1" s="1"/>
  <c r="D1873" i="1" l="1"/>
  <c r="L1873" i="1" s="1"/>
  <c r="G1872" i="1"/>
  <c r="F1874" i="1"/>
  <c r="E1874" i="1"/>
  <c r="U1874" i="1"/>
  <c r="W1874" i="1" s="1"/>
  <c r="M1875" i="1"/>
  <c r="J1875" i="1"/>
  <c r="K1875" i="1" s="1"/>
  <c r="I1876" i="1"/>
  <c r="N1873" i="1"/>
  <c r="O1872" i="1"/>
  <c r="P1872" i="1" s="1"/>
  <c r="X1872" i="1" s="1"/>
  <c r="B1871" i="1"/>
  <c r="G1873" i="1" l="1"/>
  <c r="D1874" i="1"/>
  <c r="G1874" i="1" s="1"/>
  <c r="J1876" i="1"/>
  <c r="K1876" i="1" s="1"/>
  <c r="M1876" i="1"/>
  <c r="I1877" i="1"/>
  <c r="F1875" i="1"/>
  <c r="E1875" i="1"/>
  <c r="U1875" i="1"/>
  <c r="W1875" i="1" s="1"/>
  <c r="B1872" i="1"/>
  <c r="N1874" i="1"/>
  <c r="O1873" i="1"/>
  <c r="P1873" i="1" s="1"/>
  <c r="X1873" i="1" l="1"/>
  <c r="B1873" i="1" s="1"/>
  <c r="L1874" i="1"/>
  <c r="O1874" i="1" s="1"/>
  <c r="P1874" i="1" s="1"/>
  <c r="D1875" i="1"/>
  <c r="L1875" i="1" s="1"/>
  <c r="J1877" i="1"/>
  <c r="K1877" i="1" s="1"/>
  <c r="M1877" i="1"/>
  <c r="I1878" i="1"/>
  <c r="E1876" i="1"/>
  <c r="F1876" i="1"/>
  <c r="U1876" i="1"/>
  <c r="W1876" i="1" s="1"/>
  <c r="N1875" i="1"/>
  <c r="X1874" i="1" l="1"/>
  <c r="B1874" i="1" s="1"/>
  <c r="G1875" i="1"/>
  <c r="D1876" i="1"/>
  <c r="L1876" i="1" s="1"/>
  <c r="J1878" i="1"/>
  <c r="K1878" i="1" s="1"/>
  <c r="M1878" i="1"/>
  <c r="I1879" i="1"/>
  <c r="F1877" i="1"/>
  <c r="E1877" i="1"/>
  <c r="U1877" i="1"/>
  <c r="W1877" i="1" s="1"/>
  <c r="N1876" i="1"/>
  <c r="O1875" i="1"/>
  <c r="P1875" i="1" s="1"/>
  <c r="X1875" i="1" s="1"/>
  <c r="J1879" i="1" l="1"/>
  <c r="K1879" i="1" s="1"/>
  <c r="M1879" i="1"/>
  <c r="I1880" i="1"/>
  <c r="E1878" i="1"/>
  <c r="F1878" i="1"/>
  <c r="U1878" i="1"/>
  <c r="W1878" i="1" s="1"/>
  <c r="D1877" i="1"/>
  <c r="G1877" i="1" s="1"/>
  <c r="G1876" i="1"/>
  <c r="B1875" i="1"/>
  <c r="N1877" i="1"/>
  <c r="O1876" i="1"/>
  <c r="P1876" i="1" s="1"/>
  <c r="X1876" i="1" l="1"/>
  <c r="B1876" i="1" s="1"/>
  <c r="L1877" i="1"/>
  <c r="O1877" i="1" s="1"/>
  <c r="P1877" i="1" s="1"/>
  <c r="D1878" i="1"/>
  <c r="L1878" i="1" s="1"/>
  <c r="J1880" i="1"/>
  <c r="K1880" i="1" s="1"/>
  <c r="M1880" i="1"/>
  <c r="I1881" i="1"/>
  <c r="F1879" i="1"/>
  <c r="E1879" i="1"/>
  <c r="U1879" i="1"/>
  <c r="W1879" i="1" s="1"/>
  <c r="N1878" i="1"/>
  <c r="X1877" i="1" l="1"/>
  <c r="B1877" i="1" s="1"/>
  <c r="G1878" i="1"/>
  <c r="D1879" i="1"/>
  <c r="L1879" i="1" s="1"/>
  <c r="F1880" i="1"/>
  <c r="E1880" i="1"/>
  <c r="U1880" i="1"/>
  <c r="W1880" i="1" s="1"/>
  <c r="M1881" i="1"/>
  <c r="J1881" i="1"/>
  <c r="K1881" i="1" s="1"/>
  <c r="I1882" i="1"/>
  <c r="N1879" i="1"/>
  <c r="O1878" i="1"/>
  <c r="P1878" i="1" s="1"/>
  <c r="X1878" i="1" l="1"/>
  <c r="B1878" i="1" s="1"/>
  <c r="G1879" i="1"/>
  <c r="J1882" i="1"/>
  <c r="K1882" i="1" s="1"/>
  <c r="M1882" i="1"/>
  <c r="I1883" i="1"/>
  <c r="D1880" i="1"/>
  <c r="G1880" i="1" s="1"/>
  <c r="E1881" i="1"/>
  <c r="F1881" i="1"/>
  <c r="U1881" i="1"/>
  <c r="W1881" i="1" s="1"/>
  <c r="N1880" i="1"/>
  <c r="O1879" i="1"/>
  <c r="P1879" i="1" s="1"/>
  <c r="X1879" i="1" l="1"/>
  <c r="B1879" i="1" s="1"/>
  <c r="L1880" i="1"/>
  <c r="O1880" i="1" s="1"/>
  <c r="P1880" i="1" s="1"/>
  <c r="D1881" i="1"/>
  <c r="G1881" i="1" s="1"/>
  <c r="M1883" i="1"/>
  <c r="J1883" i="1"/>
  <c r="K1883" i="1" s="1"/>
  <c r="I1884" i="1"/>
  <c r="F1882" i="1"/>
  <c r="E1882" i="1"/>
  <c r="U1882" i="1"/>
  <c r="W1882" i="1" s="1"/>
  <c r="N1881" i="1"/>
  <c r="X1880" i="1" l="1"/>
  <c r="B1880" i="1" s="1"/>
  <c r="L1881" i="1"/>
  <c r="O1881" i="1" s="1"/>
  <c r="P1881" i="1" s="1"/>
  <c r="J1884" i="1"/>
  <c r="K1884" i="1" s="1"/>
  <c r="M1884" i="1"/>
  <c r="I1885" i="1"/>
  <c r="D1882" i="1"/>
  <c r="L1882" i="1" s="1"/>
  <c r="F1883" i="1"/>
  <c r="E1883" i="1"/>
  <c r="U1883" i="1"/>
  <c r="W1883" i="1" s="1"/>
  <c r="N1882" i="1"/>
  <c r="X1881" i="1" l="1"/>
  <c r="B1881" i="1" s="1"/>
  <c r="D1883" i="1"/>
  <c r="L1883" i="1" s="1"/>
  <c r="G1882" i="1"/>
  <c r="M1885" i="1"/>
  <c r="J1885" i="1"/>
  <c r="K1885" i="1" s="1"/>
  <c r="I1886" i="1"/>
  <c r="F1884" i="1"/>
  <c r="E1884" i="1"/>
  <c r="U1884" i="1"/>
  <c r="W1884" i="1" s="1"/>
  <c r="N1883" i="1"/>
  <c r="O1882" i="1"/>
  <c r="P1882" i="1" s="1"/>
  <c r="X1882" i="1" l="1"/>
  <c r="B1882" i="1" s="1"/>
  <c r="G1883" i="1"/>
  <c r="F1885" i="1"/>
  <c r="E1885" i="1"/>
  <c r="U1885" i="1"/>
  <c r="W1885" i="1" s="1"/>
  <c r="J1886" i="1"/>
  <c r="K1886" i="1" s="1"/>
  <c r="M1886" i="1"/>
  <c r="I1887" i="1"/>
  <c r="D1884" i="1"/>
  <c r="G1884" i="1" s="1"/>
  <c r="N1884" i="1"/>
  <c r="O1883" i="1"/>
  <c r="P1883" i="1" s="1"/>
  <c r="X1883" i="1" s="1"/>
  <c r="M1887" i="1" l="1"/>
  <c r="J1887" i="1"/>
  <c r="K1887" i="1" s="1"/>
  <c r="I1888" i="1"/>
  <c r="F1886" i="1"/>
  <c r="E1886" i="1"/>
  <c r="U1886" i="1"/>
  <c r="W1886" i="1" s="1"/>
  <c r="D1885" i="1"/>
  <c r="L1885" i="1" s="1"/>
  <c r="L1884" i="1"/>
  <c r="O1884" i="1" s="1"/>
  <c r="P1884" i="1" s="1"/>
  <c r="B1883" i="1"/>
  <c r="N1885" i="1"/>
  <c r="X1884" i="1" l="1"/>
  <c r="B1884" i="1" s="1"/>
  <c r="D1886" i="1"/>
  <c r="L1886" i="1" s="1"/>
  <c r="G1885" i="1"/>
  <c r="J1888" i="1"/>
  <c r="K1888" i="1" s="1"/>
  <c r="M1888" i="1"/>
  <c r="I1889" i="1"/>
  <c r="F1887" i="1"/>
  <c r="E1887" i="1"/>
  <c r="U1887" i="1"/>
  <c r="W1887" i="1" s="1"/>
  <c r="N1886" i="1"/>
  <c r="O1885" i="1"/>
  <c r="P1885" i="1" s="1"/>
  <c r="X1885" i="1" l="1"/>
  <c r="B1885" i="1" s="1"/>
  <c r="E1888" i="1"/>
  <c r="F1888" i="1"/>
  <c r="U1888" i="1"/>
  <c r="W1888" i="1" s="1"/>
  <c r="J1889" i="1"/>
  <c r="K1889" i="1" s="1"/>
  <c r="M1889" i="1"/>
  <c r="I1890" i="1"/>
  <c r="D1887" i="1"/>
  <c r="L1887" i="1" s="1"/>
  <c r="G1886" i="1"/>
  <c r="N1887" i="1"/>
  <c r="O1886" i="1"/>
  <c r="P1886" i="1" s="1"/>
  <c r="X1886" i="1" s="1"/>
  <c r="G1887" i="1" l="1"/>
  <c r="J1890" i="1"/>
  <c r="K1890" i="1" s="1"/>
  <c r="M1890" i="1"/>
  <c r="I1891" i="1"/>
  <c r="F1889" i="1"/>
  <c r="E1889" i="1"/>
  <c r="U1889" i="1"/>
  <c r="W1889" i="1" s="1"/>
  <c r="D1888" i="1"/>
  <c r="L1888" i="1" s="1"/>
  <c r="B1886" i="1"/>
  <c r="N1888" i="1"/>
  <c r="O1887" i="1"/>
  <c r="P1887" i="1" s="1"/>
  <c r="X1887" i="1" l="1"/>
  <c r="B1887" i="1" s="1"/>
  <c r="G1888" i="1"/>
  <c r="D1889" i="1"/>
  <c r="L1889" i="1" s="1"/>
  <c r="J1891" i="1"/>
  <c r="K1891" i="1" s="1"/>
  <c r="M1891" i="1"/>
  <c r="I1892" i="1"/>
  <c r="F1890" i="1"/>
  <c r="E1890" i="1"/>
  <c r="U1890" i="1"/>
  <c r="W1890" i="1" s="1"/>
  <c r="N1889" i="1"/>
  <c r="O1888" i="1"/>
  <c r="P1888" i="1" s="1"/>
  <c r="X1888" i="1" l="1"/>
  <c r="B1888" i="1" s="1"/>
  <c r="D1890" i="1"/>
  <c r="L1890" i="1" s="1"/>
  <c r="F1891" i="1"/>
  <c r="E1891" i="1"/>
  <c r="U1891" i="1"/>
  <c r="W1891" i="1" s="1"/>
  <c r="G1889" i="1"/>
  <c r="J1892" i="1"/>
  <c r="K1892" i="1" s="1"/>
  <c r="M1892" i="1"/>
  <c r="I1893" i="1"/>
  <c r="N1890" i="1"/>
  <c r="O1889" i="1"/>
  <c r="P1889" i="1" s="1"/>
  <c r="X1889" i="1" l="1"/>
  <c r="B1889" i="1" s="1"/>
  <c r="G1890" i="1"/>
  <c r="F1892" i="1"/>
  <c r="E1892" i="1"/>
  <c r="U1892" i="1"/>
  <c r="W1892" i="1" s="1"/>
  <c r="D1891" i="1"/>
  <c r="L1891" i="1" s="1"/>
  <c r="J1893" i="1"/>
  <c r="K1893" i="1" s="1"/>
  <c r="M1893" i="1"/>
  <c r="I1894" i="1"/>
  <c r="N1891" i="1"/>
  <c r="O1890" i="1"/>
  <c r="P1890" i="1" s="1"/>
  <c r="X1890" i="1" l="1"/>
  <c r="B1890" i="1" s="1"/>
  <c r="G1891" i="1"/>
  <c r="J1894" i="1"/>
  <c r="K1894" i="1" s="1"/>
  <c r="M1894" i="1"/>
  <c r="I1895" i="1"/>
  <c r="E1893" i="1"/>
  <c r="F1893" i="1"/>
  <c r="U1893" i="1"/>
  <c r="W1893" i="1" s="1"/>
  <c r="D1892" i="1"/>
  <c r="L1892" i="1" s="1"/>
  <c r="N1892" i="1"/>
  <c r="O1891" i="1"/>
  <c r="P1891" i="1" s="1"/>
  <c r="X1891" i="1" l="1"/>
  <c r="B1891" i="1" s="1"/>
  <c r="G1892" i="1"/>
  <c r="D1893" i="1"/>
  <c r="G1893" i="1" s="1"/>
  <c r="M1895" i="1"/>
  <c r="J1895" i="1"/>
  <c r="K1895" i="1" s="1"/>
  <c r="I1896" i="1"/>
  <c r="F1894" i="1"/>
  <c r="E1894" i="1"/>
  <c r="U1894" i="1"/>
  <c r="W1894" i="1" s="1"/>
  <c r="N1893" i="1"/>
  <c r="O1892" i="1"/>
  <c r="P1892" i="1" s="1"/>
  <c r="X1892" i="1" l="1"/>
  <c r="B1892" i="1" s="1"/>
  <c r="L1893" i="1"/>
  <c r="O1893" i="1" s="1"/>
  <c r="P1893" i="1" s="1"/>
  <c r="E1895" i="1"/>
  <c r="F1895" i="1"/>
  <c r="U1895" i="1"/>
  <c r="W1895" i="1" s="1"/>
  <c r="D1894" i="1"/>
  <c r="G1894" i="1" s="1"/>
  <c r="J1896" i="1"/>
  <c r="K1896" i="1" s="1"/>
  <c r="M1896" i="1"/>
  <c r="I1897" i="1"/>
  <c r="N1894" i="1"/>
  <c r="X1893" i="1" l="1"/>
  <c r="B1893" i="1" s="1"/>
  <c r="L1894" i="1"/>
  <c r="O1894" i="1" s="1"/>
  <c r="P1894" i="1" s="1"/>
  <c r="X1894" i="1" s="1"/>
  <c r="J1897" i="1"/>
  <c r="K1897" i="1" s="1"/>
  <c r="M1897" i="1"/>
  <c r="I1898" i="1"/>
  <c r="E1896" i="1"/>
  <c r="F1896" i="1"/>
  <c r="U1896" i="1"/>
  <c r="W1896" i="1" s="1"/>
  <c r="D1895" i="1"/>
  <c r="L1895" i="1" s="1"/>
  <c r="N1895" i="1"/>
  <c r="D1896" i="1" l="1"/>
  <c r="L1896" i="1" s="1"/>
  <c r="J1898" i="1"/>
  <c r="K1898" i="1" s="1"/>
  <c r="I1899" i="1"/>
  <c r="F1897" i="1"/>
  <c r="E1897" i="1"/>
  <c r="U1897" i="1"/>
  <c r="W1897" i="1" s="1"/>
  <c r="G1895" i="1"/>
  <c r="B1894" i="1"/>
  <c r="N1896" i="1"/>
  <c r="O1895" i="1"/>
  <c r="P1895" i="1" s="1"/>
  <c r="X1895" i="1" l="1"/>
  <c r="B1895" i="1" s="1"/>
  <c r="D1897" i="1"/>
  <c r="G1897" i="1" s="1"/>
  <c r="J1899" i="1"/>
  <c r="K1899" i="1" s="1"/>
  <c r="I1900" i="1"/>
  <c r="F1898" i="1"/>
  <c r="E1898" i="1"/>
  <c r="G1896" i="1"/>
  <c r="N1897" i="1"/>
  <c r="O1896" i="1"/>
  <c r="P1896" i="1" s="1"/>
  <c r="X1896" i="1" l="1"/>
  <c r="B1896" i="1" s="1"/>
  <c r="L1897" i="1"/>
  <c r="M1898" i="1" s="1"/>
  <c r="M1899" i="1" s="1"/>
  <c r="M1900" i="1" s="1"/>
  <c r="D1898" i="1"/>
  <c r="G1898" i="1" s="1"/>
  <c r="J1900" i="1"/>
  <c r="K1900" i="1" s="1"/>
  <c r="I1901" i="1"/>
  <c r="E1899" i="1"/>
  <c r="F1899" i="1"/>
  <c r="U1899" i="1"/>
  <c r="W1899" i="1" s="1"/>
  <c r="O1897" i="1" l="1"/>
  <c r="P1897" i="1" s="1"/>
  <c r="N1898" i="1"/>
  <c r="N1899" i="1" s="1"/>
  <c r="L1898" i="1"/>
  <c r="M1901" i="1"/>
  <c r="J1901" i="1"/>
  <c r="K1901" i="1" s="1"/>
  <c r="I1902" i="1"/>
  <c r="F1900" i="1"/>
  <c r="E1900" i="1"/>
  <c r="U1900" i="1"/>
  <c r="W1900" i="1" s="1"/>
  <c r="D1899" i="1"/>
  <c r="L1899" i="1" s="1"/>
  <c r="X1897" i="1" l="1"/>
  <c r="B1897" i="1" s="1"/>
  <c r="O1898" i="1"/>
  <c r="P1898" i="1" s="1"/>
  <c r="G1899" i="1"/>
  <c r="D1900" i="1"/>
  <c r="L1900" i="1" s="1"/>
  <c r="J1902" i="1"/>
  <c r="K1902" i="1" s="1"/>
  <c r="I1903" i="1"/>
  <c r="F1901" i="1"/>
  <c r="E1901" i="1"/>
  <c r="U1901" i="1"/>
  <c r="W1901" i="1" s="1"/>
  <c r="M1902" i="1"/>
  <c r="N1900" i="1"/>
  <c r="O1899" i="1"/>
  <c r="P1899" i="1" s="1"/>
  <c r="Y1897" i="1" l="1"/>
  <c r="X1899" i="1"/>
  <c r="B1899" i="1" s="1"/>
  <c r="X1898" i="1"/>
  <c r="B1898" i="1" s="1"/>
  <c r="G1900" i="1"/>
  <c r="M1903" i="1"/>
  <c r="J1903" i="1"/>
  <c r="K1903" i="1" s="1"/>
  <c r="I1904" i="1"/>
  <c r="F1902" i="1"/>
  <c r="E1902" i="1"/>
  <c r="U1902" i="1"/>
  <c r="W1902" i="1" s="1"/>
  <c r="D1901" i="1"/>
  <c r="G1901" i="1" s="1"/>
  <c r="N1901" i="1"/>
  <c r="O1900" i="1"/>
  <c r="P1900" i="1" s="1"/>
  <c r="X1900" i="1" l="1"/>
  <c r="B1900" i="1" s="1"/>
  <c r="L1901" i="1"/>
  <c r="O1901" i="1" s="1"/>
  <c r="P1901" i="1" s="1"/>
  <c r="D1902" i="1"/>
  <c r="G1902" i="1" s="1"/>
  <c r="J1904" i="1"/>
  <c r="K1904" i="1" s="1"/>
  <c r="M1904" i="1"/>
  <c r="I1905" i="1"/>
  <c r="E1903" i="1"/>
  <c r="F1903" i="1"/>
  <c r="U1903" i="1"/>
  <c r="W1903" i="1" s="1"/>
  <c r="N1902" i="1"/>
  <c r="X1901" i="1" l="1"/>
  <c r="B1901" i="1" s="1"/>
  <c r="M1905" i="1"/>
  <c r="J1905" i="1"/>
  <c r="K1905" i="1" s="1"/>
  <c r="I1906" i="1"/>
  <c r="F1904" i="1"/>
  <c r="E1904" i="1"/>
  <c r="U1904" i="1"/>
  <c r="W1904" i="1" s="1"/>
  <c r="L1902" i="1"/>
  <c r="O1902" i="1" s="1"/>
  <c r="P1902" i="1" s="1"/>
  <c r="X1902" i="1" s="1"/>
  <c r="D1903" i="1"/>
  <c r="L1903" i="1" s="1"/>
  <c r="N1903" i="1"/>
  <c r="D1904" i="1" l="1"/>
  <c r="L1904" i="1" s="1"/>
  <c r="M1906" i="1"/>
  <c r="J1906" i="1"/>
  <c r="K1906" i="1" s="1"/>
  <c r="I1907" i="1"/>
  <c r="F1905" i="1"/>
  <c r="E1905" i="1"/>
  <c r="U1905" i="1"/>
  <c r="W1905" i="1" s="1"/>
  <c r="G1903" i="1"/>
  <c r="B1902" i="1"/>
  <c r="N1904" i="1"/>
  <c r="O1903" i="1"/>
  <c r="P1903" i="1" s="1"/>
  <c r="X1903" i="1" l="1"/>
  <c r="B1903" i="1" s="1"/>
  <c r="M1907" i="1"/>
  <c r="J1907" i="1"/>
  <c r="K1907" i="1" s="1"/>
  <c r="I1908" i="1"/>
  <c r="F1906" i="1"/>
  <c r="E1906" i="1"/>
  <c r="U1906" i="1"/>
  <c r="W1906" i="1" s="1"/>
  <c r="G1904" i="1"/>
  <c r="D1905" i="1"/>
  <c r="G1905" i="1" s="1"/>
  <c r="N1905" i="1"/>
  <c r="O1904" i="1"/>
  <c r="P1904" i="1" s="1"/>
  <c r="X1904" i="1" l="1"/>
  <c r="B1904" i="1" s="1"/>
  <c r="D1906" i="1"/>
  <c r="G1906" i="1" s="1"/>
  <c r="E1907" i="1"/>
  <c r="F1907" i="1"/>
  <c r="U1907" i="1"/>
  <c r="W1907" i="1" s="1"/>
  <c r="J1908" i="1"/>
  <c r="K1908" i="1" s="1"/>
  <c r="M1908" i="1"/>
  <c r="I1909" i="1"/>
  <c r="L1905" i="1"/>
  <c r="O1905" i="1" s="1"/>
  <c r="P1905" i="1" s="1"/>
  <c r="N1906" i="1"/>
  <c r="X1905" i="1" l="1"/>
  <c r="B1905" i="1" s="1"/>
  <c r="F1908" i="1"/>
  <c r="E1908" i="1"/>
  <c r="U1908" i="1"/>
  <c r="W1908" i="1" s="1"/>
  <c r="M1909" i="1"/>
  <c r="J1909" i="1"/>
  <c r="K1909" i="1" s="1"/>
  <c r="I1910" i="1"/>
  <c r="D1907" i="1"/>
  <c r="L1907" i="1" s="1"/>
  <c r="L1906" i="1"/>
  <c r="O1906" i="1" s="1"/>
  <c r="P1906" i="1" s="1"/>
  <c r="X1906" i="1" s="1"/>
  <c r="N1907" i="1"/>
  <c r="J1910" i="1" l="1"/>
  <c r="K1910" i="1" s="1"/>
  <c r="M1910" i="1"/>
  <c r="I1911" i="1"/>
  <c r="G1907" i="1"/>
  <c r="F1909" i="1"/>
  <c r="E1909" i="1"/>
  <c r="U1909" i="1"/>
  <c r="W1909" i="1" s="1"/>
  <c r="D1908" i="1"/>
  <c r="L1908" i="1" s="1"/>
  <c r="B1906" i="1"/>
  <c r="N1908" i="1"/>
  <c r="O1907" i="1"/>
  <c r="P1907" i="1" s="1"/>
  <c r="X1907" i="1" l="1"/>
  <c r="B1907" i="1" s="1"/>
  <c r="D1909" i="1"/>
  <c r="L1909" i="1" s="1"/>
  <c r="J1911" i="1"/>
  <c r="K1911" i="1" s="1"/>
  <c r="M1911" i="1"/>
  <c r="I1912" i="1"/>
  <c r="G1908" i="1"/>
  <c r="E1910" i="1"/>
  <c r="F1910" i="1"/>
  <c r="U1910" i="1"/>
  <c r="W1910" i="1" s="1"/>
  <c r="N1909" i="1"/>
  <c r="O1908" i="1"/>
  <c r="P1908" i="1" s="1"/>
  <c r="X1908" i="1" l="1"/>
  <c r="B1908" i="1" s="1"/>
  <c r="D1910" i="1"/>
  <c r="G1910" i="1" s="1"/>
  <c r="J1912" i="1"/>
  <c r="K1912" i="1" s="1"/>
  <c r="M1912" i="1"/>
  <c r="I1913" i="1"/>
  <c r="F1911" i="1"/>
  <c r="E1911" i="1"/>
  <c r="U1911" i="1"/>
  <c r="W1911" i="1" s="1"/>
  <c r="G1909" i="1"/>
  <c r="N1910" i="1"/>
  <c r="O1909" i="1"/>
  <c r="P1909" i="1" s="1"/>
  <c r="X1909" i="1" l="1"/>
  <c r="B1909" i="1" s="1"/>
  <c r="D1911" i="1"/>
  <c r="G1911" i="1" s="1"/>
  <c r="F1912" i="1"/>
  <c r="E1912" i="1"/>
  <c r="U1912" i="1"/>
  <c r="W1912" i="1" s="1"/>
  <c r="M1913" i="1"/>
  <c r="J1913" i="1"/>
  <c r="K1913" i="1" s="1"/>
  <c r="I1914" i="1"/>
  <c r="L1910" i="1"/>
  <c r="O1910" i="1" s="1"/>
  <c r="P1910" i="1" s="1"/>
  <c r="N1911" i="1"/>
  <c r="X1910" i="1" l="1"/>
  <c r="B1910" i="1" s="1"/>
  <c r="L1911" i="1"/>
  <c r="O1911" i="1" s="1"/>
  <c r="P1911" i="1" s="1"/>
  <c r="F1913" i="1"/>
  <c r="E1913" i="1"/>
  <c r="U1913" i="1"/>
  <c r="W1913" i="1" s="1"/>
  <c r="D1912" i="1"/>
  <c r="L1912" i="1" s="1"/>
  <c r="M1914" i="1"/>
  <c r="J1914" i="1"/>
  <c r="K1914" i="1" s="1"/>
  <c r="I1915" i="1"/>
  <c r="N1912" i="1"/>
  <c r="X1911" i="1" l="1"/>
  <c r="B1911" i="1" s="1"/>
  <c r="G1912" i="1"/>
  <c r="M1915" i="1"/>
  <c r="J1915" i="1"/>
  <c r="K1915" i="1" s="1"/>
  <c r="I1916" i="1"/>
  <c r="F1914" i="1"/>
  <c r="E1914" i="1"/>
  <c r="U1914" i="1"/>
  <c r="W1914" i="1" s="1"/>
  <c r="D1913" i="1"/>
  <c r="G1913" i="1" s="1"/>
  <c r="N1913" i="1"/>
  <c r="O1912" i="1"/>
  <c r="P1912" i="1" s="1"/>
  <c r="X1912" i="1" l="1"/>
  <c r="B1912" i="1" s="1"/>
  <c r="L1913" i="1"/>
  <c r="O1913" i="1" s="1"/>
  <c r="P1913" i="1" s="1"/>
  <c r="D1914" i="1"/>
  <c r="L1914" i="1" s="1"/>
  <c r="J1916" i="1"/>
  <c r="K1916" i="1" s="1"/>
  <c r="M1916" i="1"/>
  <c r="I1917" i="1"/>
  <c r="F1915" i="1"/>
  <c r="E1915" i="1"/>
  <c r="U1915" i="1"/>
  <c r="W1915" i="1" s="1"/>
  <c r="N1914" i="1"/>
  <c r="X1913" i="1" l="1"/>
  <c r="B1913" i="1" s="1"/>
  <c r="F1916" i="1"/>
  <c r="E1916" i="1"/>
  <c r="U1916" i="1"/>
  <c r="W1916" i="1" s="1"/>
  <c r="G1914" i="1"/>
  <c r="J1917" i="1"/>
  <c r="K1917" i="1" s="1"/>
  <c r="M1917" i="1"/>
  <c r="I1918" i="1"/>
  <c r="D1915" i="1"/>
  <c r="L1915" i="1" s="1"/>
  <c r="N1915" i="1"/>
  <c r="O1914" i="1"/>
  <c r="P1914" i="1" s="1"/>
  <c r="X1914" i="1" l="1"/>
  <c r="B1914" i="1" s="1"/>
  <c r="G1915" i="1"/>
  <c r="F1917" i="1"/>
  <c r="E1917" i="1"/>
  <c r="U1917" i="1"/>
  <c r="W1917" i="1" s="1"/>
  <c r="M1918" i="1"/>
  <c r="J1918" i="1"/>
  <c r="K1918" i="1" s="1"/>
  <c r="I1919" i="1"/>
  <c r="D1916" i="1"/>
  <c r="L1916" i="1" s="1"/>
  <c r="N1916" i="1"/>
  <c r="O1915" i="1"/>
  <c r="P1915" i="1" s="1"/>
  <c r="X1915" i="1" l="1"/>
  <c r="B1915" i="1" s="1"/>
  <c r="F1918" i="1"/>
  <c r="E1918" i="1"/>
  <c r="U1918" i="1"/>
  <c r="W1918" i="1" s="1"/>
  <c r="G1916" i="1"/>
  <c r="D1917" i="1"/>
  <c r="G1917" i="1" s="1"/>
  <c r="J1919" i="1"/>
  <c r="K1919" i="1" s="1"/>
  <c r="M1919" i="1"/>
  <c r="I1920" i="1"/>
  <c r="N1917" i="1"/>
  <c r="O1916" i="1"/>
  <c r="P1916" i="1" s="1"/>
  <c r="X1916" i="1" l="1"/>
  <c r="B1916" i="1" s="1"/>
  <c r="L1917" i="1"/>
  <c r="O1917" i="1" s="1"/>
  <c r="P1917" i="1" s="1"/>
  <c r="D1918" i="1"/>
  <c r="G1918" i="1" s="1"/>
  <c r="E1919" i="1"/>
  <c r="F1919" i="1"/>
  <c r="U1919" i="1"/>
  <c r="W1919" i="1" s="1"/>
  <c r="J1920" i="1"/>
  <c r="K1920" i="1" s="1"/>
  <c r="M1920" i="1"/>
  <c r="I1921" i="1"/>
  <c r="N1918" i="1"/>
  <c r="X1917" i="1" l="1"/>
  <c r="B1917" i="1" s="1"/>
  <c r="F1920" i="1"/>
  <c r="E1920" i="1"/>
  <c r="U1920" i="1"/>
  <c r="W1920" i="1" s="1"/>
  <c r="D1919" i="1"/>
  <c r="G1919" i="1" s="1"/>
  <c r="L1918" i="1"/>
  <c r="O1918" i="1" s="1"/>
  <c r="P1918" i="1" s="1"/>
  <c r="M1921" i="1"/>
  <c r="J1921" i="1"/>
  <c r="K1921" i="1" s="1"/>
  <c r="I1922" i="1"/>
  <c r="N1919" i="1"/>
  <c r="X1918" i="1" l="1"/>
  <c r="B1918" i="1" s="1"/>
  <c r="L1919" i="1"/>
  <c r="O1919" i="1" s="1"/>
  <c r="P1919" i="1" s="1"/>
  <c r="E1921" i="1"/>
  <c r="F1921" i="1"/>
  <c r="U1921" i="1"/>
  <c r="W1921" i="1" s="1"/>
  <c r="D1920" i="1"/>
  <c r="L1920" i="1" s="1"/>
  <c r="M1922" i="1"/>
  <c r="J1922" i="1"/>
  <c r="K1922" i="1" s="1"/>
  <c r="I1923" i="1"/>
  <c r="N1920" i="1"/>
  <c r="X1919" i="1" l="1"/>
  <c r="B1919" i="1" s="1"/>
  <c r="E1922" i="1"/>
  <c r="F1922" i="1"/>
  <c r="U1922" i="1"/>
  <c r="W1922" i="1" s="1"/>
  <c r="G1920" i="1"/>
  <c r="D1921" i="1"/>
  <c r="G1921" i="1" s="1"/>
  <c r="M1923" i="1"/>
  <c r="J1923" i="1"/>
  <c r="K1923" i="1" s="1"/>
  <c r="I1924" i="1"/>
  <c r="N1921" i="1"/>
  <c r="O1920" i="1"/>
  <c r="P1920" i="1" s="1"/>
  <c r="X1920" i="1" l="1"/>
  <c r="B1920" i="1" s="1"/>
  <c r="L1921" i="1"/>
  <c r="O1921" i="1" s="1"/>
  <c r="P1921" i="1" s="1"/>
  <c r="X1921" i="1" s="1"/>
  <c r="J1924" i="1"/>
  <c r="K1924" i="1" s="1"/>
  <c r="M1924" i="1"/>
  <c r="I1925" i="1"/>
  <c r="F1923" i="1"/>
  <c r="E1923" i="1"/>
  <c r="U1923" i="1"/>
  <c r="W1923" i="1" s="1"/>
  <c r="D1922" i="1"/>
  <c r="L1922" i="1" s="1"/>
  <c r="N1922" i="1"/>
  <c r="G1922" i="1" l="1"/>
  <c r="D1923" i="1"/>
  <c r="G1923" i="1" s="1"/>
  <c r="M1925" i="1"/>
  <c r="J1925" i="1"/>
  <c r="K1925" i="1" s="1"/>
  <c r="I1926" i="1"/>
  <c r="F1924" i="1"/>
  <c r="E1924" i="1"/>
  <c r="U1924" i="1"/>
  <c r="W1924" i="1" s="1"/>
  <c r="B1921" i="1"/>
  <c r="N1923" i="1"/>
  <c r="O1922" i="1"/>
  <c r="P1922" i="1" s="1"/>
  <c r="X1922" i="1" l="1"/>
  <c r="B1922" i="1" s="1"/>
  <c r="L1923" i="1"/>
  <c r="O1923" i="1" s="1"/>
  <c r="P1923" i="1" s="1"/>
  <c r="J1926" i="1"/>
  <c r="K1926" i="1" s="1"/>
  <c r="M1926" i="1"/>
  <c r="I1927" i="1"/>
  <c r="E1925" i="1"/>
  <c r="F1925" i="1"/>
  <c r="U1925" i="1"/>
  <c r="W1925" i="1" s="1"/>
  <c r="D1924" i="1"/>
  <c r="G1924" i="1" s="1"/>
  <c r="N1924" i="1"/>
  <c r="X1923" i="1" l="1"/>
  <c r="B1923" i="1" s="1"/>
  <c r="L1924" i="1"/>
  <c r="O1924" i="1" s="1"/>
  <c r="P1924" i="1" s="1"/>
  <c r="D1925" i="1"/>
  <c r="G1925" i="1" s="1"/>
  <c r="J1927" i="1"/>
  <c r="K1927" i="1" s="1"/>
  <c r="M1927" i="1"/>
  <c r="I1928" i="1"/>
  <c r="F1926" i="1"/>
  <c r="E1926" i="1"/>
  <c r="U1926" i="1"/>
  <c r="W1926" i="1" s="1"/>
  <c r="N1925" i="1"/>
  <c r="X1924" i="1" l="1"/>
  <c r="B1924" i="1" s="1"/>
  <c r="M1928" i="1"/>
  <c r="F1927" i="1"/>
  <c r="E1927" i="1"/>
  <c r="U1927" i="1"/>
  <c r="W1927" i="1" s="1"/>
  <c r="D1926" i="1"/>
  <c r="L1926" i="1" s="1"/>
  <c r="J1928" i="1"/>
  <c r="K1928" i="1" s="1"/>
  <c r="I1929" i="1"/>
  <c r="L1925" i="1"/>
  <c r="O1925" i="1" s="1"/>
  <c r="P1925" i="1" s="1"/>
  <c r="X1925" i="1" s="1"/>
  <c r="N1926" i="1"/>
  <c r="G1926" i="1" l="1"/>
  <c r="J1929" i="1"/>
  <c r="K1929" i="1" s="1"/>
  <c r="I1930" i="1"/>
  <c r="E1928" i="1"/>
  <c r="F1928" i="1"/>
  <c r="U1928" i="1"/>
  <c r="W1928" i="1" s="1"/>
  <c r="D1927" i="1"/>
  <c r="G1927" i="1" s="1"/>
  <c r="N1927" i="1"/>
  <c r="O1926" i="1"/>
  <c r="P1926" i="1" s="1"/>
  <c r="Y1925" i="1"/>
  <c r="X1926" i="1" l="1"/>
  <c r="B1926" i="1" s="1"/>
  <c r="L1927" i="1"/>
  <c r="O1927" i="1" s="1"/>
  <c r="P1927" i="1" s="1"/>
  <c r="D1928" i="1"/>
  <c r="G1928" i="1" s="1"/>
  <c r="J1930" i="1"/>
  <c r="K1930" i="1" s="1"/>
  <c r="I1931" i="1"/>
  <c r="E1929" i="1"/>
  <c r="F1929" i="1"/>
  <c r="B1925" i="1"/>
  <c r="N1928" i="1"/>
  <c r="X1927" i="1" l="1"/>
  <c r="B1927" i="1" s="1"/>
  <c r="L1928" i="1"/>
  <c r="M1929" i="1" s="1"/>
  <c r="M1930" i="1" s="1"/>
  <c r="M1931" i="1" s="1"/>
  <c r="D1929" i="1"/>
  <c r="G1929" i="1" s="1"/>
  <c r="F1930" i="1"/>
  <c r="E1930" i="1"/>
  <c r="U1930" i="1"/>
  <c r="W1930" i="1" s="1"/>
  <c r="J1931" i="1"/>
  <c r="K1931" i="1" s="1"/>
  <c r="I1932" i="1"/>
  <c r="N1929" i="1" l="1"/>
  <c r="N1930" i="1" s="1"/>
  <c r="O1928" i="1"/>
  <c r="P1928" i="1" s="1"/>
  <c r="X1928" i="1" s="1"/>
  <c r="D1930" i="1"/>
  <c r="G1930" i="1" s="1"/>
  <c r="L1929" i="1"/>
  <c r="F1931" i="1"/>
  <c r="E1931" i="1"/>
  <c r="U1931" i="1"/>
  <c r="W1931" i="1" s="1"/>
  <c r="J1932" i="1"/>
  <c r="K1932" i="1" s="1"/>
  <c r="M1932" i="1"/>
  <c r="I1933" i="1"/>
  <c r="O1929" i="1" l="1"/>
  <c r="P1929" i="1" s="1"/>
  <c r="F1932" i="1"/>
  <c r="E1932" i="1"/>
  <c r="U1932" i="1"/>
  <c r="W1932" i="1" s="1"/>
  <c r="D1931" i="1"/>
  <c r="G1931" i="1" s="1"/>
  <c r="B1928" i="1"/>
  <c r="Y1928" i="1"/>
  <c r="L1930" i="1"/>
  <c r="O1930" i="1" s="1"/>
  <c r="P1930" i="1" s="1"/>
  <c r="X1930" i="1" s="1"/>
  <c r="M1933" i="1"/>
  <c r="J1933" i="1"/>
  <c r="K1933" i="1" s="1"/>
  <c r="I1934" i="1"/>
  <c r="N1931" i="1"/>
  <c r="X1929" i="1" l="1"/>
  <c r="B1929" i="1" s="1"/>
  <c r="L1931" i="1"/>
  <c r="O1931" i="1" s="1"/>
  <c r="P1931" i="1" s="1"/>
  <c r="X1931" i="1" s="1"/>
  <c r="M1934" i="1"/>
  <c r="J1934" i="1"/>
  <c r="K1934" i="1" s="1"/>
  <c r="I1935" i="1"/>
  <c r="E1933" i="1"/>
  <c r="F1933" i="1"/>
  <c r="U1933" i="1"/>
  <c r="W1933" i="1" s="1"/>
  <c r="D1932" i="1"/>
  <c r="G1932" i="1" s="1"/>
  <c r="B1930" i="1"/>
  <c r="N1932" i="1"/>
  <c r="D1933" i="1" l="1"/>
  <c r="G1933" i="1" s="1"/>
  <c r="M1935" i="1"/>
  <c r="J1935" i="1"/>
  <c r="K1935" i="1" s="1"/>
  <c r="I1936" i="1"/>
  <c r="F1934" i="1"/>
  <c r="E1934" i="1"/>
  <c r="U1934" i="1"/>
  <c r="W1934" i="1" s="1"/>
  <c r="L1932" i="1"/>
  <c r="O1932" i="1" s="1"/>
  <c r="P1932" i="1" s="1"/>
  <c r="N1933" i="1"/>
  <c r="B1931" i="1"/>
  <c r="X1932" i="1" l="1"/>
  <c r="B1932" i="1" s="1"/>
  <c r="J1936" i="1"/>
  <c r="K1936" i="1" s="1"/>
  <c r="M1936" i="1"/>
  <c r="I1937" i="1"/>
  <c r="D1934" i="1"/>
  <c r="L1934" i="1" s="1"/>
  <c r="E1935" i="1"/>
  <c r="F1935" i="1"/>
  <c r="U1935" i="1"/>
  <c r="W1935" i="1" s="1"/>
  <c r="L1933" i="1"/>
  <c r="O1933" i="1" s="1"/>
  <c r="P1933" i="1" s="1"/>
  <c r="X1933" i="1" s="1"/>
  <c r="N1934" i="1"/>
  <c r="G1934" i="1" l="1"/>
  <c r="D1935" i="1"/>
  <c r="G1935" i="1" s="1"/>
  <c r="M1937" i="1"/>
  <c r="J1937" i="1"/>
  <c r="K1937" i="1" s="1"/>
  <c r="I1938" i="1"/>
  <c r="E1936" i="1"/>
  <c r="F1936" i="1"/>
  <c r="U1936" i="1"/>
  <c r="W1936" i="1" s="1"/>
  <c r="B1933" i="1"/>
  <c r="N1935" i="1"/>
  <c r="O1934" i="1"/>
  <c r="P1934" i="1" s="1"/>
  <c r="X1934" i="1" s="1"/>
  <c r="M1938" i="1" l="1"/>
  <c r="J1938" i="1"/>
  <c r="K1938" i="1" s="1"/>
  <c r="I1939" i="1"/>
  <c r="F1937" i="1"/>
  <c r="E1937" i="1"/>
  <c r="U1937" i="1"/>
  <c r="W1937" i="1" s="1"/>
  <c r="L1935" i="1"/>
  <c r="O1935" i="1" s="1"/>
  <c r="P1935" i="1" s="1"/>
  <c r="D1936" i="1"/>
  <c r="G1936" i="1" s="1"/>
  <c r="B1934" i="1"/>
  <c r="N1936" i="1"/>
  <c r="X1935" i="1" l="1"/>
  <c r="B1935" i="1" s="1"/>
  <c r="D1937" i="1"/>
  <c r="G1937" i="1" s="1"/>
  <c r="E1938" i="1"/>
  <c r="F1938" i="1"/>
  <c r="U1938" i="1"/>
  <c r="W1938" i="1" s="1"/>
  <c r="J1939" i="1"/>
  <c r="K1939" i="1" s="1"/>
  <c r="M1939" i="1"/>
  <c r="I1940" i="1"/>
  <c r="L1936" i="1"/>
  <c r="O1936" i="1" s="1"/>
  <c r="P1936" i="1" s="1"/>
  <c r="X1936" i="1" s="1"/>
  <c r="N1937" i="1"/>
  <c r="J1940" i="1" l="1"/>
  <c r="K1940" i="1" s="1"/>
  <c r="M1940" i="1"/>
  <c r="I1941" i="1"/>
  <c r="F1939" i="1"/>
  <c r="E1939" i="1"/>
  <c r="U1939" i="1"/>
  <c r="W1939" i="1" s="1"/>
  <c r="D1938" i="1"/>
  <c r="L1938" i="1" s="1"/>
  <c r="L1937" i="1"/>
  <c r="O1937" i="1" s="1"/>
  <c r="P1937" i="1" s="1"/>
  <c r="B1936" i="1"/>
  <c r="N1938" i="1"/>
  <c r="X1937" i="1" l="1"/>
  <c r="B1937" i="1" s="1"/>
  <c r="D1939" i="1"/>
  <c r="L1939" i="1" s="1"/>
  <c r="M1941" i="1"/>
  <c r="J1941" i="1"/>
  <c r="K1941" i="1" s="1"/>
  <c r="I1942" i="1"/>
  <c r="G1938" i="1"/>
  <c r="F1940" i="1"/>
  <c r="E1940" i="1"/>
  <c r="U1940" i="1"/>
  <c r="W1940" i="1" s="1"/>
  <c r="N1939" i="1"/>
  <c r="O1938" i="1"/>
  <c r="P1938" i="1" s="1"/>
  <c r="X1938" i="1" l="1"/>
  <c r="B1938" i="1" s="1"/>
  <c r="E1941" i="1"/>
  <c r="F1941" i="1"/>
  <c r="U1941" i="1"/>
  <c r="W1941" i="1" s="1"/>
  <c r="G1939" i="1"/>
  <c r="M1942" i="1"/>
  <c r="J1942" i="1"/>
  <c r="K1942" i="1" s="1"/>
  <c r="I1943" i="1"/>
  <c r="D1940" i="1"/>
  <c r="L1940" i="1" s="1"/>
  <c r="N1940" i="1"/>
  <c r="O1939" i="1"/>
  <c r="P1939" i="1" s="1"/>
  <c r="X1939" i="1" l="1"/>
  <c r="B1939" i="1" s="1"/>
  <c r="G1940" i="1"/>
  <c r="J1943" i="1"/>
  <c r="K1943" i="1" s="1"/>
  <c r="M1943" i="1"/>
  <c r="I1944" i="1"/>
  <c r="F1942" i="1"/>
  <c r="E1942" i="1"/>
  <c r="U1942" i="1"/>
  <c r="W1942" i="1" s="1"/>
  <c r="D1941" i="1"/>
  <c r="G1941" i="1" s="1"/>
  <c r="N1941" i="1"/>
  <c r="O1940" i="1"/>
  <c r="P1940" i="1" s="1"/>
  <c r="X1940" i="1" l="1"/>
  <c r="B1940" i="1" s="1"/>
  <c r="L1941" i="1"/>
  <c r="O1941" i="1" s="1"/>
  <c r="P1941" i="1" s="1"/>
  <c r="D1942" i="1"/>
  <c r="L1942" i="1" s="1"/>
  <c r="M1944" i="1"/>
  <c r="J1944" i="1"/>
  <c r="K1944" i="1" s="1"/>
  <c r="I1945" i="1"/>
  <c r="F1943" i="1"/>
  <c r="E1943" i="1"/>
  <c r="U1943" i="1"/>
  <c r="W1943" i="1" s="1"/>
  <c r="N1942" i="1"/>
  <c r="X1941" i="1" l="1"/>
  <c r="B1941" i="1" s="1"/>
  <c r="D1943" i="1"/>
  <c r="L1943" i="1" s="1"/>
  <c r="J1945" i="1"/>
  <c r="K1945" i="1" s="1"/>
  <c r="M1945" i="1"/>
  <c r="I1946" i="1"/>
  <c r="F1944" i="1"/>
  <c r="E1944" i="1"/>
  <c r="U1944" i="1"/>
  <c r="W1944" i="1" s="1"/>
  <c r="G1942" i="1"/>
  <c r="N1943" i="1"/>
  <c r="O1942" i="1"/>
  <c r="P1942" i="1" s="1"/>
  <c r="X1942" i="1" l="1"/>
  <c r="B1942" i="1" s="1"/>
  <c r="M1946" i="1"/>
  <c r="J1946" i="1"/>
  <c r="K1946" i="1" s="1"/>
  <c r="I1947" i="1"/>
  <c r="D1944" i="1"/>
  <c r="G1944" i="1" s="1"/>
  <c r="F1945" i="1"/>
  <c r="E1945" i="1"/>
  <c r="U1945" i="1"/>
  <c r="W1945" i="1" s="1"/>
  <c r="G1943" i="1"/>
  <c r="N1944" i="1"/>
  <c r="O1943" i="1"/>
  <c r="P1943" i="1" s="1"/>
  <c r="X1943" i="1" l="1"/>
  <c r="B1943" i="1" s="1"/>
  <c r="L1944" i="1"/>
  <c r="O1944" i="1" s="1"/>
  <c r="P1944" i="1" s="1"/>
  <c r="J1947" i="1"/>
  <c r="K1947" i="1" s="1"/>
  <c r="M1947" i="1"/>
  <c r="I1948" i="1"/>
  <c r="E1946" i="1"/>
  <c r="F1946" i="1"/>
  <c r="U1946" i="1"/>
  <c r="W1946" i="1" s="1"/>
  <c r="D1945" i="1"/>
  <c r="G1945" i="1" s="1"/>
  <c r="N1945" i="1"/>
  <c r="X1944" i="1" l="1"/>
  <c r="B1944" i="1" s="1"/>
  <c r="D1946" i="1"/>
  <c r="L1946" i="1" s="1"/>
  <c r="M1948" i="1"/>
  <c r="J1948" i="1"/>
  <c r="K1948" i="1" s="1"/>
  <c r="I1949" i="1"/>
  <c r="E1947" i="1"/>
  <c r="F1947" i="1"/>
  <c r="U1947" i="1"/>
  <c r="W1947" i="1" s="1"/>
  <c r="L1945" i="1"/>
  <c r="O1945" i="1" s="1"/>
  <c r="P1945" i="1" s="1"/>
  <c r="X1945" i="1" s="1"/>
  <c r="N1946" i="1"/>
  <c r="D1947" i="1" l="1"/>
  <c r="G1947" i="1" s="1"/>
  <c r="J1949" i="1"/>
  <c r="K1949" i="1" s="1"/>
  <c r="M1949" i="1"/>
  <c r="I1950" i="1"/>
  <c r="E1948" i="1"/>
  <c r="F1948" i="1"/>
  <c r="U1948" i="1"/>
  <c r="W1948" i="1" s="1"/>
  <c r="G1946" i="1"/>
  <c r="B1945" i="1"/>
  <c r="N1947" i="1"/>
  <c r="O1946" i="1"/>
  <c r="P1946" i="1" s="1"/>
  <c r="X1946" i="1" s="1"/>
  <c r="M1950" i="1" l="1"/>
  <c r="J1950" i="1"/>
  <c r="K1950" i="1" s="1"/>
  <c r="I1951" i="1"/>
  <c r="E1949" i="1"/>
  <c r="F1949" i="1"/>
  <c r="U1949" i="1"/>
  <c r="W1949" i="1" s="1"/>
  <c r="L1947" i="1"/>
  <c r="O1947" i="1" s="1"/>
  <c r="P1947" i="1" s="1"/>
  <c r="D1948" i="1"/>
  <c r="G1948" i="1" s="1"/>
  <c r="N1948" i="1"/>
  <c r="B1946" i="1"/>
  <c r="X1947" i="1" l="1"/>
  <c r="B1947" i="1" s="1"/>
  <c r="D1949" i="1"/>
  <c r="G1949" i="1" s="1"/>
  <c r="J1951" i="1"/>
  <c r="K1951" i="1" s="1"/>
  <c r="M1951" i="1"/>
  <c r="I1952" i="1"/>
  <c r="E1950" i="1"/>
  <c r="F1950" i="1"/>
  <c r="U1950" i="1"/>
  <c r="W1950" i="1" s="1"/>
  <c r="L1948" i="1"/>
  <c r="O1948" i="1" s="1"/>
  <c r="P1948" i="1" s="1"/>
  <c r="X1948" i="1" s="1"/>
  <c r="N1949" i="1"/>
  <c r="M1952" i="1" l="1"/>
  <c r="J1952" i="1"/>
  <c r="K1952" i="1" s="1"/>
  <c r="I1953" i="1"/>
  <c r="F1951" i="1"/>
  <c r="E1951" i="1"/>
  <c r="U1951" i="1"/>
  <c r="W1951" i="1" s="1"/>
  <c r="D1950" i="1"/>
  <c r="L1950" i="1" s="1"/>
  <c r="L1949" i="1"/>
  <c r="O1949" i="1" s="1"/>
  <c r="P1949" i="1" s="1"/>
  <c r="B1948" i="1"/>
  <c r="N1950" i="1"/>
  <c r="X1949" i="1" l="1"/>
  <c r="B1949" i="1" s="1"/>
  <c r="G1950" i="1"/>
  <c r="D1951" i="1"/>
  <c r="L1951" i="1" s="1"/>
  <c r="M1953" i="1"/>
  <c r="J1953" i="1"/>
  <c r="K1953" i="1" s="1"/>
  <c r="I1954" i="1"/>
  <c r="F1952" i="1"/>
  <c r="E1952" i="1"/>
  <c r="U1952" i="1"/>
  <c r="W1952" i="1" s="1"/>
  <c r="N1951" i="1"/>
  <c r="O1950" i="1"/>
  <c r="P1950" i="1" s="1"/>
  <c r="X1950" i="1" s="1"/>
  <c r="D1952" i="1" l="1"/>
  <c r="G1952" i="1" s="1"/>
  <c r="E1953" i="1"/>
  <c r="F1953" i="1"/>
  <c r="U1953" i="1"/>
  <c r="W1953" i="1" s="1"/>
  <c r="M1954" i="1"/>
  <c r="J1954" i="1"/>
  <c r="K1954" i="1" s="1"/>
  <c r="I1955" i="1"/>
  <c r="G1951" i="1"/>
  <c r="B1950" i="1"/>
  <c r="N1952" i="1"/>
  <c r="O1951" i="1"/>
  <c r="P1951" i="1" s="1"/>
  <c r="X1951" i="1" l="1"/>
  <c r="B1951" i="1" s="1"/>
  <c r="J1955" i="1"/>
  <c r="K1955" i="1" s="1"/>
  <c r="M1955" i="1"/>
  <c r="I1956" i="1"/>
  <c r="D1953" i="1"/>
  <c r="G1953" i="1" s="1"/>
  <c r="L1952" i="1"/>
  <c r="O1952" i="1" s="1"/>
  <c r="P1952" i="1" s="1"/>
  <c r="X1952" i="1" s="1"/>
  <c r="E1954" i="1"/>
  <c r="F1954" i="1"/>
  <c r="U1954" i="1"/>
  <c r="W1954" i="1" s="1"/>
  <c r="N1953" i="1"/>
  <c r="L1953" i="1" l="1"/>
  <c r="O1953" i="1" s="1"/>
  <c r="P1953" i="1" s="1"/>
  <c r="X1953" i="1" s="1"/>
  <c r="D1954" i="1"/>
  <c r="G1954" i="1" s="1"/>
  <c r="J1956" i="1"/>
  <c r="K1956" i="1" s="1"/>
  <c r="M1956" i="1"/>
  <c r="I1957" i="1"/>
  <c r="F1955" i="1"/>
  <c r="E1955" i="1"/>
  <c r="U1955" i="1"/>
  <c r="W1955" i="1" s="1"/>
  <c r="B1952" i="1"/>
  <c r="N1954" i="1"/>
  <c r="D1955" i="1" l="1"/>
  <c r="G1955" i="1" s="1"/>
  <c r="J1957" i="1"/>
  <c r="K1957" i="1" s="1"/>
  <c r="I1958" i="1"/>
  <c r="E1956" i="1"/>
  <c r="F1956" i="1"/>
  <c r="U1956" i="1"/>
  <c r="W1956" i="1" s="1"/>
  <c r="L1954" i="1"/>
  <c r="O1954" i="1" s="1"/>
  <c r="P1954" i="1" s="1"/>
  <c r="B1953" i="1"/>
  <c r="N1955" i="1"/>
  <c r="X1954" i="1" l="1"/>
  <c r="B1954" i="1" s="1"/>
  <c r="L1955" i="1"/>
  <c r="O1955" i="1" s="1"/>
  <c r="P1955" i="1" s="1"/>
  <c r="X1955" i="1" s="1"/>
  <c r="D1956" i="1"/>
  <c r="G1956" i="1" s="1"/>
  <c r="J1958" i="1"/>
  <c r="K1958" i="1" s="1"/>
  <c r="I1959" i="1"/>
  <c r="F1957" i="1"/>
  <c r="E1957" i="1"/>
  <c r="N1956" i="1"/>
  <c r="D1957" i="1" l="1"/>
  <c r="G1957" i="1" s="1"/>
  <c r="E1958" i="1"/>
  <c r="F1958" i="1"/>
  <c r="U1958" i="1"/>
  <c r="W1958" i="1" s="1"/>
  <c r="J1959" i="1"/>
  <c r="K1959" i="1" s="1"/>
  <c r="I1960" i="1"/>
  <c r="L1956" i="1"/>
  <c r="M1957" i="1" s="1"/>
  <c r="M1958" i="1" s="1"/>
  <c r="M1959" i="1" s="1"/>
  <c r="B1955" i="1"/>
  <c r="M1960" i="1" l="1"/>
  <c r="F1959" i="1"/>
  <c r="E1959" i="1"/>
  <c r="U1959" i="1"/>
  <c r="W1959" i="1" s="1"/>
  <c r="D1958" i="1"/>
  <c r="G1958" i="1" s="1"/>
  <c r="N1957" i="1"/>
  <c r="O1956" i="1"/>
  <c r="P1956" i="1" s="1"/>
  <c r="L1957" i="1"/>
  <c r="J1960" i="1"/>
  <c r="K1960" i="1" s="1"/>
  <c r="I1961" i="1"/>
  <c r="X1956" i="1" l="1"/>
  <c r="B1956" i="1" s="1"/>
  <c r="O1957" i="1"/>
  <c r="P1957" i="1" s="1"/>
  <c r="L1958" i="1"/>
  <c r="N1958" i="1"/>
  <c r="N1959" i="1" s="1"/>
  <c r="D1959" i="1"/>
  <c r="G1959" i="1" s="1"/>
  <c r="J1961" i="1"/>
  <c r="K1961" i="1" s="1"/>
  <c r="I1962" i="1"/>
  <c r="F1960" i="1"/>
  <c r="E1960" i="1"/>
  <c r="U1960" i="1"/>
  <c r="W1960" i="1" s="1"/>
  <c r="M1961" i="1"/>
  <c r="X1957" i="1" l="1"/>
  <c r="B1957" i="1" s="1"/>
  <c r="Y1956" i="1"/>
  <c r="O1958" i="1"/>
  <c r="P1958" i="1" s="1"/>
  <c r="J1962" i="1"/>
  <c r="K1962" i="1" s="1"/>
  <c r="M1962" i="1"/>
  <c r="I1963" i="1"/>
  <c r="E1961" i="1"/>
  <c r="F1961" i="1"/>
  <c r="U1961" i="1"/>
  <c r="W1961" i="1" s="1"/>
  <c r="L1959" i="1"/>
  <c r="O1959" i="1" s="1"/>
  <c r="P1959" i="1" s="1"/>
  <c r="D1960" i="1"/>
  <c r="G1960" i="1" s="1"/>
  <c r="N1960" i="1"/>
  <c r="X1958" i="1" l="1"/>
  <c r="B1958" i="1" s="1"/>
  <c r="X1959" i="1"/>
  <c r="B1959" i="1" s="1"/>
  <c r="L1960" i="1"/>
  <c r="O1960" i="1" s="1"/>
  <c r="P1960" i="1" s="1"/>
  <c r="J1963" i="1"/>
  <c r="K1963" i="1" s="1"/>
  <c r="M1963" i="1"/>
  <c r="I1964" i="1"/>
  <c r="D1961" i="1"/>
  <c r="G1961" i="1" s="1"/>
  <c r="F1962" i="1"/>
  <c r="E1962" i="1"/>
  <c r="U1962" i="1"/>
  <c r="W1962" i="1" s="1"/>
  <c r="N1961" i="1"/>
  <c r="X1960" i="1" l="1"/>
  <c r="B1960" i="1" s="1"/>
  <c r="D1962" i="1"/>
  <c r="L1962" i="1" s="1"/>
  <c r="L1961" i="1"/>
  <c r="O1961" i="1" s="1"/>
  <c r="P1961" i="1" s="1"/>
  <c r="X1961" i="1" s="1"/>
  <c r="M1964" i="1"/>
  <c r="J1964" i="1"/>
  <c r="K1964" i="1" s="1"/>
  <c r="I1965" i="1"/>
  <c r="E1963" i="1"/>
  <c r="F1963" i="1"/>
  <c r="U1963" i="1"/>
  <c r="W1963" i="1" s="1"/>
  <c r="N1962" i="1"/>
  <c r="D1963" i="1" l="1"/>
  <c r="L1963" i="1" s="1"/>
  <c r="F1964" i="1"/>
  <c r="E1964" i="1"/>
  <c r="U1964" i="1"/>
  <c r="W1964" i="1" s="1"/>
  <c r="J1965" i="1"/>
  <c r="K1965" i="1" s="1"/>
  <c r="M1965" i="1"/>
  <c r="I1966" i="1"/>
  <c r="G1962" i="1"/>
  <c r="B1961" i="1"/>
  <c r="N1963" i="1"/>
  <c r="O1962" i="1"/>
  <c r="P1962" i="1" s="1"/>
  <c r="X1962" i="1" l="1"/>
  <c r="B1962" i="1" s="1"/>
  <c r="M1966" i="1"/>
  <c r="J1966" i="1"/>
  <c r="K1966" i="1" s="1"/>
  <c r="I1967" i="1"/>
  <c r="F1965" i="1"/>
  <c r="E1965" i="1"/>
  <c r="U1965" i="1"/>
  <c r="W1965" i="1" s="1"/>
  <c r="D1964" i="1"/>
  <c r="G1964" i="1" s="1"/>
  <c r="G1963" i="1"/>
  <c r="N1964" i="1"/>
  <c r="O1963" i="1"/>
  <c r="P1963" i="1" s="1"/>
  <c r="X1963" i="1" l="1"/>
  <c r="B1963" i="1" s="1"/>
  <c r="L1964" i="1"/>
  <c r="O1964" i="1" s="1"/>
  <c r="P1964" i="1" s="1"/>
  <c r="D1965" i="1"/>
  <c r="L1965" i="1" s="1"/>
  <c r="J1967" i="1"/>
  <c r="K1967" i="1" s="1"/>
  <c r="M1967" i="1"/>
  <c r="I1968" i="1"/>
  <c r="E1966" i="1"/>
  <c r="F1966" i="1"/>
  <c r="U1966" i="1"/>
  <c r="W1966" i="1" s="1"/>
  <c r="N1965" i="1"/>
  <c r="X1964" i="1" l="1"/>
  <c r="B1964" i="1" s="1"/>
  <c r="G1965" i="1"/>
  <c r="D1966" i="1"/>
  <c r="L1966" i="1" s="1"/>
  <c r="F1967" i="1"/>
  <c r="E1967" i="1"/>
  <c r="U1967" i="1"/>
  <c r="W1967" i="1" s="1"/>
  <c r="J1968" i="1"/>
  <c r="K1968" i="1" s="1"/>
  <c r="M1968" i="1"/>
  <c r="I1969" i="1"/>
  <c r="N1966" i="1"/>
  <c r="O1965" i="1"/>
  <c r="P1965" i="1" s="1"/>
  <c r="X1965" i="1" l="1"/>
  <c r="B1965" i="1" s="1"/>
  <c r="G1966" i="1"/>
  <c r="E1968" i="1"/>
  <c r="F1968" i="1"/>
  <c r="U1968" i="1"/>
  <c r="W1968" i="1" s="1"/>
  <c r="D1967" i="1"/>
  <c r="G1967" i="1" s="1"/>
  <c r="J1969" i="1"/>
  <c r="K1969" i="1" s="1"/>
  <c r="M1969" i="1"/>
  <c r="I1970" i="1"/>
  <c r="N1967" i="1"/>
  <c r="O1966" i="1"/>
  <c r="P1966" i="1" s="1"/>
  <c r="X1966" i="1" l="1"/>
  <c r="B1966" i="1" s="1"/>
  <c r="L1967" i="1"/>
  <c r="O1967" i="1" s="1"/>
  <c r="P1967" i="1" s="1"/>
  <c r="F1969" i="1"/>
  <c r="E1969" i="1"/>
  <c r="U1969" i="1"/>
  <c r="W1969" i="1" s="1"/>
  <c r="M1970" i="1"/>
  <c r="J1970" i="1"/>
  <c r="K1970" i="1" s="1"/>
  <c r="I1971" i="1"/>
  <c r="D1968" i="1"/>
  <c r="G1968" i="1" s="1"/>
  <c r="N1968" i="1"/>
  <c r="X1967" i="1" l="1"/>
  <c r="B1967" i="1" s="1"/>
  <c r="J1971" i="1"/>
  <c r="K1971" i="1" s="1"/>
  <c r="M1971" i="1"/>
  <c r="I1972" i="1"/>
  <c r="F1970" i="1"/>
  <c r="E1970" i="1"/>
  <c r="U1970" i="1"/>
  <c r="W1970" i="1" s="1"/>
  <c r="D1969" i="1"/>
  <c r="L1969" i="1" s="1"/>
  <c r="L1968" i="1"/>
  <c r="O1968" i="1" s="1"/>
  <c r="P1968" i="1" s="1"/>
  <c r="N1969" i="1"/>
  <c r="X1968" i="1" l="1"/>
  <c r="B1968" i="1" s="1"/>
  <c r="G1969" i="1"/>
  <c r="D1970" i="1"/>
  <c r="L1970" i="1" s="1"/>
  <c r="J1972" i="1"/>
  <c r="K1972" i="1" s="1"/>
  <c r="M1972" i="1"/>
  <c r="I1973" i="1"/>
  <c r="E1971" i="1"/>
  <c r="F1971" i="1"/>
  <c r="U1971" i="1"/>
  <c r="W1971" i="1" s="1"/>
  <c r="N1970" i="1"/>
  <c r="O1969" i="1"/>
  <c r="P1969" i="1" s="1"/>
  <c r="X1969" i="1" l="1"/>
  <c r="B1969" i="1" s="1"/>
  <c r="J1973" i="1"/>
  <c r="K1973" i="1" s="1"/>
  <c r="M1973" i="1"/>
  <c r="I1974" i="1"/>
  <c r="D1971" i="1"/>
  <c r="G1971" i="1" s="1"/>
  <c r="F1972" i="1"/>
  <c r="E1972" i="1"/>
  <c r="U1972" i="1"/>
  <c r="W1972" i="1" s="1"/>
  <c r="G1970" i="1"/>
  <c r="N1971" i="1"/>
  <c r="O1970" i="1"/>
  <c r="P1970" i="1" s="1"/>
  <c r="X1970" i="1" s="1"/>
  <c r="L1971" i="1" l="1"/>
  <c r="O1971" i="1" s="1"/>
  <c r="P1971" i="1" s="1"/>
  <c r="D1972" i="1"/>
  <c r="G1972" i="1" s="1"/>
  <c r="J1974" i="1"/>
  <c r="K1974" i="1" s="1"/>
  <c r="M1974" i="1"/>
  <c r="I1975" i="1"/>
  <c r="E1973" i="1"/>
  <c r="F1973" i="1"/>
  <c r="U1973" i="1"/>
  <c r="W1973" i="1" s="1"/>
  <c r="B1970" i="1"/>
  <c r="N1972" i="1"/>
  <c r="X1971" i="1" l="1"/>
  <c r="B1971" i="1" s="1"/>
  <c r="D1973" i="1"/>
  <c r="G1973" i="1" s="1"/>
  <c r="M1975" i="1"/>
  <c r="J1975" i="1"/>
  <c r="K1975" i="1" s="1"/>
  <c r="I1976" i="1"/>
  <c r="F1974" i="1"/>
  <c r="E1974" i="1"/>
  <c r="U1974" i="1"/>
  <c r="W1974" i="1" s="1"/>
  <c r="L1972" i="1"/>
  <c r="O1972" i="1" s="1"/>
  <c r="P1972" i="1" s="1"/>
  <c r="X1972" i="1" s="1"/>
  <c r="N1973" i="1"/>
  <c r="D1974" i="1" l="1"/>
  <c r="L1974" i="1" s="1"/>
  <c r="J1976" i="1"/>
  <c r="K1976" i="1" s="1"/>
  <c r="M1976" i="1"/>
  <c r="I1977" i="1"/>
  <c r="F1975" i="1"/>
  <c r="E1975" i="1"/>
  <c r="U1975" i="1"/>
  <c r="W1975" i="1" s="1"/>
  <c r="L1973" i="1"/>
  <c r="O1973" i="1" s="1"/>
  <c r="P1973" i="1" s="1"/>
  <c r="X1973" i="1" s="1"/>
  <c r="B1972" i="1"/>
  <c r="N1974" i="1"/>
  <c r="D1975" i="1" l="1"/>
  <c r="L1975" i="1" s="1"/>
  <c r="M1977" i="1"/>
  <c r="J1977" i="1"/>
  <c r="K1977" i="1" s="1"/>
  <c r="I1978" i="1"/>
  <c r="F1976" i="1"/>
  <c r="E1976" i="1"/>
  <c r="U1976" i="1"/>
  <c r="W1976" i="1" s="1"/>
  <c r="G1974" i="1"/>
  <c r="B1973" i="1"/>
  <c r="N1975" i="1"/>
  <c r="O1974" i="1"/>
  <c r="P1974" i="1" s="1"/>
  <c r="X1974" i="1" s="1"/>
  <c r="D1976" i="1" l="1"/>
  <c r="G1976" i="1" s="1"/>
  <c r="J1978" i="1"/>
  <c r="K1978" i="1" s="1"/>
  <c r="M1978" i="1"/>
  <c r="I1979" i="1"/>
  <c r="E1977" i="1"/>
  <c r="F1977" i="1"/>
  <c r="U1977" i="1"/>
  <c r="W1977" i="1" s="1"/>
  <c r="G1975" i="1"/>
  <c r="B1974" i="1"/>
  <c r="N1976" i="1"/>
  <c r="O1975" i="1"/>
  <c r="P1975" i="1" s="1"/>
  <c r="X1975" i="1" l="1"/>
  <c r="B1975" i="1" s="1"/>
  <c r="L1976" i="1"/>
  <c r="O1976" i="1" s="1"/>
  <c r="P1976" i="1" s="1"/>
  <c r="X1976" i="1" s="1"/>
  <c r="J1979" i="1"/>
  <c r="K1979" i="1" s="1"/>
  <c r="M1979" i="1"/>
  <c r="I1980" i="1"/>
  <c r="F1978" i="1"/>
  <c r="E1978" i="1"/>
  <c r="U1978" i="1"/>
  <c r="W1978" i="1" s="1"/>
  <c r="D1977" i="1"/>
  <c r="L1977" i="1" s="1"/>
  <c r="N1977" i="1"/>
  <c r="G1977" i="1" l="1"/>
  <c r="D1978" i="1"/>
  <c r="L1978" i="1" s="1"/>
  <c r="J1980" i="1"/>
  <c r="K1980" i="1" s="1"/>
  <c r="M1980" i="1"/>
  <c r="I1981" i="1"/>
  <c r="F1979" i="1"/>
  <c r="E1979" i="1"/>
  <c r="U1979" i="1"/>
  <c r="W1979" i="1" s="1"/>
  <c r="B1976" i="1"/>
  <c r="N1978" i="1"/>
  <c r="O1977" i="1"/>
  <c r="P1977" i="1" s="1"/>
  <c r="X1977" i="1" s="1"/>
  <c r="D1979" i="1" l="1"/>
  <c r="G1979" i="1" s="1"/>
  <c r="M1981" i="1"/>
  <c r="J1981" i="1"/>
  <c r="K1981" i="1" s="1"/>
  <c r="I1982" i="1"/>
  <c r="E1980" i="1"/>
  <c r="F1980" i="1"/>
  <c r="U1980" i="1"/>
  <c r="W1980" i="1" s="1"/>
  <c r="G1978" i="1"/>
  <c r="B1977" i="1"/>
  <c r="N1979" i="1"/>
  <c r="O1978" i="1"/>
  <c r="P1978" i="1" s="1"/>
  <c r="X1978" i="1" s="1"/>
  <c r="F1981" i="1" l="1"/>
  <c r="E1981" i="1"/>
  <c r="U1981" i="1"/>
  <c r="W1981" i="1" s="1"/>
  <c r="D1980" i="1"/>
  <c r="G1980" i="1" s="1"/>
  <c r="J1982" i="1"/>
  <c r="K1982" i="1" s="1"/>
  <c r="M1982" i="1"/>
  <c r="I1983" i="1"/>
  <c r="L1979" i="1"/>
  <c r="O1979" i="1" s="1"/>
  <c r="P1979" i="1" s="1"/>
  <c r="N1980" i="1"/>
  <c r="B1978" i="1"/>
  <c r="X1979" i="1" l="1"/>
  <c r="B1979" i="1" s="1"/>
  <c r="E1982" i="1"/>
  <c r="F1982" i="1"/>
  <c r="U1982" i="1"/>
  <c r="W1982" i="1" s="1"/>
  <c r="L1980" i="1"/>
  <c r="O1980" i="1" s="1"/>
  <c r="P1980" i="1" s="1"/>
  <c r="D1981" i="1"/>
  <c r="G1981" i="1" s="1"/>
  <c r="J1983" i="1"/>
  <c r="K1983" i="1" s="1"/>
  <c r="M1983" i="1"/>
  <c r="I1984" i="1"/>
  <c r="N1981" i="1"/>
  <c r="X1980" i="1" l="1"/>
  <c r="B1980" i="1" s="1"/>
  <c r="L1981" i="1"/>
  <c r="O1981" i="1" s="1"/>
  <c r="P1981" i="1" s="1"/>
  <c r="F1983" i="1"/>
  <c r="E1983" i="1"/>
  <c r="U1983" i="1"/>
  <c r="W1983" i="1" s="1"/>
  <c r="M1984" i="1"/>
  <c r="J1984" i="1"/>
  <c r="K1984" i="1" s="1"/>
  <c r="I1985" i="1"/>
  <c r="D1982" i="1"/>
  <c r="L1982" i="1" s="1"/>
  <c r="N1982" i="1"/>
  <c r="X1981" i="1" l="1"/>
  <c r="B1981" i="1" s="1"/>
  <c r="M1985" i="1"/>
  <c r="J1985" i="1"/>
  <c r="K1985" i="1" s="1"/>
  <c r="I1986" i="1"/>
  <c r="G1982" i="1"/>
  <c r="E1984" i="1"/>
  <c r="F1984" i="1"/>
  <c r="U1984" i="1"/>
  <c r="W1984" i="1" s="1"/>
  <c r="D1983" i="1"/>
  <c r="G1983" i="1" s="1"/>
  <c r="N1983" i="1"/>
  <c r="O1982" i="1"/>
  <c r="P1982" i="1" s="1"/>
  <c r="X1982" i="1" s="1"/>
  <c r="D1984" i="1" l="1"/>
  <c r="L1984" i="1" s="1"/>
  <c r="M1986" i="1"/>
  <c r="J1986" i="1"/>
  <c r="K1986" i="1" s="1"/>
  <c r="I1987" i="1"/>
  <c r="F1985" i="1"/>
  <c r="E1985" i="1"/>
  <c r="U1985" i="1"/>
  <c r="W1985" i="1" s="1"/>
  <c r="L1983" i="1"/>
  <c r="O1983" i="1" s="1"/>
  <c r="P1983" i="1" s="1"/>
  <c r="B1982" i="1"/>
  <c r="N1984" i="1"/>
  <c r="X1983" i="1" l="1"/>
  <c r="B1983" i="1" s="1"/>
  <c r="D1985" i="1"/>
  <c r="G1985" i="1" s="1"/>
  <c r="J1987" i="1"/>
  <c r="K1987" i="1" s="1"/>
  <c r="M1987" i="1"/>
  <c r="I1988" i="1"/>
  <c r="E1986" i="1"/>
  <c r="F1986" i="1"/>
  <c r="U1986" i="1"/>
  <c r="W1986" i="1" s="1"/>
  <c r="G1984" i="1"/>
  <c r="N1985" i="1"/>
  <c r="O1984" i="1"/>
  <c r="P1984" i="1" s="1"/>
  <c r="X1984" i="1" s="1"/>
  <c r="J1988" i="1" l="1"/>
  <c r="K1988" i="1" s="1"/>
  <c r="I1989" i="1"/>
  <c r="F1987" i="1"/>
  <c r="E1987" i="1"/>
  <c r="U1987" i="1"/>
  <c r="W1987" i="1" s="1"/>
  <c r="D1986" i="1"/>
  <c r="L1986" i="1" s="1"/>
  <c r="L1985" i="1"/>
  <c r="O1985" i="1" s="1"/>
  <c r="P1985" i="1" s="1"/>
  <c r="B1984" i="1"/>
  <c r="N1986" i="1"/>
  <c r="X1985" i="1" l="1"/>
  <c r="B1985" i="1" s="1"/>
  <c r="G1986" i="1"/>
  <c r="D1987" i="1"/>
  <c r="G1987" i="1" s="1"/>
  <c r="J1989" i="1"/>
  <c r="K1989" i="1" s="1"/>
  <c r="I1990" i="1"/>
  <c r="F1988" i="1"/>
  <c r="E1988" i="1"/>
  <c r="O1986" i="1"/>
  <c r="P1986" i="1" s="1"/>
  <c r="X1986" i="1" s="1"/>
  <c r="N1987" i="1"/>
  <c r="D1988" i="1" l="1"/>
  <c r="G1988" i="1" s="1"/>
  <c r="J1990" i="1"/>
  <c r="K1990" i="1" s="1"/>
  <c r="I1991" i="1"/>
  <c r="F1989" i="1"/>
  <c r="E1989" i="1"/>
  <c r="U1989" i="1"/>
  <c r="W1989" i="1" s="1"/>
  <c r="L1987" i="1"/>
  <c r="M1988" i="1" s="1"/>
  <c r="M1989" i="1" s="1"/>
  <c r="M1990" i="1" s="1"/>
  <c r="Y1986" i="1"/>
  <c r="J1991" i="1" l="1"/>
  <c r="K1991" i="1" s="1"/>
  <c r="M1991" i="1"/>
  <c r="I1992" i="1"/>
  <c r="F1990" i="1"/>
  <c r="E1990" i="1"/>
  <c r="U1990" i="1"/>
  <c r="W1990" i="1" s="1"/>
  <c r="O1987" i="1"/>
  <c r="P1987" i="1" s="1"/>
  <c r="X1987" i="1" s="1"/>
  <c r="L1988" i="1"/>
  <c r="D1989" i="1"/>
  <c r="L1989" i="1" s="1"/>
  <c r="N1988" i="1"/>
  <c r="N1989" i="1" s="1"/>
  <c r="B1986" i="1"/>
  <c r="O1988" i="1" l="1"/>
  <c r="P1988" i="1" s="1"/>
  <c r="B1987" i="1"/>
  <c r="Y1987" i="1"/>
  <c r="D1990" i="1"/>
  <c r="L1990" i="1" s="1"/>
  <c r="J1992" i="1"/>
  <c r="K1992" i="1" s="1"/>
  <c r="M1992" i="1"/>
  <c r="I1993" i="1"/>
  <c r="G1989" i="1"/>
  <c r="E1991" i="1"/>
  <c r="F1991" i="1"/>
  <c r="U1991" i="1"/>
  <c r="W1991" i="1" s="1"/>
  <c r="N1990" i="1"/>
  <c r="O1989" i="1"/>
  <c r="P1989" i="1" s="1"/>
  <c r="X1989" i="1" s="1"/>
  <c r="X1988" i="1" l="1"/>
  <c r="B1988" i="1" s="1"/>
  <c r="G1990" i="1"/>
  <c r="E1992" i="1"/>
  <c r="F1992" i="1"/>
  <c r="U1992" i="1"/>
  <c r="W1992" i="1" s="1"/>
  <c r="J1993" i="1"/>
  <c r="K1993" i="1" s="1"/>
  <c r="M1993" i="1"/>
  <c r="I1994" i="1"/>
  <c r="D1991" i="1"/>
  <c r="G1991" i="1" s="1"/>
  <c r="B1989" i="1"/>
  <c r="N1991" i="1"/>
  <c r="O1990" i="1"/>
  <c r="P1990" i="1" s="1"/>
  <c r="X1990" i="1" l="1"/>
  <c r="B1990" i="1" s="1"/>
  <c r="L1991" i="1"/>
  <c r="O1991" i="1" s="1"/>
  <c r="P1991" i="1" s="1"/>
  <c r="X1991" i="1" s="1"/>
  <c r="M1994" i="1"/>
  <c r="J1994" i="1"/>
  <c r="K1994" i="1" s="1"/>
  <c r="I1995" i="1"/>
  <c r="F1993" i="1"/>
  <c r="E1993" i="1"/>
  <c r="U1993" i="1"/>
  <c r="W1993" i="1" s="1"/>
  <c r="D1992" i="1"/>
  <c r="G1992" i="1" s="1"/>
  <c r="N1992" i="1"/>
  <c r="L1992" i="1" l="1"/>
  <c r="O1992" i="1" s="1"/>
  <c r="P1992" i="1" s="1"/>
  <c r="D1993" i="1"/>
  <c r="L1993" i="1" s="1"/>
  <c r="J1995" i="1"/>
  <c r="K1995" i="1" s="1"/>
  <c r="M1995" i="1"/>
  <c r="I1996" i="1"/>
  <c r="E1994" i="1"/>
  <c r="F1994" i="1"/>
  <c r="U1994" i="1"/>
  <c r="W1994" i="1" s="1"/>
  <c r="B1991" i="1"/>
  <c r="N1993" i="1"/>
  <c r="X1992" i="1" l="1"/>
  <c r="B1992" i="1" s="1"/>
  <c r="M1996" i="1"/>
  <c r="J1996" i="1"/>
  <c r="K1996" i="1" s="1"/>
  <c r="I1997" i="1"/>
  <c r="D1994" i="1"/>
  <c r="L1994" i="1" s="1"/>
  <c r="F1995" i="1"/>
  <c r="E1995" i="1"/>
  <c r="U1995" i="1"/>
  <c r="W1995" i="1" s="1"/>
  <c r="G1993" i="1"/>
  <c r="N1994" i="1"/>
  <c r="O1993" i="1"/>
  <c r="P1993" i="1" s="1"/>
  <c r="X1993" i="1" s="1"/>
  <c r="D1995" i="1" l="1"/>
  <c r="G1995" i="1" s="1"/>
  <c r="G1994" i="1"/>
  <c r="M1997" i="1"/>
  <c r="J1997" i="1"/>
  <c r="K1997" i="1" s="1"/>
  <c r="I1998" i="1"/>
  <c r="F1996" i="1"/>
  <c r="E1996" i="1"/>
  <c r="U1996" i="1"/>
  <c r="W1996" i="1" s="1"/>
  <c r="B1993" i="1"/>
  <c r="N1995" i="1"/>
  <c r="O1994" i="1"/>
  <c r="P1994" i="1" s="1"/>
  <c r="X1994" i="1" l="1"/>
  <c r="B1994" i="1" s="1"/>
  <c r="F1997" i="1"/>
  <c r="E1997" i="1"/>
  <c r="U1997" i="1"/>
  <c r="W1997" i="1" s="1"/>
  <c r="D1996" i="1"/>
  <c r="L1996" i="1" s="1"/>
  <c r="J1998" i="1"/>
  <c r="K1998" i="1" s="1"/>
  <c r="M1998" i="1"/>
  <c r="I1999" i="1"/>
  <c r="L1995" i="1"/>
  <c r="O1995" i="1" s="1"/>
  <c r="P1995" i="1" s="1"/>
  <c r="N1996" i="1"/>
  <c r="X1995" i="1" l="1"/>
  <c r="B1995" i="1" s="1"/>
  <c r="M1999" i="1"/>
  <c r="J1999" i="1"/>
  <c r="K1999" i="1" s="1"/>
  <c r="I2000" i="1"/>
  <c r="E1998" i="1"/>
  <c r="F1998" i="1"/>
  <c r="U1998" i="1"/>
  <c r="W1998" i="1" s="1"/>
  <c r="G1996" i="1"/>
  <c r="D1997" i="1"/>
  <c r="L1997" i="1" s="1"/>
  <c r="N1997" i="1"/>
  <c r="O1996" i="1"/>
  <c r="P1996" i="1" s="1"/>
  <c r="X1996" i="1" s="1"/>
  <c r="D1998" i="1" l="1"/>
  <c r="L1998" i="1" s="1"/>
  <c r="M2000" i="1"/>
  <c r="J2000" i="1"/>
  <c r="K2000" i="1" s="1"/>
  <c r="I2001" i="1"/>
  <c r="F1999" i="1"/>
  <c r="E1999" i="1"/>
  <c r="U1999" i="1"/>
  <c r="W1999" i="1" s="1"/>
  <c r="G1997" i="1"/>
  <c r="B1996" i="1"/>
  <c r="N1998" i="1"/>
  <c r="O1997" i="1"/>
  <c r="P1997" i="1" s="1"/>
  <c r="X1997" i="1" l="1"/>
  <c r="B1997" i="1" s="1"/>
  <c r="G1998" i="1"/>
  <c r="D1999" i="1"/>
  <c r="G1999" i="1" s="1"/>
  <c r="M2001" i="1"/>
  <c r="J2001" i="1"/>
  <c r="K2001" i="1" s="1"/>
  <c r="I2002" i="1"/>
  <c r="F2000" i="1"/>
  <c r="E2000" i="1"/>
  <c r="U2000" i="1"/>
  <c r="W2000" i="1" s="1"/>
  <c r="N1999" i="1"/>
  <c r="O1998" i="1"/>
  <c r="P1998" i="1" s="1"/>
  <c r="X1998" i="1" l="1"/>
  <c r="B1998" i="1" s="1"/>
  <c r="L1999" i="1"/>
  <c r="O1999" i="1" s="1"/>
  <c r="P1999" i="1" s="1"/>
  <c r="X1999" i="1" s="1"/>
  <c r="J2002" i="1"/>
  <c r="K2002" i="1" s="1"/>
  <c r="M2002" i="1"/>
  <c r="I2003" i="1"/>
  <c r="E2001" i="1"/>
  <c r="F2001" i="1"/>
  <c r="U2001" i="1"/>
  <c r="W2001" i="1" s="1"/>
  <c r="D2000" i="1"/>
  <c r="G2000" i="1" s="1"/>
  <c r="N2000" i="1"/>
  <c r="L2000" i="1" l="1"/>
  <c r="O2000" i="1" s="1"/>
  <c r="P2000" i="1" s="1"/>
  <c r="D2001" i="1"/>
  <c r="L2001" i="1" s="1"/>
  <c r="J2003" i="1"/>
  <c r="K2003" i="1" s="1"/>
  <c r="M2003" i="1"/>
  <c r="I2004" i="1"/>
  <c r="E2002" i="1"/>
  <c r="F2002" i="1"/>
  <c r="U2002" i="1"/>
  <c r="W2002" i="1" s="1"/>
  <c r="B1999" i="1"/>
  <c r="N2001" i="1"/>
  <c r="X2000" i="1" l="1"/>
  <c r="B2000" i="1" s="1"/>
  <c r="J2004" i="1"/>
  <c r="K2004" i="1" s="1"/>
  <c r="M2004" i="1"/>
  <c r="I2005" i="1"/>
  <c r="D2002" i="1"/>
  <c r="G2002" i="1" s="1"/>
  <c r="E2003" i="1"/>
  <c r="F2003" i="1"/>
  <c r="U2003" i="1"/>
  <c r="W2003" i="1" s="1"/>
  <c r="G2001" i="1"/>
  <c r="N2002" i="1"/>
  <c r="O2001" i="1"/>
  <c r="P2001" i="1" s="1"/>
  <c r="X2001" i="1" l="1"/>
  <c r="B2001" i="1" s="1"/>
  <c r="L2002" i="1"/>
  <c r="O2002" i="1" s="1"/>
  <c r="P2002" i="1" s="1"/>
  <c r="D2003" i="1"/>
  <c r="G2003" i="1" s="1"/>
  <c r="M2005" i="1"/>
  <c r="J2005" i="1"/>
  <c r="K2005" i="1" s="1"/>
  <c r="I2006" i="1"/>
  <c r="F2004" i="1"/>
  <c r="E2004" i="1"/>
  <c r="U2004" i="1"/>
  <c r="W2004" i="1" s="1"/>
  <c r="N2003" i="1"/>
  <c r="X2002" i="1" l="1"/>
  <c r="B2002" i="1" s="1"/>
  <c r="D2004" i="1"/>
  <c r="G2004" i="1" s="1"/>
  <c r="M2006" i="1"/>
  <c r="J2006" i="1"/>
  <c r="K2006" i="1" s="1"/>
  <c r="I2007" i="1"/>
  <c r="F2005" i="1"/>
  <c r="E2005" i="1"/>
  <c r="U2005" i="1"/>
  <c r="W2005" i="1" s="1"/>
  <c r="L2003" i="1"/>
  <c r="O2003" i="1" s="1"/>
  <c r="P2003" i="1" s="1"/>
  <c r="N2004" i="1"/>
  <c r="X2003" i="1" l="1"/>
  <c r="B2003" i="1" s="1"/>
  <c r="L2004" i="1"/>
  <c r="O2004" i="1" s="1"/>
  <c r="P2004" i="1" s="1"/>
  <c r="M2007" i="1"/>
  <c r="J2007" i="1"/>
  <c r="K2007" i="1" s="1"/>
  <c r="I2008" i="1"/>
  <c r="E2006" i="1"/>
  <c r="F2006" i="1"/>
  <c r="U2006" i="1"/>
  <c r="W2006" i="1" s="1"/>
  <c r="D2005" i="1"/>
  <c r="L2005" i="1" s="1"/>
  <c r="N2005" i="1"/>
  <c r="X2004" i="1" l="1"/>
  <c r="B2004" i="1" s="1"/>
  <c r="G2005" i="1"/>
  <c r="D2006" i="1"/>
  <c r="L2006" i="1" s="1"/>
  <c r="J2008" i="1"/>
  <c r="K2008" i="1" s="1"/>
  <c r="M2008" i="1"/>
  <c r="I2009" i="1"/>
  <c r="F2007" i="1"/>
  <c r="E2007" i="1"/>
  <c r="U2007" i="1"/>
  <c r="W2007" i="1" s="1"/>
  <c r="N2006" i="1"/>
  <c r="O2005" i="1"/>
  <c r="P2005" i="1" s="1"/>
  <c r="X2005" i="1" s="1"/>
  <c r="M2009" i="1" l="1"/>
  <c r="J2009" i="1"/>
  <c r="K2009" i="1" s="1"/>
  <c r="I2010" i="1"/>
  <c r="F2008" i="1"/>
  <c r="E2008" i="1"/>
  <c r="U2008" i="1"/>
  <c r="W2008" i="1" s="1"/>
  <c r="D2007" i="1"/>
  <c r="G2007" i="1" s="1"/>
  <c r="G2006" i="1"/>
  <c r="B2005" i="1"/>
  <c r="N2007" i="1"/>
  <c r="O2006" i="1"/>
  <c r="P2006" i="1" s="1"/>
  <c r="X2006" i="1" l="1"/>
  <c r="B2006" i="1" s="1"/>
  <c r="L2007" i="1"/>
  <c r="O2007" i="1" s="1"/>
  <c r="P2007" i="1" s="1"/>
  <c r="D2008" i="1"/>
  <c r="G2008" i="1" s="1"/>
  <c r="J2010" i="1"/>
  <c r="K2010" i="1" s="1"/>
  <c r="M2010" i="1"/>
  <c r="I2011" i="1"/>
  <c r="E2009" i="1"/>
  <c r="F2009" i="1"/>
  <c r="U2009" i="1"/>
  <c r="W2009" i="1" s="1"/>
  <c r="N2008" i="1"/>
  <c r="X2007" i="1" l="1"/>
  <c r="B2007" i="1" s="1"/>
  <c r="D2009" i="1"/>
  <c r="L2009" i="1" s="1"/>
  <c r="E2010" i="1"/>
  <c r="F2010" i="1"/>
  <c r="U2010" i="1"/>
  <c r="W2010" i="1" s="1"/>
  <c r="L2008" i="1"/>
  <c r="O2008" i="1" s="1"/>
  <c r="P2008" i="1" s="1"/>
  <c r="M2011" i="1"/>
  <c r="J2011" i="1"/>
  <c r="K2011" i="1" s="1"/>
  <c r="I2012" i="1"/>
  <c r="N2009" i="1"/>
  <c r="X2008" i="1" l="1"/>
  <c r="B2008" i="1" s="1"/>
  <c r="M2012" i="1"/>
  <c r="J2012" i="1"/>
  <c r="K2012" i="1" s="1"/>
  <c r="I2013" i="1"/>
  <c r="E2011" i="1"/>
  <c r="F2011" i="1"/>
  <c r="U2011" i="1"/>
  <c r="W2011" i="1" s="1"/>
  <c r="D2010" i="1"/>
  <c r="G2010" i="1" s="1"/>
  <c r="G2009" i="1"/>
  <c r="N2010" i="1"/>
  <c r="O2009" i="1"/>
  <c r="P2009" i="1" s="1"/>
  <c r="X2009" i="1" l="1"/>
  <c r="B2009" i="1" s="1"/>
  <c r="L2010" i="1"/>
  <c r="O2010" i="1" s="1"/>
  <c r="P2010" i="1" s="1"/>
  <c r="X2010" i="1" s="1"/>
  <c r="D2011" i="1"/>
  <c r="G2011" i="1" s="1"/>
  <c r="M2013" i="1"/>
  <c r="J2013" i="1"/>
  <c r="K2013" i="1" s="1"/>
  <c r="I2014" i="1"/>
  <c r="F2012" i="1"/>
  <c r="E2012" i="1"/>
  <c r="U2012" i="1"/>
  <c r="W2012" i="1" s="1"/>
  <c r="N2011" i="1"/>
  <c r="J2014" i="1" l="1"/>
  <c r="K2014" i="1" s="1"/>
  <c r="M2014" i="1"/>
  <c r="I2015" i="1"/>
  <c r="E2013" i="1"/>
  <c r="F2013" i="1"/>
  <c r="U2013" i="1"/>
  <c r="W2013" i="1" s="1"/>
  <c r="L2011" i="1"/>
  <c r="O2011" i="1" s="1"/>
  <c r="P2011" i="1" s="1"/>
  <c r="D2012" i="1"/>
  <c r="G2012" i="1" s="1"/>
  <c r="B2010" i="1"/>
  <c r="N2012" i="1"/>
  <c r="X2011" i="1" l="1"/>
  <c r="B2011" i="1" s="1"/>
  <c r="D2013" i="1"/>
  <c r="L2013" i="1" s="1"/>
  <c r="M2015" i="1"/>
  <c r="J2015" i="1"/>
  <c r="K2015" i="1" s="1"/>
  <c r="I2016" i="1"/>
  <c r="L2012" i="1"/>
  <c r="O2012" i="1" s="1"/>
  <c r="P2012" i="1" s="1"/>
  <c r="X2012" i="1" s="1"/>
  <c r="E2014" i="1"/>
  <c r="F2014" i="1"/>
  <c r="U2014" i="1"/>
  <c r="W2014" i="1" s="1"/>
  <c r="N2013" i="1"/>
  <c r="D2014" i="1" l="1"/>
  <c r="L2014" i="1" s="1"/>
  <c r="J2016" i="1"/>
  <c r="K2016" i="1" s="1"/>
  <c r="M2016" i="1"/>
  <c r="I2017" i="1"/>
  <c r="F2015" i="1"/>
  <c r="E2015" i="1"/>
  <c r="U2015" i="1"/>
  <c r="W2015" i="1" s="1"/>
  <c r="G2013" i="1"/>
  <c r="B2012" i="1"/>
  <c r="N2014" i="1"/>
  <c r="O2013" i="1"/>
  <c r="P2013" i="1" s="1"/>
  <c r="X2013" i="1" l="1"/>
  <c r="B2013" i="1" s="1"/>
  <c r="D2015" i="1"/>
  <c r="G2015" i="1" s="1"/>
  <c r="J2017" i="1"/>
  <c r="K2017" i="1" s="1"/>
  <c r="M2017" i="1"/>
  <c r="I2018" i="1"/>
  <c r="F2016" i="1"/>
  <c r="E2016" i="1"/>
  <c r="U2016" i="1"/>
  <c r="W2016" i="1" s="1"/>
  <c r="G2014" i="1"/>
  <c r="N2015" i="1"/>
  <c r="O2014" i="1"/>
  <c r="P2014" i="1" s="1"/>
  <c r="X2014" i="1" l="1"/>
  <c r="B2014" i="1" s="1"/>
  <c r="J2018" i="1"/>
  <c r="K2018" i="1" s="1"/>
  <c r="I2019" i="1"/>
  <c r="F2017" i="1"/>
  <c r="E2017" i="1"/>
  <c r="U2017" i="1"/>
  <c r="W2017" i="1" s="1"/>
  <c r="L2015" i="1"/>
  <c r="O2015" i="1" s="1"/>
  <c r="P2015" i="1" s="1"/>
  <c r="X2015" i="1" s="1"/>
  <c r="D2016" i="1"/>
  <c r="G2016" i="1" s="1"/>
  <c r="N2016" i="1"/>
  <c r="D2017" i="1" l="1"/>
  <c r="L2017" i="1" s="1"/>
  <c r="M2018" i="1" s="1"/>
  <c r="M2019" i="1" s="1"/>
  <c r="L2016" i="1"/>
  <c r="O2016" i="1" s="1"/>
  <c r="P2016" i="1" s="1"/>
  <c r="J2019" i="1"/>
  <c r="K2019" i="1" s="1"/>
  <c r="I2020" i="1"/>
  <c r="F2018" i="1"/>
  <c r="E2018" i="1"/>
  <c r="B2015" i="1"/>
  <c r="N2017" i="1"/>
  <c r="X2016" i="1" l="1"/>
  <c r="B2016" i="1" s="1"/>
  <c r="D2018" i="1"/>
  <c r="L2018" i="1" s="1"/>
  <c r="F2019" i="1"/>
  <c r="E2019" i="1"/>
  <c r="U2019" i="1"/>
  <c r="W2019" i="1" s="1"/>
  <c r="J2020" i="1"/>
  <c r="K2020" i="1" s="1"/>
  <c r="M2020" i="1"/>
  <c r="I2021" i="1"/>
  <c r="G2017" i="1"/>
  <c r="N2018" i="1"/>
  <c r="O2017" i="1"/>
  <c r="P2017" i="1" s="1"/>
  <c r="X2017" i="1" s="1"/>
  <c r="D2019" i="1" l="1"/>
  <c r="G2019" i="1" s="1"/>
  <c r="F2020" i="1"/>
  <c r="E2020" i="1"/>
  <c r="U2020" i="1"/>
  <c r="W2020" i="1" s="1"/>
  <c r="B2017" i="1"/>
  <c r="Y2017" i="1"/>
  <c r="G2018" i="1"/>
  <c r="J2021" i="1"/>
  <c r="K2021" i="1" s="1"/>
  <c r="M2021" i="1"/>
  <c r="I2022" i="1"/>
  <c r="N2019" i="1"/>
  <c r="O2018" i="1"/>
  <c r="P2018" i="1" s="1"/>
  <c r="X2018" i="1" l="1"/>
  <c r="B2018" i="1" s="1"/>
  <c r="D2020" i="1"/>
  <c r="L2020" i="1" s="1"/>
  <c r="J2022" i="1"/>
  <c r="K2022" i="1" s="1"/>
  <c r="I2023" i="1"/>
  <c r="M2022" i="1"/>
  <c r="E2021" i="1"/>
  <c r="F2021" i="1"/>
  <c r="U2021" i="1"/>
  <c r="W2021" i="1" s="1"/>
  <c r="L2019" i="1"/>
  <c r="O2019" i="1" s="1"/>
  <c r="P2019" i="1" s="1"/>
  <c r="X2019" i="1" s="1"/>
  <c r="N2020" i="1"/>
  <c r="D2021" i="1" l="1"/>
  <c r="L2021" i="1" s="1"/>
  <c r="M2023" i="1"/>
  <c r="E2022" i="1"/>
  <c r="F2022" i="1"/>
  <c r="U2022" i="1"/>
  <c r="W2022" i="1" s="1"/>
  <c r="J2023" i="1"/>
  <c r="K2023" i="1" s="1"/>
  <c r="I2024" i="1"/>
  <c r="G2020" i="1"/>
  <c r="N2021" i="1"/>
  <c r="O2020" i="1"/>
  <c r="P2020" i="1" s="1"/>
  <c r="X2020" i="1" s="1"/>
  <c r="Y2019" i="1"/>
  <c r="M2024" i="1" l="1"/>
  <c r="J2024" i="1"/>
  <c r="K2024" i="1" s="1"/>
  <c r="I2025" i="1"/>
  <c r="F2023" i="1"/>
  <c r="E2023" i="1"/>
  <c r="U2023" i="1"/>
  <c r="W2023" i="1" s="1"/>
  <c r="D2022" i="1"/>
  <c r="G2022" i="1" s="1"/>
  <c r="G2021" i="1"/>
  <c r="B2019" i="1"/>
  <c r="B2020" i="1"/>
  <c r="N2022" i="1"/>
  <c r="O2021" i="1"/>
  <c r="P2021" i="1" s="1"/>
  <c r="X2021" i="1" l="1"/>
  <c r="B2021" i="1" s="1"/>
  <c r="L2022" i="1"/>
  <c r="O2022" i="1" s="1"/>
  <c r="P2022" i="1" s="1"/>
  <c r="D2023" i="1"/>
  <c r="L2023" i="1" s="1"/>
  <c r="M2025" i="1"/>
  <c r="J2025" i="1"/>
  <c r="K2025" i="1" s="1"/>
  <c r="I2026" i="1"/>
  <c r="F2024" i="1"/>
  <c r="E2024" i="1"/>
  <c r="U2024" i="1"/>
  <c r="W2024" i="1" s="1"/>
  <c r="N2023" i="1"/>
  <c r="X2022" i="1" l="1"/>
  <c r="B2022" i="1" s="1"/>
  <c r="D2024" i="1"/>
  <c r="G2024" i="1" s="1"/>
  <c r="J2026" i="1"/>
  <c r="K2026" i="1" s="1"/>
  <c r="M2026" i="1"/>
  <c r="I2027" i="1"/>
  <c r="E2025" i="1"/>
  <c r="F2025" i="1"/>
  <c r="U2025" i="1"/>
  <c r="W2025" i="1" s="1"/>
  <c r="G2023" i="1"/>
  <c r="N2024" i="1"/>
  <c r="O2023" i="1"/>
  <c r="P2023" i="1" s="1"/>
  <c r="X2023" i="1" s="1"/>
  <c r="M2027" i="1" l="1"/>
  <c r="J2027" i="1"/>
  <c r="K2027" i="1" s="1"/>
  <c r="I2028" i="1"/>
  <c r="E2026" i="1"/>
  <c r="F2026" i="1"/>
  <c r="U2026" i="1"/>
  <c r="W2026" i="1" s="1"/>
  <c r="L2024" i="1"/>
  <c r="O2024" i="1" s="1"/>
  <c r="P2024" i="1" s="1"/>
  <c r="X2024" i="1" s="1"/>
  <c r="D2025" i="1"/>
  <c r="L2025" i="1" s="1"/>
  <c r="B2023" i="1"/>
  <c r="N2025" i="1"/>
  <c r="D2026" i="1" l="1"/>
  <c r="L2026" i="1" s="1"/>
  <c r="M2028" i="1"/>
  <c r="J2028" i="1"/>
  <c r="K2028" i="1" s="1"/>
  <c r="I2029" i="1"/>
  <c r="F2027" i="1"/>
  <c r="E2027" i="1"/>
  <c r="U2027" i="1"/>
  <c r="W2027" i="1" s="1"/>
  <c r="G2025" i="1"/>
  <c r="N2026" i="1"/>
  <c r="O2025" i="1"/>
  <c r="P2025" i="1" s="1"/>
  <c r="B2024" i="1"/>
  <c r="X2025" i="1" l="1"/>
  <c r="B2025" i="1" s="1"/>
  <c r="D2027" i="1"/>
  <c r="L2027" i="1" s="1"/>
  <c r="M2029" i="1"/>
  <c r="J2029" i="1"/>
  <c r="K2029" i="1" s="1"/>
  <c r="I2030" i="1"/>
  <c r="F2028" i="1"/>
  <c r="E2028" i="1"/>
  <c r="U2028" i="1"/>
  <c r="W2028" i="1" s="1"/>
  <c r="G2026" i="1"/>
  <c r="N2027" i="1"/>
  <c r="O2026" i="1"/>
  <c r="P2026" i="1" s="1"/>
  <c r="X2026" i="1" l="1"/>
  <c r="B2026" i="1" s="1"/>
  <c r="M2030" i="1"/>
  <c r="J2030" i="1"/>
  <c r="K2030" i="1" s="1"/>
  <c r="I2031" i="1"/>
  <c r="E2029" i="1"/>
  <c r="F2029" i="1"/>
  <c r="U2029" i="1"/>
  <c r="W2029" i="1" s="1"/>
  <c r="D2028" i="1"/>
  <c r="L2028" i="1" s="1"/>
  <c r="G2027" i="1"/>
  <c r="N2028" i="1"/>
  <c r="O2027" i="1"/>
  <c r="P2027" i="1" s="1"/>
  <c r="X2027" i="1" l="1"/>
  <c r="B2027" i="1" s="1"/>
  <c r="G2028" i="1"/>
  <c r="D2029" i="1"/>
  <c r="L2029" i="1" s="1"/>
  <c r="M2031" i="1"/>
  <c r="J2031" i="1"/>
  <c r="K2031" i="1" s="1"/>
  <c r="I2032" i="1"/>
  <c r="F2030" i="1"/>
  <c r="E2030" i="1"/>
  <c r="U2030" i="1"/>
  <c r="W2030" i="1" s="1"/>
  <c r="N2029" i="1"/>
  <c r="O2028" i="1"/>
  <c r="P2028" i="1" s="1"/>
  <c r="X2028" i="1" s="1"/>
  <c r="G2029" i="1" l="1"/>
  <c r="E2031" i="1"/>
  <c r="F2031" i="1"/>
  <c r="U2031" i="1"/>
  <c r="W2031" i="1" s="1"/>
  <c r="D2030" i="1"/>
  <c r="L2030" i="1" s="1"/>
  <c r="M2032" i="1"/>
  <c r="J2032" i="1"/>
  <c r="K2032" i="1" s="1"/>
  <c r="I2033" i="1"/>
  <c r="B2028" i="1"/>
  <c r="N2030" i="1"/>
  <c r="O2029" i="1"/>
  <c r="P2029" i="1" s="1"/>
  <c r="X2029" i="1" s="1"/>
  <c r="F2032" i="1" l="1"/>
  <c r="E2032" i="1"/>
  <c r="U2032" i="1"/>
  <c r="W2032" i="1" s="1"/>
  <c r="G2030" i="1"/>
  <c r="M2033" i="1"/>
  <c r="J2033" i="1"/>
  <c r="K2033" i="1" s="1"/>
  <c r="I2034" i="1"/>
  <c r="D2031" i="1"/>
  <c r="G2031" i="1" s="1"/>
  <c r="N2031" i="1"/>
  <c r="O2030" i="1"/>
  <c r="P2030" i="1" s="1"/>
  <c r="X2030" i="1" s="1"/>
  <c r="B2029" i="1"/>
  <c r="E2033" i="1" l="1"/>
  <c r="F2033" i="1"/>
  <c r="U2033" i="1"/>
  <c r="W2033" i="1" s="1"/>
  <c r="M2034" i="1"/>
  <c r="J2034" i="1"/>
  <c r="K2034" i="1" s="1"/>
  <c r="I2035" i="1"/>
  <c r="D2032" i="1"/>
  <c r="L2032" i="1" s="1"/>
  <c r="L2031" i="1"/>
  <c r="O2031" i="1" s="1"/>
  <c r="P2031" i="1" s="1"/>
  <c r="B2030" i="1"/>
  <c r="N2032" i="1"/>
  <c r="X2031" i="1" l="1"/>
  <c r="B2031" i="1" s="1"/>
  <c r="F2034" i="1"/>
  <c r="E2034" i="1"/>
  <c r="U2034" i="1"/>
  <c r="W2034" i="1" s="1"/>
  <c r="G2032" i="1"/>
  <c r="J2035" i="1"/>
  <c r="K2035" i="1" s="1"/>
  <c r="M2035" i="1"/>
  <c r="I2036" i="1"/>
  <c r="D2033" i="1"/>
  <c r="G2033" i="1" s="1"/>
  <c r="N2033" i="1"/>
  <c r="O2032" i="1"/>
  <c r="P2032" i="1" s="1"/>
  <c r="X2032" i="1" s="1"/>
  <c r="L2033" i="1" l="1"/>
  <c r="O2033" i="1" s="1"/>
  <c r="P2033" i="1" s="1"/>
  <c r="E2035" i="1"/>
  <c r="F2035" i="1"/>
  <c r="U2035" i="1"/>
  <c r="W2035" i="1" s="1"/>
  <c r="D2034" i="1"/>
  <c r="L2034" i="1" s="1"/>
  <c r="M2036" i="1"/>
  <c r="J2036" i="1"/>
  <c r="K2036" i="1" s="1"/>
  <c r="I2037" i="1"/>
  <c r="B2032" i="1"/>
  <c r="N2034" i="1"/>
  <c r="X2033" i="1" l="1"/>
  <c r="B2033" i="1" s="1"/>
  <c r="G2034" i="1"/>
  <c r="F2036" i="1"/>
  <c r="E2036" i="1"/>
  <c r="U2036" i="1"/>
  <c r="W2036" i="1" s="1"/>
  <c r="M2037" i="1"/>
  <c r="J2037" i="1"/>
  <c r="K2037" i="1" s="1"/>
  <c r="I2038" i="1"/>
  <c r="D2035" i="1"/>
  <c r="L2035" i="1" s="1"/>
  <c r="N2035" i="1"/>
  <c r="O2034" i="1"/>
  <c r="P2034" i="1" s="1"/>
  <c r="X2034" i="1" s="1"/>
  <c r="G2035" i="1" l="1"/>
  <c r="E2037" i="1"/>
  <c r="F2037" i="1"/>
  <c r="U2037" i="1"/>
  <c r="W2037" i="1" s="1"/>
  <c r="M2038" i="1"/>
  <c r="J2038" i="1"/>
  <c r="K2038" i="1" s="1"/>
  <c r="I2039" i="1"/>
  <c r="D2036" i="1"/>
  <c r="L2036" i="1" s="1"/>
  <c r="B2034" i="1"/>
  <c r="N2036" i="1"/>
  <c r="O2035" i="1"/>
  <c r="P2035" i="1" s="1"/>
  <c r="X2035" i="1" s="1"/>
  <c r="G2036" i="1" l="1"/>
  <c r="M2039" i="1"/>
  <c r="J2039" i="1"/>
  <c r="K2039" i="1" s="1"/>
  <c r="I2040" i="1"/>
  <c r="F2038" i="1"/>
  <c r="E2038" i="1"/>
  <c r="U2038" i="1"/>
  <c r="W2038" i="1" s="1"/>
  <c r="D2037" i="1"/>
  <c r="G2037" i="1" s="1"/>
  <c r="B2035" i="1"/>
  <c r="N2037" i="1"/>
  <c r="O2036" i="1"/>
  <c r="P2036" i="1" s="1"/>
  <c r="X2036" i="1" s="1"/>
  <c r="L2037" i="1" l="1"/>
  <c r="O2037" i="1" s="1"/>
  <c r="P2037" i="1" s="1"/>
  <c r="X2037" i="1" s="1"/>
  <c r="D2038" i="1"/>
  <c r="L2038" i="1" s="1"/>
  <c r="J2040" i="1"/>
  <c r="K2040" i="1" s="1"/>
  <c r="M2040" i="1"/>
  <c r="I2041" i="1"/>
  <c r="F2039" i="1"/>
  <c r="E2039" i="1"/>
  <c r="U2039" i="1"/>
  <c r="W2039" i="1" s="1"/>
  <c r="B2036" i="1"/>
  <c r="N2038" i="1"/>
  <c r="D2039" i="1" l="1"/>
  <c r="L2039" i="1" s="1"/>
  <c r="J2041" i="1"/>
  <c r="K2041" i="1" s="1"/>
  <c r="M2041" i="1"/>
  <c r="I2042" i="1"/>
  <c r="F2040" i="1"/>
  <c r="E2040" i="1"/>
  <c r="U2040" i="1"/>
  <c r="W2040" i="1" s="1"/>
  <c r="G2038" i="1"/>
  <c r="B2037" i="1"/>
  <c r="N2039" i="1"/>
  <c r="O2038" i="1"/>
  <c r="P2038" i="1" s="1"/>
  <c r="X2038" i="1" s="1"/>
  <c r="E2041" i="1" l="1"/>
  <c r="F2041" i="1"/>
  <c r="U2041" i="1"/>
  <c r="W2041" i="1" s="1"/>
  <c r="M2042" i="1"/>
  <c r="J2042" i="1"/>
  <c r="K2042" i="1" s="1"/>
  <c r="I2043" i="1"/>
  <c r="D2040" i="1"/>
  <c r="L2040" i="1" s="1"/>
  <c r="G2039" i="1"/>
  <c r="B2038" i="1"/>
  <c r="N2040" i="1"/>
  <c r="O2039" i="1"/>
  <c r="P2039" i="1" s="1"/>
  <c r="X2039" i="1" l="1"/>
  <c r="B2039" i="1" s="1"/>
  <c r="G2040" i="1"/>
  <c r="E2042" i="1"/>
  <c r="F2042" i="1"/>
  <c r="U2042" i="1"/>
  <c r="W2042" i="1" s="1"/>
  <c r="M2043" i="1"/>
  <c r="J2043" i="1"/>
  <c r="K2043" i="1" s="1"/>
  <c r="I2044" i="1"/>
  <c r="D2041" i="1"/>
  <c r="G2041" i="1" s="1"/>
  <c r="N2041" i="1"/>
  <c r="O2040" i="1"/>
  <c r="P2040" i="1" s="1"/>
  <c r="X2040" i="1" s="1"/>
  <c r="F2043" i="1" l="1"/>
  <c r="E2043" i="1"/>
  <c r="U2043" i="1"/>
  <c r="W2043" i="1" s="1"/>
  <c r="L2041" i="1"/>
  <c r="O2041" i="1" s="1"/>
  <c r="P2041" i="1" s="1"/>
  <c r="X2041" i="1" s="1"/>
  <c r="J2044" i="1"/>
  <c r="K2044" i="1" s="1"/>
  <c r="M2044" i="1"/>
  <c r="I2045" i="1"/>
  <c r="D2042" i="1"/>
  <c r="G2042" i="1" s="1"/>
  <c r="B2040" i="1"/>
  <c r="N2042" i="1"/>
  <c r="F2044" i="1" l="1"/>
  <c r="E2044" i="1"/>
  <c r="U2044" i="1"/>
  <c r="W2044" i="1" s="1"/>
  <c r="D2043" i="1"/>
  <c r="G2043" i="1" s="1"/>
  <c r="J2045" i="1"/>
  <c r="K2045" i="1" s="1"/>
  <c r="M2045" i="1"/>
  <c r="I2046" i="1"/>
  <c r="L2042" i="1"/>
  <c r="O2042" i="1" s="1"/>
  <c r="P2042" i="1" s="1"/>
  <c r="B2041" i="1"/>
  <c r="N2043" i="1"/>
  <c r="X2042" i="1" l="1"/>
  <c r="B2042" i="1" s="1"/>
  <c r="F2045" i="1"/>
  <c r="E2045" i="1"/>
  <c r="U2045" i="1"/>
  <c r="W2045" i="1" s="1"/>
  <c r="L2043" i="1"/>
  <c r="O2043" i="1" s="1"/>
  <c r="P2043" i="1" s="1"/>
  <c r="M2046" i="1"/>
  <c r="J2046" i="1"/>
  <c r="K2046" i="1" s="1"/>
  <c r="I2047" i="1"/>
  <c r="D2044" i="1"/>
  <c r="L2044" i="1" s="1"/>
  <c r="N2044" i="1"/>
  <c r="X2043" i="1" l="1"/>
  <c r="B2043" i="1" s="1"/>
  <c r="F2046" i="1"/>
  <c r="E2046" i="1"/>
  <c r="U2046" i="1"/>
  <c r="W2046" i="1" s="1"/>
  <c r="M2047" i="1"/>
  <c r="J2047" i="1"/>
  <c r="K2047" i="1" s="1"/>
  <c r="I2048" i="1"/>
  <c r="D2045" i="1"/>
  <c r="L2045" i="1" s="1"/>
  <c r="G2044" i="1"/>
  <c r="N2045" i="1"/>
  <c r="O2044" i="1"/>
  <c r="P2044" i="1" s="1"/>
  <c r="X2044" i="1" s="1"/>
  <c r="G2045" i="1" l="1"/>
  <c r="F2047" i="1"/>
  <c r="E2047" i="1"/>
  <c r="U2047" i="1"/>
  <c r="W2047" i="1" s="1"/>
  <c r="D2046" i="1"/>
  <c r="G2046" i="1" s="1"/>
  <c r="J2048" i="1"/>
  <c r="K2048" i="1" s="1"/>
  <c r="M2048" i="1"/>
  <c r="I2049" i="1"/>
  <c r="B2044" i="1"/>
  <c r="N2046" i="1"/>
  <c r="O2045" i="1"/>
  <c r="P2045" i="1" s="1"/>
  <c r="X2045" i="1" l="1"/>
  <c r="B2045" i="1" s="1"/>
  <c r="J2049" i="1"/>
  <c r="K2049" i="1" s="1"/>
  <c r="M2049" i="1"/>
  <c r="I2050" i="1"/>
  <c r="E2048" i="1"/>
  <c r="F2048" i="1"/>
  <c r="U2048" i="1"/>
  <c r="W2048" i="1" s="1"/>
  <c r="L2046" i="1"/>
  <c r="O2046" i="1" s="1"/>
  <c r="P2046" i="1" s="1"/>
  <c r="D2047" i="1"/>
  <c r="G2047" i="1" s="1"/>
  <c r="N2047" i="1"/>
  <c r="X2046" i="1" l="1"/>
  <c r="B2046" i="1" s="1"/>
  <c r="L2047" i="1"/>
  <c r="O2047" i="1" s="1"/>
  <c r="P2047" i="1" s="1"/>
  <c r="X2047" i="1" s="1"/>
  <c r="J2050" i="1"/>
  <c r="K2050" i="1" s="1"/>
  <c r="I2051" i="1"/>
  <c r="D2048" i="1"/>
  <c r="L2048" i="1" s="1"/>
  <c r="M2050" i="1"/>
  <c r="E2049" i="1"/>
  <c r="F2049" i="1"/>
  <c r="U2049" i="1"/>
  <c r="W2049" i="1" s="1"/>
  <c r="N2048" i="1"/>
  <c r="D2049" i="1" l="1"/>
  <c r="G2049" i="1" s="1"/>
  <c r="G2048" i="1"/>
  <c r="J2051" i="1"/>
  <c r="K2051" i="1" s="1"/>
  <c r="I2052" i="1"/>
  <c r="E2050" i="1"/>
  <c r="F2050" i="1"/>
  <c r="U2050" i="1"/>
  <c r="W2050" i="1" s="1"/>
  <c r="N2049" i="1"/>
  <c r="O2048" i="1"/>
  <c r="P2048" i="1" s="1"/>
  <c r="X2048" i="1" s="1"/>
  <c r="Y2047" i="1"/>
  <c r="D2050" i="1" l="1"/>
  <c r="G2050" i="1" s="1"/>
  <c r="J2052" i="1"/>
  <c r="K2052" i="1" s="1"/>
  <c r="I2053" i="1"/>
  <c r="E2051" i="1"/>
  <c r="F2051" i="1"/>
  <c r="L2049" i="1"/>
  <c r="O2049" i="1" s="1"/>
  <c r="P2049" i="1" s="1"/>
  <c r="X2049" i="1" s="1"/>
  <c r="B2047" i="1"/>
  <c r="B2048" i="1"/>
  <c r="N2050" i="1"/>
  <c r="D2051" i="1" l="1"/>
  <c r="L2051" i="1" s="1"/>
  <c r="J2053" i="1"/>
  <c r="K2053" i="1" s="1"/>
  <c r="I2054" i="1"/>
  <c r="E2052" i="1"/>
  <c r="F2052" i="1"/>
  <c r="U2052" i="1"/>
  <c r="W2052" i="1" s="1"/>
  <c r="L2050" i="1"/>
  <c r="M2051" i="1" s="1"/>
  <c r="M2052" i="1" s="1"/>
  <c r="M2053" i="1" s="1"/>
  <c r="B2049" i="1"/>
  <c r="J2054" i="1" l="1"/>
  <c r="K2054" i="1" s="1"/>
  <c r="M2054" i="1"/>
  <c r="I2055" i="1"/>
  <c r="O2050" i="1"/>
  <c r="P2050" i="1" s="1"/>
  <c r="X2050" i="1" s="1"/>
  <c r="F2053" i="1"/>
  <c r="E2053" i="1"/>
  <c r="U2053" i="1"/>
  <c r="W2053" i="1" s="1"/>
  <c r="D2052" i="1"/>
  <c r="L2052" i="1" s="1"/>
  <c r="N2051" i="1"/>
  <c r="N2052" i="1" s="1"/>
  <c r="G2051" i="1"/>
  <c r="O2051" i="1" l="1"/>
  <c r="P2051" i="1" s="1"/>
  <c r="B2050" i="1"/>
  <c r="Y2050" i="1"/>
  <c r="M2055" i="1"/>
  <c r="J2055" i="1"/>
  <c r="K2055" i="1" s="1"/>
  <c r="I2056" i="1"/>
  <c r="G2052" i="1"/>
  <c r="D2053" i="1"/>
  <c r="G2053" i="1" s="1"/>
  <c r="E2054" i="1"/>
  <c r="F2054" i="1"/>
  <c r="U2054" i="1"/>
  <c r="W2054" i="1" s="1"/>
  <c r="N2053" i="1"/>
  <c r="O2052" i="1"/>
  <c r="P2052" i="1" s="1"/>
  <c r="X2052" i="1" s="1"/>
  <c r="X2051" i="1" l="1"/>
  <c r="B2051" i="1" s="1"/>
  <c r="L2053" i="1"/>
  <c r="O2053" i="1" s="1"/>
  <c r="P2053" i="1" s="1"/>
  <c r="F2055" i="1"/>
  <c r="E2055" i="1"/>
  <c r="U2055" i="1"/>
  <c r="W2055" i="1" s="1"/>
  <c r="M2056" i="1"/>
  <c r="J2056" i="1"/>
  <c r="K2056" i="1" s="1"/>
  <c r="I2057" i="1"/>
  <c r="D2054" i="1"/>
  <c r="G2054" i="1" s="1"/>
  <c r="B2052" i="1"/>
  <c r="N2054" i="1"/>
  <c r="X2053" i="1" l="1"/>
  <c r="B2053" i="1" s="1"/>
  <c r="J2057" i="1"/>
  <c r="K2057" i="1" s="1"/>
  <c r="M2057" i="1"/>
  <c r="I2058" i="1"/>
  <c r="L2054" i="1"/>
  <c r="O2054" i="1" s="1"/>
  <c r="P2054" i="1" s="1"/>
  <c r="D2055" i="1"/>
  <c r="L2055" i="1" s="1"/>
  <c r="E2056" i="1"/>
  <c r="F2056" i="1"/>
  <c r="U2056" i="1"/>
  <c r="W2056" i="1" s="1"/>
  <c r="N2055" i="1"/>
  <c r="X2054" i="1" l="1"/>
  <c r="B2054" i="1" s="1"/>
  <c r="G2055" i="1"/>
  <c r="D2056" i="1"/>
  <c r="L2056" i="1" s="1"/>
  <c r="M2058" i="1"/>
  <c r="J2058" i="1"/>
  <c r="K2058" i="1" s="1"/>
  <c r="I2059" i="1"/>
  <c r="F2057" i="1"/>
  <c r="E2057" i="1"/>
  <c r="U2057" i="1"/>
  <c r="W2057" i="1" s="1"/>
  <c r="N2056" i="1"/>
  <c r="O2055" i="1"/>
  <c r="P2055" i="1" s="1"/>
  <c r="X2055" i="1" l="1"/>
  <c r="B2055" i="1" s="1"/>
  <c r="G2056" i="1"/>
  <c r="E2058" i="1"/>
  <c r="F2058" i="1"/>
  <c r="U2058" i="1"/>
  <c r="W2058" i="1" s="1"/>
  <c r="M2059" i="1"/>
  <c r="J2059" i="1"/>
  <c r="K2059" i="1" s="1"/>
  <c r="I2060" i="1"/>
  <c r="D2057" i="1"/>
  <c r="L2057" i="1" s="1"/>
  <c r="N2057" i="1"/>
  <c r="O2056" i="1"/>
  <c r="P2056" i="1" s="1"/>
  <c r="X2056" i="1" l="1"/>
  <c r="B2056" i="1" s="1"/>
  <c r="F2059" i="1"/>
  <c r="E2059" i="1"/>
  <c r="U2059" i="1"/>
  <c r="W2059" i="1" s="1"/>
  <c r="G2057" i="1"/>
  <c r="J2060" i="1"/>
  <c r="K2060" i="1" s="1"/>
  <c r="M2060" i="1"/>
  <c r="I2061" i="1"/>
  <c r="D2058" i="1"/>
  <c r="G2058" i="1" s="1"/>
  <c r="N2058" i="1"/>
  <c r="O2057" i="1"/>
  <c r="P2057" i="1" s="1"/>
  <c r="X2057" i="1" s="1"/>
  <c r="M2061" i="1" l="1"/>
  <c r="J2061" i="1"/>
  <c r="K2061" i="1" s="1"/>
  <c r="I2062" i="1"/>
  <c r="E2060" i="1"/>
  <c r="F2060" i="1"/>
  <c r="U2060" i="1"/>
  <c r="W2060" i="1" s="1"/>
  <c r="D2059" i="1"/>
  <c r="G2059" i="1" s="1"/>
  <c r="L2058" i="1"/>
  <c r="O2058" i="1" s="1"/>
  <c r="P2058" i="1" s="1"/>
  <c r="B2057" i="1"/>
  <c r="N2059" i="1"/>
  <c r="X2058" i="1" l="1"/>
  <c r="B2058" i="1" s="1"/>
  <c r="L2059" i="1"/>
  <c r="O2059" i="1" s="1"/>
  <c r="P2059" i="1" s="1"/>
  <c r="X2059" i="1" s="1"/>
  <c r="D2060" i="1"/>
  <c r="L2060" i="1" s="1"/>
  <c r="M2062" i="1"/>
  <c r="J2062" i="1"/>
  <c r="K2062" i="1" s="1"/>
  <c r="I2063" i="1"/>
  <c r="E2061" i="1"/>
  <c r="F2061" i="1"/>
  <c r="U2061" i="1"/>
  <c r="W2061" i="1" s="1"/>
  <c r="N2060" i="1"/>
  <c r="D2061" i="1" l="1"/>
  <c r="G2061" i="1" s="1"/>
  <c r="M2063" i="1"/>
  <c r="J2063" i="1"/>
  <c r="K2063" i="1" s="1"/>
  <c r="I2064" i="1"/>
  <c r="E2062" i="1"/>
  <c r="F2062" i="1"/>
  <c r="U2062" i="1"/>
  <c r="W2062" i="1" s="1"/>
  <c r="G2060" i="1"/>
  <c r="B2059" i="1"/>
  <c r="N2061" i="1"/>
  <c r="O2060" i="1"/>
  <c r="P2060" i="1" s="1"/>
  <c r="X2060" i="1" l="1"/>
  <c r="B2060" i="1" s="1"/>
  <c r="J2064" i="1"/>
  <c r="K2064" i="1" s="1"/>
  <c r="M2064" i="1"/>
  <c r="I2065" i="1"/>
  <c r="F2063" i="1"/>
  <c r="E2063" i="1"/>
  <c r="U2063" i="1"/>
  <c r="W2063" i="1" s="1"/>
  <c r="L2061" i="1"/>
  <c r="O2061" i="1" s="1"/>
  <c r="P2061" i="1" s="1"/>
  <c r="D2062" i="1"/>
  <c r="L2062" i="1" s="1"/>
  <c r="N2062" i="1"/>
  <c r="X2061" i="1" l="1"/>
  <c r="B2061" i="1" s="1"/>
  <c r="G2062" i="1"/>
  <c r="D2063" i="1"/>
  <c r="G2063" i="1" s="1"/>
  <c r="J2065" i="1"/>
  <c r="K2065" i="1" s="1"/>
  <c r="M2065" i="1"/>
  <c r="I2066" i="1"/>
  <c r="F2064" i="1"/>
  <c r="E2064" i="1"/>
  <c r="U2064" i="1"/>
  <c r="W2064" i="1" s="1"/>
  <c r="N2063" i="1"/>
  <c r="O2062" i="1"/>
  <c r="P2062" i="1" s="1"/>
  <c r="X2062" i="1" l="1"/>
  <c r="B2062" i="1" s="1"/>
  <c r="L2063" i="1"/>
  <c r="O2063" i="1" s="1"/>
  <c r="P2063" i="1" s="1"/>
  <c r="X2063" i="1" s="1"/>
  <c r="J2066" i="1"/>
  <c r="K2066" i="1" s="1"/>
  <c r="M2066" i="1"/>
  <c r="I2067" i="1"/>
  <c r="D2064" i="1"/>
  <c r="L2064" i="1" s="1"/>
  <c r="F2065" i="1"/>
  <c r="E2065" i="1"/>
  <c r="U2065" i="1"/>
  <c r="W2065" i="1" s="1"/>
  <c r="N2064" i="1"/>
  <c r="G2064" i="1" l="1"/>
  <c r="D2065" i="1"/>
  <c r="L2065" i="1" s="1"/>
  <c r="J2067" i="1"/>
  <c r="K2067" i="1" s="1"/>
  <c r="M2067" i="1"/>
  <c r="I2068" i="1"/>
  <c r="E2066" i="1"/>
  <c r="F2066" i="1"/>
  <c r="U2066" i="1"/>
  <c r="W2066" i="1" s="1"/>
  <c r="B2063" i="1"/>
  <c r="N2065" i="1"/>
  <c r="O2064" i="1"/>
  <c r="P2064" i="1" s="1"/>
  <c r="X2064" i="1" s="1"/>
  <c r="J2068" i="1" l="1"/>
  <c r="K2068" i="1" s="1"/>
  <c r="M2068" i="1"/>
  <c r="I2069" i="1"/>
  <c r="D2066" i="1"/>
  <c r="L2066" i="1" s="1"/>
  <c r="F2067" i="1"/>
  <c r="E2067" i="1"/>
  <c r="U2067" i="1"/>
  <c r="W2067" i="1" s="1"/>
  <c r="G2065" i="1"/>
  <c r="B2064" i="1"/>
  <c r="N2066" i="1"/>
  <c r="O2065" i="1"/>
  <c r="P2065" i="1" s="1"/>
  <c r="X2065" i="1" s="1"/>
  <c r="G2066" i="1" l="1"/>
  <c r="M2069" i="1"/>
  <c r="J2069" i="1"/>
  <c r="K2069" i="1" s="1"/>
  <c r="I2070" i="1"/>
  <c r="D2067" i="1"/>
  <c r="L2067" i="1" s="1"/>
  <c r="F2068" i="1"/>
  <c r="E2068" i="1"/>
  <c r="U2068" i="1"/>
  <c r="W2068" i="1" s="1"/>
  <c r="B2065" i="1"/>
  <c r="N2067" i="1"/>
  <c r="O2066" i="1"/>
  <c r="P2066" i="1" s="1"/>
  <c r="X2066" i="1" l="1"/>
  <c r="B2066" i="1" s="1"/>
  <c r="G2067" i="1"/>
  <c r="M2070" i="1"/>
  <c r="J2070" i="1"/>
  <c r="K2070" i="1" s="1"/>
  <c r="I2071" i="1"/>
  <c r="F2069" i="1"/>
  <c r="E2069" i="1"/>
  <c r="U2069" i="1"/>
  <c r="W2069" i="1" s="1"/>
  <c r="D2068" i="1"/>
  <c r="L2068" i="1" s="1"/>
  <c r="N2068" i="1"/>
  <c r="O2067" i="1"/>
  <c r="P2067" i="1" s="1"/>
  <c r="X2067" i="1" s="1"/>
  <c r="J2071" i="1" l="1"/>
  <c r="K2071" i="1" s="1"/>
  <c r="M2071" i="1"/>
  <c r="I2072" i="1"/>
  <c r="F2070" i="1"/>
  <c r="E2070" i="1"/>
  <c r="U2070" i="1"/>
  <c r="W2070" i="1" s="1"/>
  <c r="D2069" i="1"/>
  <c r="G2069" i="1" s="1"/>
  <c r="G2068" i="1"/>
  <c r="B2067" i="1"/>
  <c r="N2069" i="1"/>
  <c r="O2068" i="1"/>
  <c r="P2068" i="1" s="1"/>
  <c r="X2068" i="1" l="1"/>
  <c r="B2068" i="1" s="1"/>
  <c r="L2069" i="1"/>
  <c r="O2069" i="1" s="1"/>
  <c r="P2069" i="1" s="1"/>
  <c r="M2072" i="1"/>
  <c r="J2072" i="1"/>
  <c r="K2072" i="1" s="1"/>
  <c r="I2073" i="1"/>
  <c r="D2070" i="1"/>
  <c r="G2070" i="1" s="1"/>
  <c r="F2071" i="1"/>
  <c r="E2071" i="1"/>
  <c r="U2071" i="1"/>
  <c r="W2071" i="1" s="1"/>
  <c r="N2070" i="1"/>
  <c r="X2069" i="1" l="1"/>
  <c r="B2069" i="1" s="1"/>
  <c r="L2070" i="1"/>
  <c r="O2070" i="1" s="1"/>
  <c r="P2070" i="1" s="1"/>
  <c r="D2071" i="1"/>
  <c r="G2071" i="1" s="1"/>
  <c r="J2073" i="1"/>
  <c r="K2073" i="1" s="1"/>
  <c r="M2073" i="1"/>
  <c r="I2074" i="1"/>
  <c r="F2072" i="1"/>
  <c r="E2072" i="1"/>
  <c r="U2072" i="1"/>
  <c r="W2072" i="1" s="1"/>
  <c r="N2071" i="1"/>
  <c r="X2070" i="1" l="1"/>
  <c r="B2070" i="1" s="1"/>
  <c r="M2074" i="1"/>
  <c r="J2074" i="1"/>
  <c r="K2074" i="1" s="1"/>
  <c r="I2075" i="1"/>
  <c r="F2073" i="1"/>
  <c r="E2073" i="1"/>
  <c r="U2073" i="1"/>
  <c r="W2073" i="1" s="1"/>
  <c r="D2072" i="1"/>
  <c r="L2072" i="1" s="1"/>
  <c r="L2071" i="1"/>
  <c r="O2071" i="1" s="1"/>
  <c r="P2071" i="1" s="1"/>
  <c r="N2072" i="1"/>
  <c r="X2071" i="1" l="1"/>
  <c r="B2071" i="1" s="1"/>
  <c r="G2072" i="1"/>
  <c r="D2073" i="1"/>
  <c r="G2073" i="1" s="1"/>
  <c r="M2075" i="1"/>
  <c r="J2075" i="1"/>
  <c r="K2075" i="1" s="1"/>
  <c r="I2076" i="1"/>
  <c r="F2074" i="1"/>
  <c r="E2074" i="1"/>
  <c r="U2074" i="1"/>
  <c r="W2074" i="1" s="1"/>
  <c r="N2073" i="1"/>
  <c r="O2072" i="1"/>
  <c r="P2072" i="1" s="1"/>
  <c r="X2072" i="1" l="1"/>
  <c r="B2072" i="1" s="1"/>
  <c r="L2073" i="1"/>
  <c r="O2073" i="1" s="1"/>
  <c r="P2073" i="1" s="1"/>
  <c r="D2074" i="1"/>
  <c r="G2074" i="1" s="1"/>
  <c r="E2075" i="1"/>
  <c r="F2075" i="1"/>
  <c r="U2075" i="1"/>
  <c r="W2075" i="1" s="1"/>
  <c r="J2076" i="1"/>
  <c r="K2076" i="1" s="1"/>
  <c r="M2076" i="1"/>
  <c r="I2077" i="1"/>
  <c r="N2074" i="1"/>
  <c r="X2073" i="1" l="1"/>
  <c r="B2073" i="1" s="1"/>
  <c r="F2076" i="1"/>
  <c r="E2076" i="1"/>
  <c r="U2076" i="1"/>
  <c r="W2076" i="1" s="1"/>
  <c r="M2077" i="1"/>
  <c r="J2077" i="1"/>
  <c r="K2077" i="1" s="1"/>
  <c r="I2078" i="1"/>
  <c r="D2075" i="1"/>
  <c r="G2075" i="1" s="1"/>
  <c r="L2074" i="1"/>
  <c r="O2074" i="1" s="1"/>
  <c r="P2074" i="1" s="1"/>
  <c r="X2074" i="1" s="1"/>
  <c r="N2075" i="1"/>
  <c r="L2075" i="1" l="1"/>
  <c r="O2075" i="1" s="1"/>
  <c r="P2075" i="1" s="1"/>
  <c r="F2077" i="1"/>
  <c r="E2077" i="1"/>
  <c r="U2077" i="1"/>
  <c r="W2077" i="1" s="1"/>
  <c r="M2078" i="1"/>
  <c r="J2078" i="1"/>
  <c r="K2078" i="1" s="1"/>
  <c r="I2079" i="1"/>
  <c r="D2076" i="1"/>
  <c r="G2076" i="1" s="1"/>
  <c r="B2074" i="1"/>
  <c r="N2076" i="1"/>
  <c r="X2075" i="1" l="1"/>
  <c r="B2075" i="1" s="1"/>
  <c r="F2078" i="1"/>
  <c r="E2078" i="1"/>
  <c r="U2078" i="1"/>
  <c r="W2078" i="1" s="1"/>
  <c r="J2079" i="1"/>
  <c r="K2079" i="1" s="1"/>
  <c r="I2080" i="1"/>
  <c r="D2077" i="1"/>
  <c r="G2077" i="1" s="1"/>
  <c r="L2076" i="1"/>
  <c r="O2076" i="1" s="1"/>
  <c r="P2076" i="1" s="1"/>
  <c r="N2077" i="1"/>
  <c r="X2076" i="1" l="1"/>
  <c r="B2076" i="1" s="1"/>
  <c r="L2077" i="1"/>
  <c r="O2077" i="1" s="1"/>
  <c r="P2077" i="1" s="1"/>
  <c r="X2077" i="1" s="1"/>
  <c r="E2079" i="1"/>
  <c r="F2079" i="1"/>
  <c r="J2080" i="1"/>
  <c r="K2080" i="1" s="1"/>
  <c r="I2081" i="1"/>
  <c r="D2078" i="1"/>
  <c r="G2078" i="1" s="1"/>
  <c r="N2078" i="1"/>
  <c r="L2078" i="1" l="1"/>
  <c r="M2079" i="1" s="1"/>
  <c r="M2080" i="1" s="1"/>
  <c r="M2081" i="1" s="1"/>
  <c r="J2081" i="1"/>
  <c r="K2081" i="1" s="1"/>
  <c r="I2082" i="1"/>
  <c r="F2080" i="1"/>
  <c r="E2080" i="1"/>
  <c r="U2080" i="1"/>
  <c r="W2080" i="1" s="1"/>
  <c r="D2079" i="1"/>
  <c r="G2079" i="1" s="1"/>
  <c r="B2077" i="1"/>
  <c r="O2078" i="1" l="1"/>
  <c r="P2078" i="1" s="1"/>
  <c r="M2082" i="1"/>
  <c r="L2079" i="1"/>
  <c r="D2080" i="1"/>
  <c r="G2080" i="1" s="1"/>
  <c r="N2079" i="1"/>
  <c r="J2082" i="1"/>
  <c r="K2082" i="1" s="1"/>
  <c r="I2083" i="1"/>
  <c r="F2081" i="1"/>
  <c r="E2081" i="1"/>
  <c r="U2081" i="1"/>
  <c r="W2081" i="1" s="1"/>
  <c r="X2078" i="1" l="1"/>
  <c r="Y2078" i="1" s="1"/>
  <c r="O2079" i="1"/>
  <c r="P2079" i="1" s="1"/>
  <c r="J2083" i="1"/>
  <c r="K2083" i="1" s="1"/>
  <c r="I2084" i="1"/>
  <c r="D2081" i="1"/>
  <c r="G2081" i="1" s="1"/>
  <c r="N2080" i="1"/>
  <c r="N2081" i="1" s="1"/>
  <c r="L2080" i="1"/>
  <c r="E2082" i="1"/>
  <c r="F2082" i="1"/>
  <c r="U2082" i="1"/>
  <c r="W2082" i="1" s="1"/>
  <c r="M2083" i="1"/>
  <c r="B2078" i="1" l="1"/>
  <c r="X2079" i="1"/>
  <c r="B2079" i="1" s="1"/>
  <c r="O2080" i="1"/>
  <c r="P2080" i="1" s="1"/>
  <c r="L2081" i="1"/>
  <c r="O2081" i="1" s="1"/>
  <c r="P2081" i="1" s="1"/>
  <c r="D2082" i="1"/>
  <c r="G2082" i="1" s="1"/>
  <c r="M2084" i="1"/>
  <c r="J2084" i="1"/>
  <c r="K2084" i="1" s="1"/>
  <c r="I2085" i="1"/>
  <c r="E2083" i="1"/>
  <c r="F2083" i="1"/>
  <c r="U2083" i="1"/>
  <c r="W2083" i="1" s="1"/>
  <c r="N2082" i="1"/>
  <c r="X2081" i="1" l="1"/>
  <c r="B2081" i="1" s="1"/>
  <c r="X2080" i="1"/>
  <c r="B2080" i="1" s="1"/>
  <c r="M2085" i="1"/>
  <c r="J2085" i="1"/>
  <c r="K2085" i="1" s="1"/>
  <c r="I2086" i="1"/>
  <c r="F2084" i="1"/>
  <c r="E2084" i="1"/>
  <c r="U2084" i="1"/>
  <c r="W2084" i="1" s="1"/>
  <c r="D2083" i="1"/>
  <c r="L2083" i="1" s="1"/>
  <c r="L2082" i="1"/>
  <c r="O2082" i="1" s="1"/>
  <c r="P2082" i="1" s="1"/>
  <c r="N2083" i="1"/>
  <c r="X2082" i="1" l="1"/>
  <c r="B2082" i="1" s="1"/>
  <c r="G2083" i="1"/>
  <c r="D2084" i="1"/>
  <c r="G2084" i="1" s="1"/>
  <c r="M2086" i="1"/>
  <c r="J2086" i="1"/>
  <c r="K2086" i="1" s="1"/>
  <c r="I2087" i="1"/>
  <c r="F2085" i="1"/>
  <c r="E2085" i="1"/>
  <c r="U2085" i="1"/>
  <c r="W2085" i="1" s="1"/>
  <c r="N2084" i="1"/>
  <c r="O2083" i="1"/>
  <c r="P2083" i="1" s="1"/>
  <c r="X2083" i="1" l="1"/>
  <c r="B2083" i="1" s="1"/>
  <c r="M2087" i="1"/>
  <c r="J2087" i="1"/>
  <c r="K2087" i="1" s="1"/>
  <c r="I2088" i="1"/>
  <c r="F2086" i="1"/>
  <c r="E2086" i="1"/>
  <c r="U2086" i="1"/>
  <c r="W2086" i="1" s="1"/>
  <c r="L2084" i="1"/>
  <c r="O2084" i="1" s="1"/>
  <c r="P2084" i="1" s="1"/>
  <c r="D2085" i="1"/>
  <c r="L2085" i="1" s="1"/>
  <c r="N2085" i="1"/>
  <c r="X2084" i="1" l="1"/>
  <c r="B2084" i="1" s="1"/>
  <c r="D2086" i="1"/>
  <c r="L2086" i="1" s="1"/>
  <c r="M2088" i="1"/>
  <c r="J2088" i="1"/>
  <c r="K2088" i="1" s="1"/>
  <c r="I2089" i="1"/>
  <c r="F2087" i="1"/>
  <c r="E2087" i="1"/>
  <c r="U2087" i="1"/>
  <c r="W2087" i="1" s="1"/>
  <c r="G2085" i="1"/>
  <c r="N2086" i="1"/>
  <c r="O2085" i="1"/>
  <c r="P2085" i="1" s="1"/>
  <c r="X2085" i="1" s="1"/>
  <c r="M2089" i="1" l="1"/>
  <c r="J2089" i="1"/>
  <c r="K2089" i="1" s="1"/>
  <c r="I2090" i="1"/>
  <c r="D2087" i="1"/>
  <c r="L2087" i="1" s="1"/>
  <c r="F2088" i="1"/>
  <c r="E2088" i="1"/>
  <c r="U2088" i="1"/>
  <c r="W2088" i="1" s="1"/>
  <c r="G2086" i="1"/>
  <c r="B2085" i="1"/>
  <c r="N2087" i="1"/>
  <c r="O2086" i="1"/>
  <c r="P2086" i="1" s="1"/>
  <c r="X2086" i="1" s="1"/>
  <c r="G2087" i="1" l="1"/>
  <c r="D2088" i="1"/>
  <c r="G2088" i="1" s="1"/>
  <c r="J2090" i="1"/>
  <c r="K2090" i="1" s="1"/>
  <c r="M2090" i="1"/>
  <c r="I2091" i="1"/>
  <c r="F2089" i="1"/>
  <c r="E2089" i="1"/>
  <c r="U2089" i="1"/>
  <c r="W2089" i="1" s="1"/>
  <c r="B2086" i="1"/>
  <c r="N2088" i="1"/>
  <c r="O2087" i="1"/>
  <c r="P2087" i="1" s="1"/>
  <c r="X2087" i="1" l="1"/>
  <c r="B2087" i="1" s="1"/>
  <c r="D2089" i="1"/>
  <c r="L2089" i="1" s="1"/>
  <c r="M2091" i="1"/>
  <c r="J2091" i="1"/>
  <c r="K2091" i="1" s="1"/>
  <c r="I2092" i="1"/>
  <c r="E2090" i="1"/>
  <c r="F2090" i="1"/>
  <c r="U2090" i="1"/>
  <c r="W2090" i="1" s="1"/>
  <c r="L2088" i="1"/>
  <c r="O2088" i="1" s="1"/>
  <c r="P2088" i="1" s="1"/>
  <c r="N2089" i="1"/>
  <c r="X2088" i="1" l="1"/>
  <c r="B2088" i="1" s="1"/>
  <c r="G2089" i="1"/>
  <c r="J2092" i="1"/>
  <c r="K2092" i="1" s="1"/>
  <c r="M2092" i="1"/>
  <c r="I2093" i="1"/>
  <c r="E2091" i="1"/>
  <c r="F2091" i="1"/>
  <c r="U2091" i="1"/>
  <c r="W2091" i="1" s="1"/>
  <c r="D2090" i="1"/>
  <c r="G2090" i="1" s="1"/>
  <c r="N2090" i="1"/>
  <c r="O2089" i="1"/>
  <c r="P2089" i="1" s="1"/>
  <c r="X2089" i="1" s="1"/>
  <c r="L2090" i="1" l="1"/>
  <c r="O2090" i="1" s="1"/>
  <c r="P2090" i="1" s="1"/>
  <c r="X2090" i="1" s="1"/>
  <c r="D2091" i="1"/>
  <c r="L2091" i="1" s="1"/>
  <c r="M2093" i="1"/>
  <c r="J2093" i="1"/>
  <c r="K2093" i="1" s="1"/>
  <c r="I2094" i="1"/>
  <c r="F2092" i="1"/>
  <c r="E2092" i="1"/>
  <c r="U2092" i="1"/>
  <c r="W2092" i="1" s="1"/>
  <c r="B2089" i="1"/>
  <c r="N2091" i="1"/>
  <c r="G2091" i="1" l="1"/>
  <c r="F2093" i="1"/>
  <c r="E2093" i="1"/>
  <c r="U2093" i="1"/>
  <c r="W2093" i="1" s="1"/>
  <c r="D2092" i="1"/>
  <c r="L2092" i="1" s="1"/>
  <c r="J2094" i="1"/>
  <c r="K2094" i="1" s="1"/>
  <c r="M2094" i="1"/>
  <c r="I2095" i="1"/>
  <c r="B2090" i="1"/>
  <c r="N2092" i="1"/>
  <c r="O2091" i="1"/>
  <c r="P2091" i="1" s="1"/>
  <c r="X2091" i="1" l="1"/>
  <c r="B2091" i="1" s="1"/>
  <c r="G2092" i="1"/>
  <c r="F2094" i="1"/>
  <c r="E2094" i="1"/>
  <c r="U2094" i="1"/>
  <c r="W2094" i="1" s="1"/>
  <c r="D2093" i="1"/>
  <c r="G2093" i="1" s="1"/>
  <c r="M2095" i="1"/>
  <c r="J2095" i="1"/>
  <c r="K2095" i="1" s="1"/>
  <c r="I2096" i="1"/>
  <c r="N2093" i="1"/>
  <c r="O2092" i="1"/>
  <c r="P2092" i="1" s="1"/>
  <c r="X2092" i="1" l="1"/>
  <c r="B2092" i="1" s="1"/>
  <c r="L2093" i="1"/>
  <c r="O2093" i="1" s="1"/>
  <c r="P2093" i="1" s="1"/>
  <c r="F2095" i="1"/>
  <c r="E2095" i="1"/>
  <c r="U2095" i="1"/>
  <c r="W2095" i="1" s="1"/>
  <c r="D2094" i="1"/>
  <c r="G2094" i="1" s="1"/>
  <c r="J2096" i="1"/>
  <c r="K2096" i="1" s="1"/>
  <c r="M2096" i="1"/>
  <c r="I2097" i="1"/>
  <c r="N2094" i="1"/>
  <c r="X2093" i="1" l="1"/>
  <c r="B2093" i="1" s="1"/>
  <c r="L2094" i="1"/>
  <c r="O2094" i="1" s="1"/>
  <c r="P2094" i="1" s="1"/>
  <c r="M2097" i="1"/>
  <c r="J2097" i="1"/>
  <c r="K2097" i="1" s="1"/>
  <c r="I2098" i="1"/>
  <c r="D2095" i="1"/>
  <c r="G2095" i="1" s="1"/>
  <c r="F2096" i="1"/>
  <c r="E2096" i="1"/>
  <c r="U2096" i="1"/>
  <c r="W2096" i="1" s="1"/>
  <c r="N2095" i="1"/>
  <c r="X2094" i="1" l="1"/>
  <c r="B2094" i="1" s="1"/>
  <c r="D2096" i="1"/>
  <c r="L2096" i="1" s="1"/>
  <c r="J2098" i="1"/>
  <c r="K2098" i="1" s="1"/>
  <c r="M2098" i="1"/>
  <c r="I2099" i="1"/>
  <c r="E2097" i="1"/>
  <c r="F2097" i="1"/>
  <c r="U2097" i="1"/>
  <c r="W2097" i="1" s="1"/>
  <c r="L2095" i="1"/>
  <c r="O2095" i="1" s="1"/>
  <c r="P2095" i="1" s="1"/>
  <c r="X2095" i="1" s="1"/>
  <c r="N2096" i="1"/>
  <c r="G2096" i="1" l="1"/>
  <c r="J2099" i="1"/>
  <c r="K2099" i="1" s="1"/>
  <c r="M2099" i="1"/>
  <c r="I2100" i="1"/>
  <c r="F2098" i="1"/>
  <c r="E2098" i="1"/>
  <c r="U2098" i="1"/>
  <c r="W2098" i="1" s="1"/>
  <c r="D2097" i="1"/>
  <c r="G2097" i="1" s="1"/>
  <c r="B2095" i="1"/>
  <c r="N2097" i="1"/>
  <c r="O2096" i="1"/>
  <c r="P2096" i="1" s="1"/>
  <c r="X2096" i="1" l="1"/>
  <c r="B2096" i="1" s="1"/>
  <c r="L2097" i="1"/>
  <c r="O2097" i="1" s="1"/>
  <c r="P2097" i="1" s="1"/>
  <c r="X2097" i="1" s="1"/>
  <c r="D2098" i="1"/>
  <c r="G2098" i="1" s="1"/>
  <c r="M2100" i="1"/>
  <c r="J2100" i="1"/>
  <c r="K2100" i="1" s="1"/>
  <c r="I2101" i="1"/>
  <c r="E2099" i="1"/>
  <c r="F2099" i="1"/>
  <c r="U2099" i="1"/>
  <c r="W2099" i="1" s="1"/>
  <c r="N2098" i="1"/>
  <c r="D2099" i="1" l="1"/>
  <c r="G2099" i="1" s="1"/>
  <c r="J2101" i="1"/>
  <c r="K2101" i="1" s="1"/>
  <c r="M2101" i="1"/>
  <c r="I2102" i="1"/>
  <c r="F2100" i="1"/>
  <c r="E2100" i="1"/>
  <c r="U2100" i="1"/>
  <c r="W2100" i="1" s="1"/>
  <c r="L2098" i="1"/>
  <c r="O2098" i="1" s="1"/>
  <c r="P2098" i="1" s="1"/>
  <c r="B2097" i="1"/>
  <c r="N2099" i="1"/>
  <c r="X2098" i="1" l="1"/>
  <c r="B2098" i="1" s="1"/>
  <c r="D2100" i="1"/>
  <c r="L2100" i="1" s="1"/>
  <c r="J2102" i="1"/>
  <c r="K2102" i="1" s="1"/>
  <c r="M2102" i="1"/>
  <c r="I2103" i="1"/>
  <c r="F2101" i="1"/>
  <c r="E2101" i="1"/>
  <c r="U2101" i="1"/>
  <c r="W2101" i="1" s="1"/>
  <c r="L2099" i="1"/>
  <c r="O2099" i="1" s="1"/>
  <c r="P2099" i="1" s="1"/>
  <c r="N2100" i="1"/>
  <c r="X2099" i="1" l="1"/>
  <c r="B2099" i="1" s="1"/>
  <c r="G2100" i="1"/>
  <c r="D2101" i="1"/>
  <c r="G2101" i="1" s="1"/>
  <c r="F2102" i="1"/>
  <c r="E2102" i="1"/>
  <c r="U2102" i="1"/>
  <c r="W2102" i="1" s="1"/>
  <c r="M2103" i="1"/>
  <c r="J2103" i="1"/>
  <c r="K2103" i="1" s="1"/>
  <c r="I2104" i="1"/>
  <c r="N2101" i="1"/>
  <c r="O2100" i="1"/>
  <c r="P2100" i="1" s="1"/>
  <c r="X2100" i="1" l="1"/>
  <c r="B2100" i="1" s="1"/>
  <c r="L2101" i="1"/>
  <c r="O2101" i="1" s="1"/>
  <c r="P2101" i="1" s="1"/>
  <c r="D2102" i="1"/>
  <c r="L2102" i="1" s="1"/>
  <c r="E2103" i="1"/>
  <c r="F2103" i="1"/>
  <c r="U2103" i="1"/>
  <c r="W2103" i="1" s="1"/>
  <c r="M2104" i="1"/>
  <c r="J2104" i="1"/>
  <c r="K2104" i="1" s="1"/>
  <c r="I2105" i="1"/>
  <c r="N2102" i="1"/>
  <c r="X2101" i="1" l="1"/>
  <c r="B2101" i="1" s="1"/>
  <c r="M2105" i="1"/>
  <c r="J2105" i="1"/>
  <c r="K2105" i="1" s="1"/>
  <c r="I2106" i="1"/>
  <c r="E2104" i="1"/>
  <c r="F2104" i="1"/>
  <c r="U2104" i="1"/>
  <c r="W2104" i="1" s="1"/>
  <c r="D2103" i="1"/>
  <c r="L2103" i="1" s="1"/>
  <c r="G2102" i="1"/>
  <c r="N2103" i="1"/>
  <c r="O2102" i="1"/>
  <c r="P2102" i="1" s="1"/>
  <c r="X2102" i="1" l="1"/>
  <c r="B2102" i="1" s="1"/>
  <c r="G2103" i="1"/>
  <c r="D2104" i="1"/>
  <c r="L2104" i="1" s="1"/>
  <c r="J2106" i="1"/>
  <c r="K2106" i="1" s="1"/>
  <c r="M2106" i="1"/>
  <c r="I2107" i="1"/>
  <c r="E2105" i="1"/>
  <c r="F2105" i="1"/>
  <c r="U2105" i="1"/>
  <c r="W2105" i="1" s="1"/>
  <c r="N2104" i="1"/>
  <c r="O2103" i="1"/>
  <c r="P2103" i="1" s="1"/>
  <c r="X2103" i="1" l="1"/>
  <c r="B2103" i="1" s="1"/>
  <c r="G2104" i="1"/>
  <c r="D2105" i="1"/>
  <c r="G2105" i="1" s="1"/>
  <c r="E2106" i="1"/>
  <c r="F2106" i="1"/>
  <c r="U2106" i="1"/>
  <c r="W2106" i="1" s="1"/>
  <c r="J2107" i="1"/>
  <c r="K2107" i="1" s="1"/>
  <c r="M2107" i="1"/>
  <c r="I2108" i="1"/>
  <c r="N2105" i="1"/>
  <c r="O2104" i="1"/>
  <c r="P2104" i="1" s="1"/>
  <c r="X2104" i="1" s="1"/>
  <c r="F2107" i="1" l="1"/>
  <c r="E2107" i="1"/>
  <c r="U2107" i="1"/>
  <c r="W2107" i="1" s="1"/>
  <c r="D2106" i="1"/>
  <c r="G2106" i="1" s="1"/>
  <c r="L2105" i="1"/>
  <c r="O2105" i="1" s="1"/>
  <c r="P2105" i="1" s="1"/>
  <c r="J2108" i="1"/>
  <c r="K2108" i="1" s="1"/>
  <c r="M2108" i="1"/>
  <c r="I2109" i="1"/>
  <c r="B2104" i="1"/>
  <c r="N2106" i="1"/>
  <c r="X2105" i="1" l="1"/>
  <c r="B2105" i="1" s="1"/>
  <c r="L2106" i="1"/>
  <c r="O2106" i="1" s="1"/>
  <c r="P2106" i="1" s="1"/>
  <c r="D2107" i="1"/>
  <c r="L2107" i="1" s="1"/>
  <c r="E2108" i="1"/>
  <c r="F2108" i="1"/>
  <c r="U2108" i="1"/>
  <c r="W2108" i="1" s="1"/>
  <c r="M2109" i="1"/>
  <c r="J2109" i="1"/>
  <c r="K2109" i="1" s="1"/>
  <c r="I2110" i="1"/>
  <c r="N2107" i="1"/>
  <c r="X2106" i="1" l="1"/>
  <c r="B2106" i="1" s="1"/>
  <c r="G2107" i="1"/>
  <c r="E2109" i="1"/>
  <c r="F2109" i="1"/>
  <c r="U2109" i="1"/>
  <c r="W2109" i="1" s="1"/>
  <c r="D2108" i="1"/>
  <c r="L2108" i="1" s="1"/>
  <c r="J2110" i="1"/>
  <c r="K2110" i="1" s="1"/>
  <c r="I2111" i="1"/>
  <c r="N2108" i="1"/>
  <c r="O2107" i="1"/>
  <c r="P2107" i="1" s="1"/>
  <c r="X2107" i="1" l="1"/>
  <c r="B2107" i="1" s="1"/>
  <c r="G2108" i="1"/>
  <c r="J2111" i="1"/>
  <c r="K2111" i="1" s="1"/>
  <c r="I2112" i="1"/>
  <c r="F2110" i="1"/>
  <c r="E2110" i="1"/>
  <c r="D2109" i="1"/>
  <c r="G2109" i="1" s="1"/>
  <c r="N2109" i="1"/>
  <c r="O2108" i="1"/>
  <c r="P2108" i="1" s="1"/>
  <c r="X2108" i="1" s="1"/>
  <c r="L2109" i="1" l="1"/>
  <c r="M2110" i="1" s="1"/>
  <c r="M2111" i="1" s="1"/>
  <c r="M2112" i="1" s="1"/>
  <c r="J2112" i="1"/>
  <c r="K2112" i="1" s="1"/>
  <c r="I2113" i="1"/>
  <c r="D2110" i="1"/>
  <c r="G2110" i="1" s="1"/>
  <c r="F2111" i="1"/>
  <c r="E2111" i="1"/>
  <c r="U2111" i="1"/>
  <c r="W2111" i="1" s="1"/>
  <c r="B2108" i="1"/>
  <c r="O2109" i="1" l="1"/>
  <c r="P2109" i="1" s="1"/>
  <c r="N2110" i="1"/>
  <c r="N2111" i="1" s="1"/>
  <c r="M2113" i="1"/>
  <c r="J2113" i="1"/>
  <c r="K2113" i="1" s="1"/>
  <c r="I2114" i="1"/>
  <c r="D2111" i="1"/>
  <c r="G2111" i="1" s="1"/>
  <c r="L2110" i="1"/>
  <c r="F2112" i="1"/>
  <c r="E2112" i="1"/>
  <c r="U2112" i="1"/>
  <c r="W2112" i="1" s="1"/>
  <c r="X2109" i="1" l="1"/>
  <c r="Y2109" i="1" s="1"/>
  <c r="O2110" i="1"/>
  <c r="P2110" i="1" s="1"/>
  <c r="E2113" i="1"/>
  <c r="F2113" i="1"/>
  <c r="U2113" i="1"/>
  <c r="W2113" i="1" s="1"/>
  <c r="D2112" i="1"/>
  <c r="G2112" i="1" s="1"/>
  <c r="L2111" i="1"/>
  <c r="O2111" i="1" s="1"/>
  <c r="P2111" i="1" s="1"/>
  <c r="J2114" i="1"/>
  <c r="K2114" i="1" s="1"/>
  <c r="I2115" i="1"/>
  <c r="M2114" i="1"/>
  <c r="N2112" i="1"/>
  <c r="B2109" i="1" l="1"/>
  <c r="Y2110" i="1"/>
  <c r="X2110" i="1"/>
  <c r="B2110" i="1" s="1"/>
  <c r="X2111" i="1"/>
  <c r="B2111" i="1" s="1"/>
  <c r="J2115" i="1"/>
  <c r="K2115" i="1" s="1"/>
  <c r="I2116" i="1"/>
  <c r="L2112" i="1"/>
  <c r="O2112" i="1" s="1"/>
  <c r="P2112" i="1" s="1"/>
  <c r="X2112" i="1" s="1"/>
  <c r="F2114" i="1"/>
  <c r="E2114" i="1"/>
  <c r="U2114" i="1"/>
  <c r="W2114" i="1" s="1"/>
  <c r="M2115" i="1"/>
  <c r="D2113" i="1"/>
  <c r="L2113" i="1" s="1"/>
  <c r="N2113" i="1"/>
  <c r="G2113" i="1" l="1"/>
  <c r="D2114" i="1"/>
  <c r="L2114" i="1" s="1"/>
  <c r="M2116" i="1"/>
  <c r="J2116" i="1"/>
  <c r="K2116" i="1" s="1"/>
  <c r="I2117" i="1"/>
  <c r="E2115" i="1"/>
  <c r="F2115" i="1"/>
  <c r="U2115" i="1"/>
  <c r="W2115" i="1" s="1"/>
  <c r="B2112" i="1"/>
  <c r="O2113" i="1"/>
  <c r="P2113" i="1" s="1"/>
  <c r="N2114" i="1"/>
  <c r="X2113" i="1" l="1"/>
  <c r="B2113" i="1" s="1"/>
  <c r="D2115" i="1"/>
  <c r="L2115" i="1" s="1"/>
  <c r="M2117" i="1"/>
  <c r="J2117" i="1"/>
  <c r="K2117" i="1" s="1"/>
  <c r="I2118" i="1"/>
  <c r="F2116" i="1"/>
  <c r="E2116" i="1"/>
  <c r="U2116" i="1"/>
  <c r="W2116" i="1" s="1"/>
  <c r="G2114" i="1"/>
  <c r="N2115" i="1"/>
  <c r="O2114" i="1"/>
  <c r="P2114" i="1" s="1"/>
  <c r="X2114" i="1" s="1"/>
  <c r="J2118" i="1" l="1"/>
  <c r="K2118" i="1" s="1"/>
  <c r="M2118" i="1"/>
  <c r="I2119" i="1"/>
  <c r="D2116" i="1"/>
  <c r="G2116" i="1" s="1"/>
  <c r="E2117" i="1"/>
  <c r="F2117" i="1"/>
  <c r="U2117" i="1"/>
  <c r="W2117" i="1" s="1"/>
  <c r="G2115" i="1"/>
  <c r="N2116" i="1"/>
  <c r="O2115" i="1"/>
  <c r="P2115" i="1" s="1"/>
  <c r="B2114" i="1"/>
  <c r="X2115" i="1" l="1"/>
  <c r="B2115" i="1" s="1"/>
  <c r="L2116" i="1"/>
  <c r="O2116" i="1" s="1"/>
  <c r="P2116" i="1" s="1"/>
  <c r="D2117" i="1"/>
  <c r="L2117" i="1" s="1"/>
  <c r="M2119" i="1"/>
  <c r="J2119" i="1"/>
  <c r="K2119" i="1" s="1"/>
  <c r="I2120" i="1"/>
  <c r="F2118" i="1"/>
  <c r="E2118" i="1"/>
  <c r="U2118" i="1"/>
  <c r="W2118" i="1" s="1"/>
  <c r="N2117" i="1"/>
  <c r="X2116" i="1" l="1"/>
  <c r="B2116" i="1" s="1"/>
  <c r="D2118" i="1"/>
  <c r="G2118" i="1" s="1"/>
  <c r="J2120" i="1"/>
  <c r="K2120" i="1" s="1"/>
  <c r="M2120" i="1"/>
  <c r="I2121" i="1"/>
  <c r="F2119" i="1"/>
  <c r="E2119" i="1"/>
  <c r="U2119" i="1"/>
  <c r="W2119" i="1" s="1"/>
  <c r="G2117" i="1"/>
  <c r="N2118" i="1"/>
  <c r="O2117" i="1"/>
  <c r="P2117" i="1" s="1"/>
  <c r="X2117" i="1" s="1"/>
  <c r="M2121" i="1" l="1"/>
  <c r="J2121" i="1"/>
  <c r="K2121" i="1" s="1"/>
  <c r="I2122" i="1"/>
  <c r="D2119" i="1"/>
  <c r="L2119" i="1" s="1"/>
  <c r="F2120" i="1"/>
  <c r="E2120" i="1"/>
  <c r="U2120" i="1"/>
  <c r="W2120" i="1" s="1"/>
  <c r="L2118" i="1"/>
  <c r="O2118" i="1" s="1"/>
  <c r="P2118" i="1" s="1"/>
  <c r="B2117" i="1"/>
  <c r="N2119" i="1"/>
  <c r="X2118" i="1" l="1"/>
  <c r="B2118" i="1" s="1"/>
  <c r="G2119" i="1"/>
  <c r="D2120" i="1"/>
  <c r="G2120" i="1" s="1"/>
  <c r="J2122" i="1"/>
  <c r="K2122" i="1" s="1"/>
  <c r="M2122" i="1"/>
  <c r="I2123" i="1"/>
  <c r="F2121" i="1"/>
  <c r="E2121" i="1"/>
  <c r="U2121" i="1"/>
  <c r="W2121" i="1" s="1"/>
  <c r="N2120" i="1"/>
  <c r="O2119" i="1"/>
  <c r="P2119" i="1" s="1"/>
  <c r="X2119" i="1" s="1"/>
  <c r="M2123" i="1" l="1"/>
  <c r="J2123" i="1"/>
  <c r="K2123" i="1" s="1"/>
  <c r="I2124" i="1"/>
  <c r="F2122" i="1"/>
  <c r="E2122" i="1"/>
  <c r="U2122" i="1"/>
  <c r="W2122" i="1" s="1"/>
  <c r="L2120" i="1"/>
  <c r="O2120" i="1" s="1"/>
  <c r="P2120" i="1" s="1"/>
  <c r="X2120" i="1" s="1"/>
  <c r="D2121" i="1"/>
  <c r="G2121" i="1" s="1"/>
  <c r="B2119" i="1"/>
  <c r="N2121" i="1"/>
  <c r="D2122" i="1" l="1"/>
  <c r="L2122" i="1" s="1"/>
  <c r="J2124" i="1"/>
  <c r="K2124" i="1" s="1"/>
  <c r="M2124" i="1"/>
  <c r="I2125" i="1"/>
  <c r="E2123" i="1"/>
  <c r="F2123" i="1"/>
  <c r="U2123" i="1"/>
  <c r="W2123" i="1" s="1"/>
  <c r="L2121" i="1"/>
  <c r="O2121" i="1" s="1"/>
  <c r="P2121" i="1" s="1"/>
  <c r="X2121" i="1" s="1"/>
  <c r="B2120" i="1"/>
  <c r="N2122" i="1"/>
  <c r="G2122" i="1" l="1"/>
  <c r="E2124" i="1"/>
  <c r="F2124" i="1"/>
  <c r="U2124" i="1"/>
  <c r="W2124" i="1" s="1"/>
  <c r="D2123" i="1"/>
  <c r="G2123" i="1" s="1"/>
  <c r="M2125" i="1"/>
  <c r="J2125" i="1"/>
  <c r="K2125" i="1" s="1"/>
  <c r="I2126" i="1"/>
  <c r="B2121" i="1"/>
  <c r="N2123" i="1"/>
  <c r="O2122" i="1"/>
  <c r="P2122" i="1" s="1"/>
  <c r="X2122" i="1" l="1"/>
  <c r="B2122" i="1" s="1"/>
  <c r="M2126" i="1"/>
  <c r="J2126" i="1"/>
  <c r="K2126" i="1" s="1"/>
  <c r="I2127" i="1"/>
  <c r="L2123" i="1"/>
  <c r="O2123" i="1" s="1"/>
  <c r="P2123" i="1" s="1"/>
  <c r="X2123" i="1" s="1"/>
  <c r="E2125" i="1"/>
  <c r="F2125" i="1"/>
  <c r="U2125" i="1"/>
  <c r="W2125" i="1" s="1"/>
  <c r="D2124" i="1"/>
  <c r="G2124" i="1" s="1"/>
  <c r="N2124" i="1"/>
  <c r="D2125" i="1" l="1"/>
  <c r="G2125" i="1" s="1"/>
  <c r="M2127" i="1"/>
  <c r="J2127" i="1"/>
  <c r="K2127" i="1" s="1"/>
  <c r="I2128" i="1"/>
  <c r="F2126" i="1"/>
  <c r="E2126" i="1"/>
  <c r="U2126" i="1"/>
  <c r="W2126" i="1" s="1"/>
  <c r="L2124" i="1"/>
  <c r="O2124" i="1" s="1"/>
  <c r="P2124" i="1" s="1"/>
  <c r="B2123" i="1"/>
  <c r="N2125" i="1"/>
  <c r="X2124" i="1" l="1"/>
  <c r="B2124" i="1" s="1"/>
  <c r="D2126" i="1"/>
  <c r="G2126" i="1" s="1"/>
  <c r="J2128" i="1"/>
  <c r="K2128" i="1" s="1"/>
  <c r="M2128" i="1"/>
  <c r="I2129" i="1"/>
  <c r="F2127" i="1"/>
  <c r="E2127" i="1"/>
  <c r="U2127" i="1"/>
  <c r="W2127" i="1" s="1"/>
  <c r="L2125" i="1"/>
  <c r="O2125" i="1" s="1"/>
  <c r="P2125" i="1" s="1"/>
  <c r="X2125" i="1" s="1"/>
  <c r="N2126" i="1"/>
  <c r="L2126" i="1" l="1"/>
  <c r="O2126" i="1" s="1"/>
  <c r="P2126" i="1" s="1"/>
  <c r="D2127" i="1"/>
  <c r="L2127" i="1" s="1"/>
  <c r="M2129" i="1"/>
  <c r="J2129" i="1"/>
  <c r="K2129" i="1" s="1"/>
  <c r="I2130" i="1"/>
  <c r="F2128" i="1"/>
  <c r="E2128" i="1"/>
  <c r="U2128" i="1"/>
  <c r="W2128" i="1" s="1"/>
  <c r="B2125" i="1"/>
  <c r="N2127" i="1"/>
  <c r="X2126" i="1" l="1"/>
  <c r="B2126" i="1" s="1"/>
  <c r="D2128" i="1"/>
  <c r="G2128" i="1" s="1"/>
  <c r="E2129" i="1"/>
  <c r="F2129" i="1"/>
  <c r="U2129" i="1"/>
  <c r="W2129" i="1" s="1"/>
  <c r="J2130" i="1"/>
  <c r="K2130" i="1" s="1"/>
  <c r="M2130" i="1"/>
  <c r="I2131" i="1"/>
  <c r="G2127" i="1"/>
  <c r="N2128" i="1"/>
  <c r="O2127" i="1"/>
  <c r="P2127" i="1" s="1"/>
  <c r="X2127" i="1" l="1"/>
  <c r="B2127" i="1" s="1"/>
  <c r="F2130" i="1"/>
  <c r="E2130" i="1"/>
  <c r="U2130" i="1"/>
  <c r="W2130" i="1" s="1"/>
  <c r="D2129" i="1"/>
  <c r="L2129" i="1" s="1"/>
  <c r="L2128" i="1"/>
  <c r="O2128" i="1" s="1"/>
  <c r="P2128" i="1" s="1"/>
  <c r="M2131" i="1"/>
  <c r="J2131" i="1"/>
  <c r="K2131" i="1" s="1"/>
  <c r="I2132" i="1"/>
  <c r="N2129" i="1"/>
  <c r="X2128" i="1" l="1"/>
  <c r="B2128" i="1" s="1"/>
  <c r="E2131" i="1"/>
  <c r="F2131" i="1"/>
  <c r="U2131" i="1"/>
  <c r="W2131" i="1" s="1"/>
  <c r="G2129" i="1"/>
  <c r="D2130" i="1"/>
  <c r="L2130" i="1" s="1"/>
  <c r="J2132" i="1"/>
  <c r="K2132" i="1" s="1"/>
  <c r="M2132" i="1"/>
  <c r="I2133" i="1"/>
  <c r="N2130" i="1"/>
  <c r="O2129" i="1"/>
  <c r="P2129" i="1" s="1"/>
  <c r="X2129" i="1" s="1"/>
  <c r="G2130" i="1" l="1"/>
  <c r="E2132" i="1"/>
  <c r="F2132" i="1"/>
  <c r="U2132" i="1"/>
  <c r="W2132" i="1" s="1"/>
  <c r="M2133" i="1"/>
  <c r="J2133" i="1"/>
  <c r="K2133" i="1" s="1"/>
  <c r="I2134" i="1"/>
  <c r="D2131" i="1"/>
  <c r="L2131" i="1" s="1"/>
  <c r="B2129" i="1"/>
  <c r="N2131" i="1"/>
  <c r="O2130" i="1"/>
  <c r="P2130" i="1" s="1"/>
  <c r="X2130" i="1" l="1"/>
  <c r="B2130" i="1" s="1"/>
  <c r="F2133" i="1"/>
  <c r="E2133" i="1"/>
  <c r="U2133" i="1"/>
  <c r="W2133" i="1" s="1"/>
  <c r="J2134" i="1"/>
  <c r="K2134" i="1" s="1"/>
  <c r="M2134" i="1"/>
  <c r="I2135" i="1"/>
  <c r="G2131" i="1"/>
  <c r="D2132" i="1"/>
  <c r="G2132" i="1" s="1"/>
  <c r="N2132" i="1"/>
  <c r="O2131" i="1"/>
  <c r="P2131" i="1" s="1"/>
  <c r="X2131" i="1" s="1"/>
  <c r="F2134" i="1" l="1"/>
  <c r="E2134" i="1"/>
  <c r="U2134" i="1"/>
  <c r="W2134" i="1" s="1"/>
  <c r="D2133" i="1"/>
  <c r="L2133" i="1" s="1"/>
  <c r="M2135" i="1"/>
  <c r="J2135" i="1"/>
  <c r="K2135" i="1" s="1"/>
  <c r="I2136" i="1"/>
  <c r="L2132" i="1"/>
  <c r="O2132" i="1" s="1"/>
  <c r="P2132" i="1" s="1"/>
  <c r="X2132" i="1" s="1"/>
  <c r="B2131" i="1"/>
  <c r="N2133" i="1"/>
  <c r="G2133" i="1" l="1"/>
  <c r="E2135" i="1"/>
  <c r="F2135" i="1"/>
  <c r="U2135" i="1"/>
  <c r="W2135" i="1" s="1"/>
  <c r="D2134" i="1"/>
  <c r="G2134" i="1" s="1"/>
  <c r="J2136" i="1"/>
  <c r="K2136" i="1" s="1"/>
  <c r="M2136" i="1"/>
  <c r="I2137" i="1"/>
  <c r="N2134" i="1"/>
  <c r="O2133" i="1"/>
  <c r="P2133" i="1" s="1"/>
  <c r="B2132" i="1"/>
  <c r="X2133" i="1" l="1"/>
  <c r="B2133" i="1" s="1"/>
  <c r="L2134" i="1"/>
  <c r="O2134" i="1" s="1"/>
  <c r="P2134" i="1" s="1"/>
  <c r="F2136" i="1"/>
  <c r="E2136" i="1"/>
  <c r="U2136" i="1"/>
  <c r="W2136" i="1" s="1"/>
  <c r="M2137" i="1"/>
  <c r="J2137" i="1"/>
  <c r="K2137" i="1" s="1"/>
  <c r="I2138" i="1"/>
  <c r="D2135" i="1"/>
  <c r="L2135" i="1" s="1"/>
  <c r="N2135" i="1"/>
  <c r="X2134" i="1" l="1"/>
  <c r="B2134" i="1" s="1"/>
  <c r="F2137" i="1"/>
  <c r="E2137" i="1"/>
  <c r="U2137" i="1"/>
  <c r="W2137" i="1" s="1"/>
  <c r="D2136" i="1"/>
  <c r="G2136" i="1" s="1"/>
  <c r="G2135" i="1"/>
  <c r="M2138" i="1"/>
  <c r="J2138" i="1"/>
  <c r="K2138" i="1" s="1"/>
  <c r="I2139" i="1"/>
  <c r="N2136" i="1"/>
  <c r="O2135" i="1"/>
  <c r="P2135" i="1" s="1"/>
  <c r="X2135" i="1" l="1"/>
  <c r="B2135" i="1" s="1"/>
  <c r="L2136" i="1"/>
  <c r="O2136" i="1" s="1"/>
  <c r="P2136" i="1" s="1"/>
  <c r="J2139" i="1"/>
  <c r="K2139" i="1" s="1"/>
  <c r="M2139" i="1"/>
  <c r="I2140" i="1"/>
  <c r="D2137" i="1"/>
  <c r="L2137" i="1" s="1"/>
  <c r="F2138" i="1"/>
  <c r="E2138" i="1"/>
  <c r="U2138" i="1"/>
  <c r="W2138" i="1" s="1"/>
  <c r="N2137" i="1"/>
  <c r="X2136" i="1" l="1"/>
  <c r="B2136" i="1" s="1"/>
  <c r="G2137" i="1"/>
  <c r="D2138" i="1"/>
  <c r="L2138" i="1" s="1"/>
  <c r="J2140" i="1"/>
  <c r="K2140" i="1" s="1"/>
  <c r="M2140" i="1"/>
  <c r="I2141" i="1"/>
  <c r="E2139" i="1"/>
  <c r="F2139" i="1"/>
  <c r="U2139" i="1"/>
  <c r="W2139" i="1" s="1"/>
  <c r="N2138" i="1"/>
  <c r="O2137" i="1"/>
  <c r="P2137" i="1" s="1"/>
  <c r="X2137" i="1" s="1"/>
  <c r="D2139" i="1" l="1"/>
  <c r="L2139" i="1" s="1"/>
  <c r="E2140" i="1"/>
  <c r="F2140" i="1"/>
  <c r="U2140" i="1"/>
  <c r="W2140" i="1" s="1"/>
  <c r="J2141" i="1"/>
  <c r="K2141" i="1" s="1"/>
  <c r="M2141" i="1"/>
  <c r="I2142" i="1"/>
  <c r="G2138" i="1"/>
  <c r="B2137" i="1"/>
  <c r="N2139" i="1"/>
  <c r="O2138" i="1"/>
  <c r="P2138" i="1" s="1"/>
  <c r="X2138" i="1" l="1"/>
  <c r="B2138" i="1" s="1"/>
  <c r="J2142" i="1"/>
  <c r="K2142" i="1" s="1"/>
  <c r="I2143" i="1"/>
  <c r="E2141" i="1"/>
  <c r="F2141" i="1"/>
  <c r="U2141" i="1"/>
  <c r="W2141" i="1" s="1"/>
  <c r="D2140" i="1"/>
  <c r="L2140" i="1" s="1"/>
  <c r="G2139" i="1"/>
  <c r="O2139" i="1"/>
  <c r="P2139" i="1" s="1"/>
  <c r="X2139" i="1" s="1"/>
  <c r="N2140" i="1"/>
  <c r="G2140" i="1" l="1"/>
  <c r="D2141" i="1"/>
  <c r="L2141" i="1" s="1"/>
  <c r="M2142" i="1" s="1"/>
  <c r="M2143" i="1" s="1"/>
  <c r="J2143" i="1"/>
  <c r="K2143" i="1" s="1"/>
  <c r="I2144" i="1"/>
  <c r="E2142" i="1"/>
  <c r="F2142" i="1"/>
  <c r="N2141" i="1"/>
  <c r="O2140" i="1"/>
  <c r="P2140" i="1" s="1"/>
  <c r="Y2139" i="1"/>
  <c r="X2140" i="1" l="1"/>
  <c r="B2140" i="1" s="1"/>
  <c r="G2141" i="1"/>
  <c r="E2143" i="1"/>
  <c r="F2143" i="1"/>
  <c r="U2143" i="1"/>
  <c r="W2143" i="1" s="1"/>
  <c r="D2142" i="1"/>
  <c r="G2142" i="1" s="1"/>
  <c r="M2144" i="1"/>
  <c r="J2144" i="1"/>
  <c r="K2144" i="1" s="1"/>
  <c r="I2145" i="1"/>
  <c r="B2139" i="1"/>
  <c r="N2142" i="1"/>
  <c r="O2141" i="1"/>
  <c r="P2141" i="1" s="1"/>
  <c r="X2141" i="1" s="1"/>
  <c r="F2144" i="1" l="1"/>
  <c r="E2144" i="1"/>
  <c r="U2144" i="1"/>
  <c r="W2144" i="1" s="1"/>
  <c r="L2142" i="1"/>
  <c r="O2142" i="1" s="1"/>
  <c r="P2142" i="1" s="1"/>
  <c r="X2142" i="1" s="1"/>
  <c r="B2141" i="1"/>
  <c r="Y2141" i="1"/>
  <c r="J2145" i="1"/>
  <c r="K2145" i="1" s="1"/>
  <c r="M2145" i="1"/>
  <c r="I2146" i="1"/>
  <c r="D2143" i="1"/>
  <c r="L2143" i="1" s="1"/>
  <c r="N2143" i="1"/>
  <c r="G2143" i="1" l="1"/>
  <c r="D2144" i="1"/>
  <c r="L2144" i="1" s="1"/>
  <c r="E2145" i="1"/>
  <c r="F2145" i="1"/>
  <c r="U2145" i="1"/>
  <c r="W2145" i="1" s="1"/>
  <c r="J2146" i="1"/>
  <c r="K2146" i="1" s="1"/>
  <c r="M2146" i="1"/>
  <c r="I2147" i="1"/>
  <c r="B2142" i="1"/>
  <c r="N2144" i="1"/>
  <c r="O2143" i="1"/>
  <c r="P2143" i="1" s="1"/>
  <c r="X2143" i="1" s="1"/>
  <c r="E2146" i="1" l="1"/>
  <c r="F2146" i="1"/>
  <c r="U2146" i="1"/>
  <c r="W2146" i="1" s="1"/>
  <c r="D2145" i="1"/>
  <c r="G2145" i="1" s="1"/>
  <c r="G2144" i="1"/>
  <c r="M2147" i="1"/>
  <c r="J2147" i="1"/>
  <c r="K2147" i="1" s="1"/>
  <c r="I2148" i="1"/>
  <c r="N2145" i="1"/>
  <c r="O2144" i="1"/>
  <c r="P2144" i="1" s="1"/>
  <c r="B2143" i="1"/>
  <c r="X2144" i="1" l="1"/>
  <c r="B2144" i="1" s="1"/>
  <c r="E2147" i="1"/>
  <c r="F2147" i="1"/>
  <c r="U2147" i="1"/>
  <c r="W2147" i="1" s="1"/>
  <c r="L2145" i="1"/>
  <c r="O2145" i="1" s="1"/>
  <c r="P2145" i="1" s="1"/>
  <c r="J2148" i="1"/>
  <c r="K2148" i="1" s="1"/>
  <c r="M2148" i="1"/>
  <c r="I2149" i="1"/>
  <c r="D2146" i="1"/>
  <c r="G2146" i="1" s="1"/>
  <c r="N2146" i="1"/>
  <c r="X2145" i="1" l="1"/>
  <c r="B2145" i="1" s="1"/>
  <c r="L2146" i="1"/>
  <c r="O2146" i="1" s="1"/>
  <c r="P2146" i="1" s="1"/>
  <c r="E2148" i="1"/>
  <c r="F2148" i="1"/>
  <c r="U2148" i="1"/>
  <c r="W2148" i="1" s="1"/>
  <c r="M2149" i="1"/>
  <c r="J2149" i="1"/>
  <c r="K2149" i="1" s="1"/>
  <c r="I2150" i="1"/>
  <c r="D2147" i="1"/>
  <c r="G2147" i="1" s="1"/>
  <c r="N2147" i="1"/>
  <c r="X2146" i="1" l="1"/>
  <c r="B2146" i="1" s="1"/>
  <c r="F2149" i="1"/>
  <c r="E2149" i="1"/>
  <c r="U2149" i="1"/>
  <c r="W2149" i="1" s="1"/>
  <c r="L2147" i="1"/>
  <c r="O2147" i="1" s="1"/>
  <c r="P2147" i="1" s="1"/>
  <c r="M2150" i="1"/>
  <c r="J2150" i="1"/>
  <c r="K2150" i="1" s="1"/>
  <c r="I2151" i="1"/>
  <c r="D2148" i="1"/>
  <c r="L2148" i="1" s="1"/>
  <c r="N2148" i="1"/>
  <c r="X2147" i="1" l="1"/>
  <c r="B2147" i="1" s="1"/>
  <c r="G2148" i="1"/>
  <c r="J2151" i="1"/>
  <c r="K2151" i="1" s="1"/>
  <c r="M2151" i="1"/>
  <c r="I2152" i="1"/>
  <c r="F2150" i="1"/>
  <c r="E2150" i="1"/>
  <c r="U2150" i="1"/>
  <c r="W2150" i="1" s="1"/>
  <c r="D2149" i="1"/>
  <c r="G2149" i="1" s="1"/>
  <c r="N2149" i="1"/>
  <c r="O2148" i="1"/>
  <c r="P2148" i="1" s="1"/>
  <c r="X2148" i="1" l="1"/>
  <c r="B2148" i="1" s="1"/>
  <c r="L2149" i="1"/>
  <c r="O2149" i="1" s="1"/>
  <c r="P2149" i="1" s="1"/>
  <c r="X2149" i="1" s="1"/>
  <c r="D2150" i="1"/>
  <c r="L2150" i="1" s="1"/>
  <c r="J2152" i="1"/>
  <c r="K2152" i="1" s="1"/>
  <c r="M2152" i="1"/>
  <c r="I2153" i="1"/>
  <c r="F2151" i="1"/>
  <c r="E2151" i="1"/>
  <c r="U2151" i="1"/>
  <c r="W2151" i="1" s="1"/>
  <c r="N2150" i="1"/>
  <c r="D2151" i="1" l="1"/>
  <c r="L2151" i="1" s="1"/>
  <c r="M2153" i="1"/>
  <c r="J2153" i="1"/>
  <c r="K2153" i="1" s="1"/>
  <c r="I2154" i="1"/>
  <c r="F2152" i="1"/>
  <c r="E2152" i="1"/>
  <c r="U2152" i="1"/>
  <c r="W2152" i="1" s="1"/>
  <c r="G2150" i="1"/>
  <c r="B2149" i="1"/>
  <c r="N2151" i="1"/>
  <c r="O2150" i="1"/>
  <c r="P2150" i="1" s="1"/>
  <c r="X2150" i="1" s="1"/>
  <c r="J2154" i="1" l="1"/>
  <c r="K2154" i="1" s="1"/>
  <c r="M2154" i="1"/>
  <c r="I2155" i="1"/>
  <c r="F2153" i="1"/>
  <c r="E2153" i="1"/>
  <c r="U2153" i="1"/>
  <c r="W2153" i="1" s="1"/>
  <c r="D2152" i="1"/>
  <c r="L2152" i="1" s="1"/>
  <c r="G2151" i="1"/>
  <c r="B2150" i="1"/>
  <c r="N2152" i="1"/>
  <c r="O2151" i="1"/>
  <c r="P2151" i="1" s="1"/>
  <c r="X2151" i="1" l="1"/>
  <c r="B2151" i="1" s="1"/>
  <c r="G2152" i="1"/>
  <c r="D2153" i="1"/>
  <c r="G2153" i="1" s="1"/>
  <c r="J2155" i="1"/>
  <c r="K2155" i="1" s="1"/>
  <c r="M2155" i="1"/>
  <c r="I2156" i="1"/>
  <c r="E2154" i="1"/>
  <c r="F2154" i="1"/>
  <c r="U2154" i="1"/>
  <c r="W2154" i="1" s="1"/>
  <c r="N2153" i="1"/>
  <c r="O2152" i="1"/>
  <c r="P2152" i="1" s="1"/>
  <c r="X2152" i="1" l="1"/>
  <c r="B2152" i="1" s="1"/>
  <c r="M2156" i="1"/>
  <c r="J2156" i="1"/>
  <c r="K2156" i="1" s="1"/>
  <c r="I2157" i="1"/>
  <c r="D2154" i="1"/>
  <c r="L2154" i="1" s="1"/>
  <c r="L2153" i="1"/>
  <c r="O2153" i="1" s="1"/>
  <c r="P2153" i="1" s="1"/>
  <c r="X2153" i="1" s="1"/>
  <c r="F2155" i="1"/>
  <c r="E2155" i="1"/>
  <c r="U2155" i="1"/>
  <c r="W2155" i="1" s="1"/>
  <c r="N2154" i="1"/>
  <c r="D2155" i="1" l="1"/>
  <c r="G2155" i="1" s="1"/>
  <c r="G2154" i="1"/>
  <c r="M2157" i="1"/>
  <c r="J2157" i="1"/>
  <c r="K2157" i="1" s="1"/>
  <c r="I2158" i="1"/>
  <c r="E2156" i="1"/>
  <c r="F2156" i="1"/>
  <c r="U2156" i="1"/>
  <c r="W2156" i="1" s="1"/>
  <c r="B2153" i="1"/>
  <c r="N2155" i="1"/>
  <c r="O2154" i="1"/>
  <c r="P2154" i="1" s="1"/>
  <c r="X2154" i="1" s="1"/>
  <c r="M2158" i="1" l="1"/>
  <c r="J2158" i="1"/>
  <c r="K2158" i="1" s="1"/>
  <c r="I2159" i="1"/>
  <c r="F2157" i="1"/>
  <c r="E2157" i="1"/>
  <c r="U2157" i="1"/>
  <c r="W2157" i="1" s="1"/>
  <c r="D2156" i="1"/>
  <c r="G2156" i="1" s="1"/>
  <c r="L2155" i="1"/>
  <c r="O2155" i="1" s="1"/>
  <c r="P2155" i="1" s="1"/>
  <c r="X2155" i="1" s="1"/>
  <c r="N2156" i="1"/>
  <c r="B2154" i="1"/>
  <c r="D2157" i="1" l="1"/>
  <c r="G2157" i="1" s="1"/>
  <c r="L2156" i="1"/>
  <c r="O2156" i="1" s="1"/>
  <c r="P2156" i="1" s="1"/>
  <c r="M2159" i="1"/>
  <c r="J2159" i="1"/>
  <c r="K2159" i="1" s="1"/>
  <c r="I2160" i="1"/>
  <c r="F2158" i="1"/>
  <c r="E2158" i="1"/>
  <c r="U2158" i="1"/>
  <c r="W2158" i="1" s="1"/>
  <c r="B2155" i="1"/>
  <c r="N2157" i="1"/>
  <c r="X2156" i="1" l="1"/>
  <c r="B2156" i="1" s="1"/>
  <c r="M2160" i="1"/>
  <c r="J2160" i="1"/>
  <c r="K2160" i="1" s="1"/>
  <c r="I2161" i="1"/>
  <c r="E2159" i="1"/>
  <c r="F2159" i="1"/>
  <c r="U2159" i="1"/>
  <c r="W2159" i="1" s="1"/>
  <c r="D2158" i="1"/>
  <c r="G2158" i="1" s="1"/>
  <c r="L2157" i="1"/>
  <c r="O2157" i="1" s="1"/>
  <c r="P2157" i="1" s="1"/>
  <c r="N2158" i="1"/>
  <c r="X2157" i="1" l="1"/>
  <c r="B2157" i="1" s="1"/>
  <c r="L2158" i="1"/>
  <c r="O2158" i="1" s="1"/>
  <c r="P2158" i="1" s="1"/>
  <c r="X2158" i="1" s="1"/>
  <c r="D2159" i="1"/>
  <c r="L2159" i="1" s="1"/>
  <c r="M2161" i="1"/>
  <c r="J2161" i="1"/>
  <c r="K2161" i="1" s="1"/>
  <c r="I2162" i="1"/>
  <c r="E2160" i="1"/>
  <c r="F2160" i="1"/>
  <c r="U2160" i="1"/>
  <c r="W2160" i="1" s="1"/>
  <c r="N2159" i="1"/>
  <c r="M2162" i="1" l="1"/>
  <c r="J2162" i="1"/>
  <c r="K2162" i="1" s="1"/>
  <c r="I2163" i="1"/>
  <c r="D2160" i="1"/>
  <c r="L2160" i="1" s="1"/>
  <c r="E2161" i="1"/>
  <c r="F2161" i="1"/>
  <c r="U2161" i="1"/>
  <c r="W2161" i="1" s="1"/>
  <c r="G2159" i="1"/>
  <c r="B2158" i="1"/>
  <c r="N2160" i="1"/>
  <c r="O2159" i="1"/>
  <c r="P2159" i="1" s="1"/>
  <c r="X2159" i="1" s="1"/>
  <c r="G2160" i="1" l="1"/>
  <c r="D2161" i="1"/>
  <c r="G2161" i="1" s="1"/>
  <c r="J2163" i="1"/>
  <c r="K2163" i="1" s="1"/>
  <c r="M2163" i="1"/>
  <c r="I2164" i="1"/>
  <c r="F2162" i="1"/>
  <c r="E2162" i="1"/>
  <c r="U2162" i="1"/>
  <c r="W2162" i="1" s="1"/>
  <c r="B2159" i="1"/>
  <c r="N2161" i="1"/>
  <c r="O2160" i="1"/>
  <c r="P2160" i="1" s="1"/>
  <c r="X2160" i="1" s="1"/>
  <c r="D2162" i="1" l="1"/>
  <c r="G2162" i="1" s="1"/>
  <c r="J2164" i="1"/>
  <c r="K2164" i="1" s="1"/>
  <c r="M2164" i="1"/>
  <c r="I2165" i="1"/>
  <c r="F2163" i="1"/>
  <c r="E2163" i="1"/>
  <c r="U2163" i="1"/>
  <c r="W2163" i="1" s="1"/>
  <c r="L2161" i="1"/>
  <c r="O2161" i="1" s="1"/>
  <c r="P2161" i="1" s="1"/>
  <c r="N2162" i="1"/>
  <c r="B2160" i="1"/>
  <c r="X2161" i="1" l="1"/>
  <c r="B2161" i="1" s="1"/>
  <c r="D2163" i="1"/>
  <c r="L2163" i="1" s="1"/>
  <c r="J2165" i="1"/>
  <c r="K2165" i="1" s="1"/>
  <c r="M2165" i="1"/>
  <c r="I2166" i="1"/>
  <c r="F2164" i="1"/>
  <c r="E2164" i="1"/>
  <c r="U2164" i="1"/>
  <c r="W2164" i="1" s="1"/>
  <c r="L2162" i="1"/>
  <c r="O2162" i="1" s="1"/>
  <c r="P2162" i="1" s="1"/>
  <c r="X2162" i="1" s="1"/>
  <c r="N2163" i="1"/>
  <c r="D2164" i="1" l="1"/>
  <c r="L2164" i="1" s="1"/>
  <c r="E2165" i="1"/>
  <c r="F2165" i="1"/>
  <c r="U2165" i="1"/>
  <c r="W2165" i="1" s="1"/>
  <c r="M2166" i="1"/>
  <c r="J2166" i="1"/>
  <c r="K2166" i="1" s="1"/>
  <c r="I2167" i="1"/>
  <c r="G2163" i="1"/>
  <c r="B2162" i="1"/>
  <c r="N2164" i="1"/>
  <c r="O2163" i="1"/>
  <c r="P2163" i="1" s="1"/>
  <c r="X2163" i="1" l="1"/>
  <c r="B2163" i="1" s="1"/>
  <c r="D2165" i="1"/>
  <c r="G2165" i="1" s="1"/>
  <c r="G2164" i="1"/>
  <c r="E2166" i="1"/>
  <c r="F2166" i="1"/>
  <c r="U2166" i="1"/>
  <c r="W2166" i="1" s="1"/>
  <c r="M2167" i="1"/>
  <c r="J2167" i="1"/>
  <c r="K2167" i="1" s="1"/>
  <c r="I2168" i="1"/>
  <c r="N2165" i="1"/>
  <c r="O2164" i="1"/>
  <c r="P2164" i="1" s="1"/>
  <c r="X2164" i="1" l="1"/>
  <c r="B2164" i="1" s="1"/>
  <c r="E2167" i="1"/>
  <c r="F2167" i="1"/>
  <c r="U2167" i="1"/>
  <c r="W2167" i="1" s="1"/>
  <c r="D2166" i="1"/>
  <c r="G2166" i="1" s="1"/>
  <c r="L2165" i="1"/>
  <c r="O2165" i="1" s="1"/>
  <c r="P2165" i="1" s="1"/>
  <c r="X2165" i="1" s="1"/>
  <c r="J2168" i="1"/>
  <c r="K2168" i="1" s="1"/>
  <c r="M2168" i="1"/>
  <c r="I2169" i="1"/>
  <c r="N2166" i="1"/>
  <c r="F2168" i="1" l="1"/>
  <c r="E2168" i="1"/>
  <c r="U2168" i="1"/>
  <c r="W2168" i="1" s="1"/>
  <c r="L2166" i="1"/>
  <c r="O2166" i="1" s="1"/>
  <c r="P2166" i="1" s="1"/>
  <c r="X2166" i="1" s="1"/>
  <c r="J2169" i="1"/>
  <c r="K2169" i="1" s="1"/>
  <c r="M2169" i="1"/>
  <c r="I2170" i="1"/>
  <c r="D2167" i="1"/>
  <c r="L2167" i="1" s="1"/>
  <c r="B2165" i="1"/>
  <c r="N2167" i="1"/>
  <c r="M2170" i="1" l="1"/>
  <c r="J2170" i="1"/>
  <c r="K2170" i="1" s="1"/>
  <c r="I2171" i="1"/>
  <c r="F2169" i="1"/>
  <c r="E2169" i="1"/>
  <c r="U2169" i="1"/>
  <c r="W2169" i="1" s="1"/>
  <c r="D2168" i="1"/>
  <c r="G2168" i="1" s="1"/>
  <c r="G2167" i="1"/>
  <c r="B2166" i="1"/>
  <c r="N2168" i="1"/>
  <c r="O2167" i="1"/>
  <c r="P2167" i="1" s="1"/>
  <c r="X2167" i="1" s="1"/>
  <c r="D2169" i="1" l="1"/>
  <c r="G2169" i="1" s="1"/>
  <c r="L2168" i="1"/>
  <c r="O2168" i="1" s="1"/>
  <c r="P2168" i="1" s="1"/>
  <c r="J2171" i="1"/>
  <c r="K2171" i="1" s="1"/>
  <c r="I2172" i="1"/>
  <c r="F2170" i="1"/>
  <c r="E2170" i="1"/>
  <c r="U2170" i="1"/>
  <c r="W2170" i="1" s="1"/>
  <c r="B2167" i="1"/>
  <c r="N2169" i="1"/>
  <c r="X2168" i="1" l="1"/>
  <c r="B2168" i="1" s="1"/>
  <c r="J2172" i="1"/>
  <c r="K2172" i="1" s="1"/>
  <c r="I2173" i="1"/>
  <c r="E2171" i="1"/>
  <c r="F2171" i="1"/>
  <c r="D2170" i="1"/>
  <c r="L2170" i="1" s="1"/>
  <c r="M2171" i="1" s="1"/>
  <c r="M2172" i="1" s="1"/>
  <c r="L2169" i="1"/>
  <c r="O2169" i="1" s="1"/>
  <c r="P2169" i="1" s="1"/>
  <c r="X2169" i="1" s="1"/>
  <c r="N2170" i="1"/>
  <c r="M2173" i="1" l="1"/>
  <c r="D2171" i="1"/>
  <c r="G2171" i="1" s="1"/>
  <c r="G2170" i="1"/>
  <c r="J2173" i="1"/>
  <c r="K2173" i="1" s="1"/>
  <c r="I2174" i="1"/>
  <c r="E2172" i="1"/>
  <c r="F2172" i="1"/>
  <c r="U2172" i="1"/>
  <c r="W2172" i="1" s="1"/>
  <c r="B2169" i="1"/>
  <c r="O2170" i="1"/>
  <c r="P2170" i="1" s="1"/>
  <c r="X2170" i="1" s="1"/>
  <c r="N2171" i="1"/>
  <c r="L2171" i="1" l="1"/>
  <c r="O2171" i="1" s="1"/>
  <c r="P2171" i="1" s="1"/>
  <c r="X2171" i="1" s="1"/>
  <c r="D2172" i="1"/>
  <c r="G2172" i="1" s="1"/>
  <c r="E2173" i="1"/>
  <c r="F2173" i="1"/>
  <c r="U2173" i="1"/>
  <c r="W2173" i="1" s="1"/>
  <c r="J2174" i="1"/>
  <c r="K2174" i="1" s="1"/>
  <c r="I2175" i="1"/>
  <c r="M2174" i="1"/>
  <c r="N2172" i="1"/>
  <c r="Y2170" i="1"/>
  <c r="M2175" i="1" l="1"/>
  <c r="J2175" i="1"/>
  <c r="K2175" i="1" s="1"/>
  <c r="I2176" i="1"/>
  <c r="F2174" i="1"/>
  <c r="E2174" i="1"/>
  <c r="U2174" i="1"/>
  <c r="W2174" i="1" s="1"/>
  <c r="D2173" i="1"/>
  <c r="G2173" i="1" s="1"/>
  <c r="L2172" i="1"/>
  <c r="O2172" i="1" s="1"/>
  <c r="P2172" i="1" s="1"/>
  <c r="B2170" i="1"/>
  <c r="B2171" i="1"/>
  <c r="N2173" i="1"/>
  <c r="X2172" i="1" l="1"/>
  <c r="B2172" i="1" s="1"/>
  <c r="L2173" i="1"/>
  <c r="O2173" i="1" s="1"/>
  <c r="P2173" i="1" s="1"/>
  <c r="X2173" i="1" s="1"/>
  <c r="D2174" i="1"/>
  <c r="L2174" i="1" s="1"/>
  <c r="J2176" i="1"/>
  <c r="K2176" i="1" s="1"/>
  <c r="M2176" i="1"/>
  <c r="I2177" i="1"/>
  <c r="E2175" i="1"/>
  <c r="F2175" i="1"/>
  <c r="U2175" i="1"/>
  <c r="W2175" i="1" s="1"/>
  <c r="N2174" i="1"/>
  <c r="G2174" i="1" l="1"/>
  <c r="J2177" i="1"/>
  <c r="K2177" i="1" s="1"/>
  <c r="M2177" i="1"/>
  <c r="I2178" i="1"/>
  <c r="E2176" i="1"/>
  <c r="F2176" i="1"/>
  <c r="U2176" i="1"/>
  <c r="W2176" i="1" s="1"/>
  <c r="D2175" i="1"/>
  <c r="G2175" i="1" s="1"/>
  <c r="B2173" i="1"/>
  <c r="N2175" i="1"/>
  <c r="O2174" i="1"/>
  <c r="P2174" i="1" s="1"/>
  <c r="X2174" i="1" s="1"/>
  <c r="L2175" i="1" l="1"/>
  <c r="O2175" i="1" s="1"/>
  <c r="P2175" i="1" s="1"/>
  <c r="X2175" i="1" s="1"/>
  <c r="D2176" i="1"/>
  <c r="G2176" i="1" s="1"/>
  <c r="J2178" i="1"/>
  <c r="K2178" i="1" s="1"/>
  <c r="M2178" i="1"/>
  <c r="I2179" i="1"/>
  <c r="E2177" i="1"/>
  <c r="F2177" i="1"/>
  <c r="U2177" i="1"/>
  <c r="W2177" i="1" s="1"/>
  <c r="B2174" i="1"/>
  <c r="N2176" i="1"/>
  <c r="M2179" i="1" l="1"/>
  <c r="J2179" i="1"/>
  <c r="K2179" i="1" s="1"/>
  <c r="I2180" i="1"/>
  <c r="D2177" i="1"/>
  <c r="G2177" i="1" s="1"/>
  <c r="E2178" i="1"/>
  <c r="F2178" i="1"/>
  <c r="U2178" i="1"/>
  <c r="W2178" i="1" s="1"/>
  <c r="L2176" i="1"/>
  <c r="O2176" i="1" s="1"/>
  <c r="P2176" i="1" s="1"/>
  <c r="X2176" i="1" s="1"/>
  <c r="B2175" i="1"/>
  <c r="N2177" i="1"/>
  <c r="D2178" i="1" l="1"/>
  <c r="G2178" i="1" s="1"/>
  <c r="L2177" i="1"/>
  <c r="O2177" i="1" s="1"/>
  <c r="P2177" i="1" s="1"/>
  <c r="J2180" i="1"/>
  <c r="K2180" i="1" s="1"/>
  <c r="M2180" i="1"/>
  <c r="I2181" i="1"/>
  <c r="E2179" i="1"/>
  <c r="F2179" i="1"/>
  <c r="U2179" i="1"/>
  <c r="W2179" i="1" s="1"/>
  <c r="B2176" i="1"/>
  <c r="N2178" i="1"/>
  <c r="X2177" i="1" l="1"/>
  <c r="B2177" i="1" s="1"/>
  <c r="M2181" i="1"/>
  <c r="J2181" i="1"/>
  <c r="K2181" i="1" s="1"/>
  <c r="I2182" i="1"/>
  <c r="D2179" i="1"/>
  <c r="L2179" i="1" s="1"/>
  <c r="F2180" i="1"/>
  <c r="E2180" i="1"/>
  <c r="U2180" i="1"/>
  <c r="W2180" i="1" s="1"/>
  <c r="L2178" i="1"/>
  <c r="O2178" i="1" s="1"/>
  <c r="P2178" i="1" s="1"/>
  <c r="N2179" i="1"/>
  <c r="X2178" i="1" l="1"/>
  <c r="B2178" i="1" s="1"/>
  <c r="G2179" i="1"/>
  <c r="D2180" i="1"/>
  <c r="L2180" i="1" s="1"/>
  <c r="J2182" i="1"/>
  <c r="K2182" i="1" s="1"/>
  <c r="M2182" i="1"/>
  <c r="I2183" i="1"/>
  <c r="F2181" i="1"/>
  <c r="E2181" i="1"/>
  <c r="U2181" i="1"/>
  <c r="W2181" i="1" s="1"/>
  <c r="N2180" i="1"/>
  <c r="O2179" i="1"/>
  <c r="P2179" i="1" s="1"/>
  <c r="X2179" i="1" l="1"/>
  <c r="B2179" i="1" s="1"/>
  <c r="G2180" i="1"/>
  <c r="E2182" i="1"/>
  <c r="F2182" i="1"/>
  <c r="U2182" i="1"/>
  <c r="W2182" i="1" s="1"/>
  <c r="M2183" i="1"/>
  <c r="J2183" i="1"/>
  <c r="K2183" i="1" s="1"/>
  <c r="I2184" i="1"/>
  <c r="D2181" i="1"/>
  <c r="G2181" i="1" s="1"/>
  <c r="N2181" i="1"/>
  <c r="O2180" i="1"/>
  <c r="P2180" i="1" s="1"/>
  <c r="X2180" i="1" l="1"/>
  <c r="B2180" i="1" s="1"/>
  <c r="L2181" i="1"/>
  <c r="O2181" i="1" s="1"/>
  <c r="P2181" i="1" s="1"/>
  <c r="X2181" i="1" s="1"/>
  <c r="M2184" i="1"/>
  <c r="J2184" i="1"/>
  <c r="K2184" i="1" s="1"/>
  <c r="I2185" i="1"/>
  <c r="E2183" i="1"/>
  <c r="F2183" i="1"/>
  <c r="U2183" i="1"/>
  <c r="W2183" i="1" s="1"/>
  <c r="D2182" i="1"/>
  <c r="G2182" i="1" s="1"/>
  <c r="N2182" i="1"/>
  <c r="D2183" i="1" l="1"/>
  <c r="G2183" i="1" s="1"/>
  <c r="J2185" i="1"/>
  <c r="K2185" i="1" s="1"/>
  <c r="M2185" i="1"/>
  <c r="I2186" i="1"/>
  <c r="F2184" i="1"/>
  <c r="E2184" i="1"/>
  <c r="U2184" i="1"/>
  <c r="W2184" i="1" s="1"/>
  <c r="L2182" i="1"/>
  <c r="O2182" i="1" s="1"/>
  <c r="P2182" i="1" s="1"/>
  <c r="B2181" i="1"/>
  <c r="N2183" i="1"/>
  <c r="X2182" i="1" l="1"/>
  <c r="B2182" i="1" s="1"/>
  <c r="D2184" i="1"/>
  <c r="G2184" i="1" s="1"/>
  <c r="M2186" i="1"/>
  <c r="J2186" i="1"/>
  <c r="K2186" i="1" s="1"/>
  <c r="I2187" i="1"/>
  <c r="F2185" i="1"/>
  <c r="E2185" i="1"/>
  <c r="U2185" i="1"/>
  <c r="W2185" i="1" s="1"/>
  <c r="L2183" i="1"/>
  <c r="O2183" i="1" s="1"/>
  <c r="P2183" i="1" s="1"/>
  <c r="N2184" i="1"/>
  <c r="X2183" i="1" l="1"/>
  <c r="B2183" i="1" s="1"/>
  <c r="E2186" i="1"/>
  <c r="F2186" i="1"/>
  <c r="U2186" i="1"/>
  <c r="W2186" i="1" s="1"/>
  <c r="M2187" i="1"/>
  <c r="J2187" i="1"/>
  <c r="K2187" i="1" s="1"/>
  <c r="I2188" i="1"/>
  <c r="D2185" i="1"/>
  <c r="G2185" i="1" s="1"/>
  <c r="L2184" i="1"/>
  <c r="O2184" i="1" s="1"/>
  <c r="P2184" i="1" s="1"/>
  <c r="N2185" i="1"/>
  <c r="X2184" i="1" l="1"/>
  <c r="B2184" i="1" s="1"/>
  <c r="L2185" i="1"/>
  <c r="O2185" i="1" s="1"/>
  <c r="P2185" i="1" s="1"/>
  <c r="X2185" i="1" s="1"/>
  <c r="F2187" i="1"/>
  <c r="E2187" i="1"/>
  <c r="U2187" i="1"/>
  <c r="W2187" i="1" s="1"/>
  <c r="J2188" i="1"/>
  <c r="K2188" i="1" s="1"/>
  <c r="M2188" i="1"/>
  <c r="I2189" i="1"/>
  <c r="D2186" i="1"/>
  <c r="G2186" i="1" s="1"/>
  <c r="N2186" i="1"/>
  <c r="L2186" i="1" l="1"/>
  <c r="O2186" i="1" s="1"/>
  <c r="P2186" i="1" s="1"/>
  <c r="M2189" i="1"/>
  <c r="J2189" i="1"/>
  <c r="K2189" i="1" s="1"/>
  <c r="I2190" i="1"/>
  <c r="E2188" i="1"/>
  <c r="F2188" i="1"/>
  <c r="U2188" i="1"/>
  <c r="W2188" i="1" s="1"/>
  <c r="D2187" i="1"/>
  <c r="G2187" i="1" s="1"/>
  <c r="B2185" i="1"/>
  <c r="N2187" i="1"/>
  <c r="X2186" i="1" l="1"/>
  <c r="B2186" i="1" s="1"/>
  <c r="L2187" i="1"/>
  <c r="O2187" i="1" s="1"/>
  <c r="P2187" i="1" s="1"/>
  <c r="D2188" i="1"/>
  <c r="G2188" i="1" s="1"/>
  <c r="J2190" i="1"/>
  <c r="K2190" i="1" s="1"/>
  <c r="M2190" i="1"/>
  <c r="I2191" i="1"/>
  <c r="F2189" i="1"/>
  <c r="E2189" i="1"/>
  <c r="U2189" i="1"/>
  <c r="W2189" i="1" s="1"/>
  <c r="N2188" i="1"/>
  <c r="X2187" i="1" l="1"/>
  <c r="B2187" i="1" s="1"/>
  <c r="L2188" i="1"/>
  <c r="O2188" i="1" s="1"/>
  <c r="P2188" i="1" s="1"/>
  <c r="X2188" i="1" s="1"/>
  <c r="J2191" i="1"/>
  <c r="K2191" i="1" s="1"/>
  <c r="M2191" i="1"/>
  <c r="I2192" i="1"/>
  <c r="E2190" i="1"/>
  <c r="F2190" i="1"/>
  <c r="U2190" i="1"/>
  <c r="W2190" i="1" s="1"/>
  <c r="D2189" i="1"/>
  <c r="G2189" i="1" s="1"/>
  <c r="N2189" i="1"/>
  <c r="L2189" i="1" l="1"/>
  <c r="O2189" i="1" s="1"/>
  <c r="P2189" i="1" s="1"/>
  <c r="D2190" i="1"/>
  <c r="L2190" i="1" s="1"/>
  <c r="M2192" i="1"/>
  <c r="J2192" i="1"/>
  <c r="K2192" i="1" s="1"/>
  <c r="I2193" i="1"/>
  <c r="E2191" i="1"/>
  <c r="F2191" i="1"/>
  <c r="U2191" i="1"/>
  <c r="W2191" i="1" s="1"/>
  <c r="B2188" i="1"/>
  <c r="N2190" i="1"/>
  <c r="X2189" i="1" l="1"/>
  <c r="B2189" i="1" s="1"/>
  <c r="G2190" i="1"/>
  <c r="D2191" i="1"/>
  <c r="G2191" i="1" s="1"/>
  <c r="E2192" i="1"/>
  <c r="F2192" i="1"/>
  <c r="U2192" i="1"/>
  <c r="W2192" i="1" s="1"/>
  <c r="M2193" i="1"/>
  <c r="J2193" i="1"/>
  <c r="K2193" i="1" s="1"/>
  <c r="I2194" i="1"/>
  <c r="N2191" i="1"/>
  <c r="O2190" i="1"/>
  <c r="P2190" i="1" s="1"/>
  <c r="X2190" i="1" s="1"/>
  <c r="J2194" i="1" l="1"/>
  <c r="K2194" i="1" s="1"/>
  <c r="M2194" i="1"/>
  <c r="I2195" i="1"/>
  <c r="E2193" i="1"/>
  <c r="F2193" i="1"/>
  <c r="U2193" i="1"/>
  <c r="W2193" i="1" s="1"/>
  <c r="D2192" i="1"/>
  <c r="G2192" i="1" s="1"/>
  <c r="L2191" i="1"/>
  <c r="O2191" i="1" s="1"/>
  <c r="P2191" i="1" s="1"/>
  <c r="B2190" i="1"/>
  <c r="N2192" i="1"/>
  <c r="X2191" i="1" l="1"/>
  <c r="B2191" i="1" s="1"/>
  <c r="L2192" i="1"/>
  <c r="O2192" i="1" s="1"/>
  <c r="P2192" i="1" s="1"/>
  <c r="D2193" i="1"/>
  <c r="L2193" i="1" s="1"/>
  <c r="M2195" i="1"/>
  <c r="J2195" i="1"/>
  <c r="K2195" i="1" s="1"/>
  <c r="I2196" i="1"/>
  <c r="F2194" i="1"/>
  <c r="E2194" i="1"/>
  <c r="U2194" i="1"/>
  <c r="W2194" i="1" s="1"/>
  <c r="N2193" i="1"/>
  <c r="X2192" i="1" l="1"/>
  <c r="B2192" i="1" s="1"/>
  <c r="F2195" i="1"/>
  <c r="E2195" i="1"/>
  <c r="U2195" i="1"/>
  <c r="W2195" i="1" s="1"/>
  <c r="G2193" i="1"/>
  <c r="J2196" i="1"/>
  <c r="K2196" i="1" s="1"/>
  <c r="M2196" i="1"/>
  <c r="I2197" i="1"/>
  <c r="D2194" i="1"/>
  <c r="L2194" i="1" s="1"/>
  <c r="N2194" i="1"/>
  <c r="O2193" i="1"/>
  <c r="P2193" i="1" s="1"/>
  <c r="X2193" i="1" l="1"/>
  <c r="B2193" i="1" s="1"/>
  <c r="J2197" i="1"/>
  <c r="K2197" i="1" s="1"/>
  <c r="M2197" i="1"/>
  <c r="I2198" i="1"/>
  <c r="D2195" i="1"/>
  <c r="G2195" i="1" s="1"/>
  <c r="E2196" i="1"/>
  <c r="F2196" i="1"/>
  <c r="U2196" i="1"/>
  <c r="W2196" i="1" s="1"/>
  <c r="G2194" i="1"/>
  <c r="N2195" i="1"/>
  <c r="O2194" i="1"/>
  <c r="P2194" i="1" s="1"/>
  <c r="X2194" i="1" l="1"/>
  <c r="B2194" i="1" s="1"/>
  <c r="D2196" i="1"/>
  <c r="L2196" i="1" s="1"/>
  <c r="L2195" i="1"/>
  <c r="O2195" i="1" s="1"/>
  <c r="P2195" i="1" s="1"/>
  <c r="J2198" i="1"/>
  <c r="K2198" i="1" s="1"/>
  <c r="M2198" i="1"/>
  <c r="I2199" i="1"/>
  <c r="F2197" i="1"/>
  <c r="E2197" i="1"/>
  <c r="U2197" i="1"/>
  <c r="W2197" i="1" s="1"/>
  <c r="N2196" i="1"/>
  <c r="X2195" i="1" l="1"/>
  <c r="B2195" i="1" s="1"/>
  <c r="G2196" i="1"/>
  <c r="E2198" i="1"/>
  <c r="F2198" i="1"/>
  <c r="U2198" i="1"/>
  <c r="W2198" i="1" s="1"/>
  <c r="J2199" i="1"/>
  <c r="K2199" i="1" s="1"/>
  <c r="M2199" i="1"/>
  <c r="I2200" i="1"/>
  <c r="D2197" i="1"/>
  <c r="G2197" i="1" s="1"/>
  <c r="N2197" i="1"/>
  <c r="O2196" i="1"/>
  <c r="P2196" i="1" s="1"/>
  <c r="X2196" i="1" s="1"/>
  <c r="L2197" i="1" l="1"/>
  <c r="O2197" i="1" s="1"/>
  <c r="P2197" i="1" s="1"/>
  <c r="E2199" i="1"/>
  <c r="F2199" i="1"/>
  <c r="U2199" i="1"/>
  <c r="W2199" i="1" s="1"/>
  <c r="J2200" i="1"/>
  <c r="K2200" i="1" s="1"/>
  <c r="M2200" i="1"/>
  <c r="I2201" i="1"/>
  <c r="D2198" i="1"/>
  <c r="L2198" i="1" s="1"/>
  <c r="B2196" i="1"/>
  <c r="N2198" i="1"/>
  <c r="X2197" i="1" l="1"/>
  <c r="B2197" i="1" s="1"/>
  <c r="G2198" i="1"/>
  <c r="E2200" i="1"/>
  <c r="F2200" i="1"/>
  <c r="U2200" i="1"/>
  <c r="W2200" i="1" s="1"/>
  <c r="J2201" i="1"/>
  <c r="K2201" i="1" s="1"/>
  <c r="M2201" i="1"/>
  <c r="I2202" i="1"/>
  <c r="D2199" i="1"/>
  <c r="G2199" i="1" s="1"/>
  <c r="N2199" i="1"/>
  <c r="O2198" i="1"/>
  <c r="P2198" i="1" s="1"/>
  <c r="X2198" i="1" l="1"/>
  <c r="B2198" i="1" s="1"/>
  <c r="L2199" i="1"/>
  <c r="O2199" i="1" s="1"/>
  <c r="P2199" i="1" s="1"/>
  <c r="J2202" i="1"/>
  <c r="K2202" i="1" s="1"/>
  <c r="I2203" i="1"/>
  <c r="F2201" i="1"/>
  <c r="E2201" i="1"/>
  <c r="U2201" i="1"/>
  <c r="W2201" i="1" s="1"/>
  <c r="D2200" i="1"/>
  <c r="G2200" i="1" s="1"/>
  <c r="N2200" i="1"/>
  <c r="U2202" i="1" l="1"/>
  <c r="W2202" i="1" s="1"/>
  <c r="X2199" i="1"/>
  <c r="B2199" i="1" s="1"/>
  <c r="L2200" i="1"/>
  <c r="O2200" i="1" s="1"/>
  <c r="P2200" i="1" s="1"/>
  <c r="X2200" i="1" s="1"/>
  <c r="D2201" i="1"/>
  <c r="G2201" i="1" s="1"/>
  <c r="J2203" i="1"/>
  <c r="K2203" i="1" s="1"/>
  <c r="I2204" i="1"/>
  <c r="E2202" i="1"/>
  <c r="F2202" i="1"/>
  <c r="N2201" i="1"/>
  <c r="D2202" i="1" l="1"/>
  <c r="G2202" i="1" s="1"/>
  <c r="F2203" i="1"/>
  <c r="E2203" i="1"/>
  <c r="U2203" i="1"/>
  <c r="W2203" i="1" s="1"/>
  <c r="J2204" i="1"/>
  <c r="K2204" i="1" s="1"/>
  <c r="I2205" i="1"/>
  <c r="L2201" i="1"/>
  <c r="M2202" i="1" s="1"/>
  <c r="M2203" i="1" s="1"/>
  <c r="M2204" i="1" s="1"/>
  <c r="B2200" i="1"/>
  <c r="E2204" i="1" l="1"/>
  <c r="F2204" i="1"/>
  <c r="U2204" i="1"/>
  <c r="W2204" i="1" s="1"/>
  <c r="J2205" i="1"/>
  <c r="K2205" i="1" s="1"/>
  <c r="I2206" i="1"/>
  <c r="D2203" i="1"/>
  <c r="G2203" i="1" s="1"/>
  <c r="N2202" i="1"/>
  <c r="N2203" i="1" s="1"/>
  <c r="O2201" i="1"/>
  <c r="P2201" i="1" s="1"/>
  <c r="L2202" i="1"/>
  <c r="X2201" i="1" l="1"/>
  <c r="Y2201" i="1" s="1"/>
  <c r="O2202" i="1"/>
  <c r="P2202" i="1" s="1"/>
  <c r="L2203" i="1"/>
  <c r="O2203" i="1" s="1"/>
  <c r="P2203" i="1" s="1"/>
  <c r="J2206" i="1"/>
  <c r="K2206" i="1" s="1"/>
  <c r="I2207" i="1"/>
  <c r="E2205" i="1"/>
  <c r="F2205" i="1"/>
  <c r="U2205" i="1"/>
  <c r="W2205" i="1" s="1"/>
  <c r="D2204" i="1"/>
  <c r="G2204" i="1" s="1"/>
  <c r="N2204" i="1"/>
  <c r="B2201" i="1" l="1"/>
  <c r="X2202" i="1"/>
  <c r="B2202" i="1" s="1"/>
  <c r="X2203" i="1"/>
  <c r="B2203" i="1" s="1"/>
  <c r="D2205" i="1"/>
  <c r="L2205" i="1" s="1"/>
  <c r="L2204" i="1"/>
  <c r="J2207" i="1"/>
  <c r="K2207" i="1" s="1"/>
  <c r="I2208" i="1"/>
  <c r="F2206" i="1"/>
  <c r="E2206" i="1"/>
  <c r="U2206" i="1"/>
  <c r="W2206" i="1" s="1"/>
  <c r="O2204" i="1" l="1"/>
  <c r="P2204" i="1" s="1"/>
  <c r="X2204" i="1" s="1"/>
  <c r="M2205" i="1"/>
  <c r="F2207" i="1"/>
  <c r="E2207" i="1"/>
  <c r="U2207" i="1"/>
  <c r="W2207" i="1" s="1"/>
  <c r="J2208" i="1"/>
  <c r="K2208" i="1" s="1"/>
  <c r="I2209" i="1"/>
  <c r="D2206" i="1"/>
  <c r="L2206" i="1" s="1"/>
  <c r="G2205" i="1"/>
  <c r="B2204" i="1" l="1"/>
  <c r="Y2204" i="1"/>
  <c r="M2206" i="1"/>
  <c r="M2207" i="1" s="1"/>
  <c r="M2208" i="1" s="1"/>
  <c r="M2209" i="1" s="1"/>
  <c r="N2205" i="1"/>
  <c r="G2206" i="1"/>
  <c r="E2208" i="1"/>
  <c r="F2208" i="1"/>
  <c r="U2208" i="1"/>
  <c r="W2208" i="1" s="1"/>
  <c r="D2207" i="1"/>
  <c r="L2207" i="1" s="1"/>
  <c r="J2209" i="1"/>
  <c r="K2209" i="1" s="1"/>
  <c r="I2210" i="1"/>
  <c r="N2206" i="1" l="1"/>
  <c r="O2205" i="1"/>
  <c r="P2205" i="1" s="1"/>
  <c r="X2205" i="1" s="1"/>
  <c r="B2205" i="1" s="1"/>
  <c r="J2210" i="1"/>
  <c r="K2210" i="1" s="1"/>
  <c r="M2210" i="1"/>
  <c r="I2211" i="1"/>
  <c r="F2209" i="1"/>
  <c r="E2209" i="1"/>
  <c r="U2209" i="1"/>
  <c r="W2209" i="1" s="1"/>
  <c r="G2207" i="1"/>
  <c r="D2208" i="1"/>
  <c r="G2208" i="1" s="1"/>
  <c r="N2207" i="1" l="1"/>
  <c r="O2206" i="1"/>
  <c r="P2206" i="1" s="1"/>
  <c r="X2206" i="1" s="1"/>
  <c r="B2206" i="1" s="1"/>
  <c r="L2208" i="1"/>
  <c r="D2209" i="1"/>
  <c r="G2209" i="1" s="1"/>
  <c r="M2211" i="1"/>
  <c r="J2211" i="1"/>
  <c r="K2211" i="1" s="1"/>
  <c r="I2212" i="1"/>
  <c r="F2210" i="1"/>
  <c r="E2210" i="1"/>
  <c r="U2210" i="1"/>
  <c r="W2210" i="1" s="1"/>
  <c r="N2208" i="1" l="1"/>
  <c r="N2209" i="1" s="1"/>
  <c r="N2210" i="1" s="1"/>
  <c r="O2207" i="1"/>
  <c r="P2207" i="1" s="1"/>
  <c r="X2207" i="1" s="1"/>
  <c r="B2207" i="1" s="1"/>
  <c r="D2210" i="1"/>
  <c r="L2210" i="1" s="1"/>
  <c r="M2212" i="1"/>
  <c r="J2212" i="1"/>
  <c r="K2212" i="1" s="1"/>
  <c r="I2213" i="1"/>
  <c r="E2211" i="1"/>
  <c r="F2211" i="1"/>
  <c r="U2211" i="1"/>
  <c r="W2211" i="1" s="1"/>
  <c r="L2209" i="1"/>
  <c r="O2209" i="1" l="1"/>
  <c r="P2209" i="1" s="1"/>
  <c r="X2209" i="1" s="1"/>
  <c r="B2209" i="1" s="1"/>
  <c r="O2208" i="1"/>
  <c r="P2208" i="1" s="1"/>
  <c r="J2213" i="1"/>
  <c r="K2213" i="1" s="1"/>
  <c r="M2213" i="1"/>
  <c r="I2214" i="1"/>
  <c r="D2211" i="1"/>
  <c r="L2211" i="1" s="1"/>
  <c r="E2212" i="1"/>
  <c r="F2212" i="1"/>
  <c r="U2212" i="1"/>
  <c r="W2212" i="1" s="1"/>
  <c r="G2210" i="1"/>
  <c r="N2211" i="1"/>
  <c r="O2210" i="1"/>
  <c r="P2210" i="1" s="1"/>
  <c r="X2208" i="1" l="1"/>
  <c r="B2208" i="1" s="1"/>
  <c r="X2210" i="1"/>
  <c r="B2210" i="1" s="1"/>
  <c r="D2212" i="1"/>
  <c r="G2212" i="1" s="1"/>
  <c r="G2211" i="1"/>
  <c r="J2214" i="1"/>
  <c r="K2214" i="1" s="1"/>
  <c r="M2214" i="1"/>
  <c r="I2215" i="1"/>
  <c r="F2213" i="1"/>
  <c r="E2213" i="1"/>
  <c r="U2213" i="1"/>
  <c r="W2213" i="1" s="1"/>
  <c r="N2212" i="1"/>
  <c r="O2211" i="1"/>
  <c r="P2211" i="1" s="1"/>
  <c r="X2211" i="1" l="1"/>
  <c r="B2211" i="1" s="1"/>
  <c r="D2213" i="1"/>
  <c r="G2213" i="1" s="1"/>
  <c r="E2214" i="1"/>
  <c r="F2214" i="1"/>
  <c r="U2214" i="1"/>
  <c r="W2214" i="1" s="1"/>
  <c r="J2215" i="1"/>
  <c r="K2215" i="1" s="1"/>
  <c r="M2215" i="1"/>
  <c r="I2216" i="1"/>
  <c r="L2212" i="1"/>
  <c r="O2212" i="1" s="1"/>
  <c r="P2212" i="1" s="1"/>
  <c r="X2212" i="1" s="1"/>
  <c r="N2213" i="1"/>
  <c r="F2215" i="1" l="1"/>
  <c r="E2215" i="1"/>
  <c r="U2215" i="1"/>
  <c r="W2215" i="1" s="1"/>
  <c r="M2216" i="1"/>
  <c r="J2216" i="1"/>
  <c r="K2216" i="1" s="1"/>
  <c r="I2217" i="1"/>
  <c r="D2214" i="1"/>
  <c r="L2214" i="1" s="1"/>
  <c r="L2213" i="1"/>
  <c r="O2213" i="1" s="1"/>
  <c r="P2213" i="1" s="1"/>
  <c r="B2212" i="1"/>
  <c r="N2214" i="1"/>
  <c r="X2213" i="1" l="1"/>
  <c r="B2213" i="1" s="1"/>
  <c r="G2214" i="1"/>
  <c r="F2216" i="1"/>
  <c r="E2216" i="1"/>
  <c r="U2216" i="1"/>
  <c r="W2216" i="1" s="1"/>
  <c r="J2217" i="1"/>
  <c r="K2217" i="1" s="1"/>
  <c r="M2217" i="1"/>
  <c r="I2218" i="1"/>
  <c r="D2215" i="1"/>
  <c r="L2215" i="1" s="1"/>
  <c r="N2215" i="1"/>
  <c r="O2214" i="1"/>
  <c r="P2214" i="1" s="1"/>
  <c r="X2214" i="1" s="1"/>
  <c r="G2215" i="1" l="1"/>
  <c r="E2217" i="1"/>
  <c r="F2217" i="1"/>
  <c r="U2217" i="1"/>
  <c r="W2217" i="1" s="1"/>
  <c r="D2216" i="1"/>
  <c r="L2216" i="1" s="1"/>
  <c r="J2218" i="1"/>
  <c r="K2218" i="1" s="1"/>
  <c r="M2218" i="1"/>
  <c r="I2219" i="1"/>
  <c r="B2214" i="1"/>
  <c r="N2216" i="1"/>
  <c r="O2215" i="1"/>
  <c r="P2215" i="1" s="1"/>
  <c r="X2215" i="1" l="1"/>
  <c r="B2215" i="1" s="1"/>
  <c r="E2218" i="1"/>
  <c r="F2218" i="1"/>
  <c r="U2218" i="1"/>
  <c r="W2218" i="1" s="1"/>
  <c r="G2216" i="1"/>
  <c r="J2219" i="1"/>
  <c r="K2219" i="1" s="1"/>
  <c r="M2219" i="1"/>
  <c r="I2220" i="1"/>
  <c r="D2217" i="1"/>
  <c r="G2217" i="1" s="1"/>
  <c r="N2217" i="1"/>
  <c r="O2216" i="1"/>
  <c r="P2216" i="1" s="1"/>
  <c r="X2216" i="1" s="1"/>
  <c r="E2219" i="1" l="1"/>
  <c r="F2219" i="1"/>
  <c r="U2219" i="1"/>
  <c r="W2219" i="1" s="1"/>
  <c r="J2220" i="1"/>
  <c r="K2220" i="1" s="1"/>
  <c r="M2220" i="1"/>
  <c r="I2221" i="1"/>
  <c r="L2217" i="1"/>
  <c r="O2217" i="1" s="1"/>
  <c r="P2217" i="1" s="1"/>
  <c r="D2218" i="1"/>
  <c r="L2218" i="1" s="1"/>
  <c r="B2216" i="1"/>
  <c r="N2218" i="1"/>
  <c r="X2217" i="1" l="1"/>
  <c r="B2217" i="1" s="1"/>
  <c r="J2221" i="1"/>
  <c r="K2221" i="1" s="1"/>
  <c r="M2221" i="1"/>
  <c r="I2222" i="1"/>
  <c r="F2220" i="1"/>
  <c r="E2220" i="1"/>
  <c r="U2220" i="1"/>
  <c r="W2220" i="1" s="1"/>
  <c r="G2218" i="1"/>
  <c r="D2219" i="1"/>
  <c r="G2219" i="1" s="1"/>
  <c r="N2219" i="1"/>
  <c r="O2218" i="1"/>
  <c r="P2218" i="1" s="1"/>
  <c r="X2218" i="1" s="1"/>
  <c r="D2220" i="1" l="1"/>
  <c r="L2220" i="1" s="1"/>
  <c r="L2219" i="1"/>
  <c r="O2219" i="1" s="1"/>
  <c r="P2219" i="1" s="1"/>
  <c r="M2222" i="1"/>
  <c r="J2222" i="1"/>
  <c r="K2222" i="1" s="1"/>
  <c r="I2223" i="1"/>
  <c r="E2221" i="1"/>
  <c r="F2221" i="1"/>
  <c r="U2221" i="1"/>
  <c r="W2221" i="1" s="1"/>
  <c r="B2218" i="1"/>
  <c r="N2220" i="1"/>
  <c r="X2219" i="1" l="1"/>
  <c r="B2219" i="1" s="1"/>
  <c r="D2221" i="1"/>
  <c r="L2221" i="1" s="1"/>
  <c r="F2222" i="1"/>
  <c r="E2222" i="1"/>
  <c r="U2222" i="1"/>
  <c r="W2222" i="1" s="1"/>
  <c r="M2223" i="1"/>
  <c r="J2223" i="1"/>
  <c r="K2223" i="1" s="1"/>
  <c r="I2224" i="1"/>
  <c r="G2220" i="1"/>
  <c r="N2221" i="1"/>
  <c r="O2220" i="1"/>
  <c r="P2220" i="1" s="1"/>
  <c r="X2220" i="1" l="1"/>
  <c r="B2220" i="1" s="1"/>
  <c r="J2224" i="1"/>
  <c r="K2224" i="1" s="1"/>
  <c r="M2224" i="1"/>
  <c r="I2225" i="1"/>
  <c r="D2222" i="1"/>
  <c r="L2222" i="1" s="1"/>
  <c r="F2223" i="1"/>
  <c r="E2223" i="1"/>
  <c r="U2223" i="1"/>
  <c r="W2223" i="1" s="1"/>
  <c r="G2221" i="1"/>
  <c r="N2222" i="1"/>
  <c r="O2221" i="1"/>
  <c r="P2221" i="1" s="1"/>
  <c r="X2221" i="1" l="1"/>
  <c r="B2221" i="1" s="1"/>
  <c r="G2222" i="1"/>
  <c r="D2223" i="1"/>
  <c r="L2223" i="1" s="1"/>
  <c r="J2225" i="1"/>
  <c r="K2225" i="1" s="1"/>
  <c r="M2225" i="1"/>
  <c r="I2226" i="1"/>
  <c r="E2224" i="1"/>
  <c r="F2224" i="1"/>
  <c r="U2224" i="1"/>
  <c r="W2224" i="1" s="1"/>
  <c r="N2223" i="1"/>
  <c r="O2222" i="1"/>
  <c r="P2222" i="1" s="1"/>
  <c r="X2222" i="1" l="1"/>
  <c r="B2222" i="1" s="1"/>
  <c r="J2226" i="1"/>
  <c r="K2226" i="1" s="1"/>
  <c r="M2226" i="1"/>
  <c r="I2227" i="1"/>
  <c r="D2224" i="1"/>
  <c r="L2224" i="1" s="1"/>
  <c r="F2225" i="1"/>
  <c r="E2225" i="1"/>
  <c r="U2225" i="1"/>
  <c r="W2225" i="1" s="1"/>
  <c r="G2223" i="1"/>
  <c r="N2224" i="1"/>
  <c r="O2223" i="1"/>
  <c r="P2223" i="1" s="1"/>
  <c r="X2223" i="1" s="1"/>
  <c r="D2225" i="1" l="1"/>
  <c r="G2225" i="1" s="1"/>
  <c r="G2224" i="1"/>
  <c r="M2227" i="1"/>
  <c r="J2227" i="1"/>
  <c r="K2227" i="1" s="1"/>
  <c r="I2228" i="1"/>
  <c r="E2226" i="1"/>
  <c r="F2226" i="1"/>
  <c r="U2226" i="1"/>
  <c r="W2226" i="1" s="1"/>
  <c r="B2223" i="1"/>
  <c r="N2225" i="1"/>
  <c r="O2224" i="1"/>
  <c r="P2224" i="1" s="1"/>
  <c r="X2224" i="1" s="1"/>
  <c r="E2227" i="1" l="1"/>
  <c r="F2227" i="1"/>
  <c r="U2227" i="1"/>
  <c r="W2227" i="1" s="1"/>
  <c r="D2226" i="1"/>
  <c r="L2226" i="1" s="1"/>
  <c r="J2228" i="1"/>
  <c r="K2228" i="1" s="1"/>
  <c r="M2228" i="1"/>
  <c r="I2229" i="1"/>
  <c r="L2225" i="1"/>
  <c r="O2225" i="1" s="1"/>
  <c r="P2225" i="1" s="1"/>
  <c r="N2226" i="1"/>
  <c r="B2224" i="1"/>
  <c r="X2225" i="1" l="1"/>
  <c r="B2225" i="1" s="1"/>
  <c r="J2229" i="1"/>
  <c r="K2229" i="1" s="1"/>
  <c r="M2229" i="1"/>
  <c r="I2230" i="1"/>
  <c r="E2228" i="1"/>
  <c r="F2228" i="1"/>
  <c r="U2228" i="1"/>
  <c r="W2228" i="1" s="1"/>
  <c r="G2226" i="1"/>
  <c r="D2227" i="1"/>
  <c r="G2227" i="1" s="1"/>
  <c r="N2227" i="1"/>
  <c r="O2226" i="1"/>
  <c r="P2226" i="1" s="1"/>
  <c r="X2226" i="1" l="1"/>
  <c r="B2226" i="1" s="1"/>
  <c r="L2227" i="1"/>
  <c r="O2227" i="1" s="1"/>
  <c r="P2227" i="1" s="1"/>
  <c r="X2227" i="1" s="1"/>
  <c r="D2228" i="1"/>
  <c r="G2228" i="1" s="1"/>
  <c r="M2230" i="1"/>
  <c r="J2230" i="1"/>
  <c r="K2230" i="1" s="1"/>
  <c r="I2231" i="1"/>
  <c r="F2229" i="1"/>
  <c r="E2229" i="1"/>
  <c r="U2229" i="1"/>
  <c r="W2229" i="1" s="1"/>
  <c r="N2228" i="1"/>
  <c r="L2228" i="1" l="1"/>
  <c r="O2228" i="1" s="1"/>
  <c r="P2228" i="1" s="1"/>
  <c r="F2230" i="1"/>
  <c r="E2230" i="1"/>
  <c r="U2230" i="1"/>
  <c r="W2230" i="1" s="1"/>
  <c r="D2229" i="1"/>
  <c r="G2229" i="1" s="1"/>
  <c r="J2231" i="1"/>
  <c r="K2231" i="1" s="1"/>
  <c r="M2231" i="1"/>
  <c r="I2232" i="1"/>
  <c r="B2227" i="1"/>
  <c r="N2229" i="1"/>
  <c r="X2228" i="1" l="1"/>
  <c r="B2228" i="1" s="1"/>
  <c r="L2229" i="1"/>
  <c r="O2229" i="1" s="1"/>
  <c r="P2229" i="1" s="1"/>
  <c r="J2232" i="1"/>
  <c r="K2232" i="1" s="1"/>
  <c r="M2232" i="1"/>
  <c r="I2233" i="1"/>
  <c r="D2230" i="1"/>
  <c r="G2230" i="1" s="1"/>
  <c r="F2231" i="1"/>
  <c r="E2231" i="1"/>
  <c r="U2231" i="1"/>
  <c r="W2231" i="1" s="1"/>
  <c r="N2230" i="1"/>
  <c r="X2229" i="1" l="1"/>
  <c r="B2229" i="1" s="1"/>
  <c r="L2230" i="1"/>
  <c r="O2230" i="1" s="1"/>
  <c r="P2230" i="1" s="1"/>
  <c r="D2231" i="1"/>
  <c r="G2231" i="1" s="1"/>
  <c r="J2233" i="1"/>
  <c r="K2233" i="1" s="1"/>
  <c r="I2234" i="1"/>
  <c r="F2232" i="1"/>
  <c r="E2232" i="1"/>
  <c r="U2232" i="1"/>
  <c r="W2232" i="1" s="1"/>
  <c r="N2231" i="1"/>
  <c r="X2230" i="1" l="1"/>
  <c r="B2230" i="1" s="1"/>
  <c r="D2232" i="1"/>
  <c r="L2232" i="1" s="1"/>
  <c r="M2233" i="1" s="1"/>
  <c r="M2234" i="1" s="1"/>
  <c r="F2233" i="1"/>
  <c r="E2233" i="1"/>
  <c r="L2231" i="1"/>
  <c r="O2231" i="1" s="1"/>
  <c r="P2231" i="1" s="1"/>
  <c r="X2231" i="1" s="1"/>
  <c r="J2234" i="1"/>
  <c r="K2234" i="1" s="1"/>
  <c r="I2235" i="1"/>
  <c r="N2232" i="1"/>
  <c r="G2232" i="1" l="1"/>
  <c r="J2235" i="1"/>
  <c r="K2235" i="1" s="1"/>
  <c r="I2236" i="1"/>
  <c r="E2234" i="1"/>
  <c r="F2234" i="1"/>
  <c r="U2234" i="1"/>
  <c r="W2234" i="1" s="1"/>
  <c r="D2233" i="1"/>
  <c r="L2233" i="1" s="1"/>
  <c r="M2235" i="1"/>
  <c r="N2233" i="1"/>
  <c r="O2232" i="1"/>
  <c r="P2232" i="1" s="1"/>
  <c r="X2232" i="1" s="1"/>
  <c r="Y2231" i="1"/>
  <c r="G2233" i="1" l="1"/>
  <c r="B2232" i="1"/>
  <c r="Y2232" i="1"/>
  <c r="D2234" i="1"/>
  <c r="L2234" i="1" s="1"/>
  <c r="M2236" i="1"/>
  <c r="J2236" i="1"/>
  <c r="K2236" i="1" s="1"/>
  <c r="I2237" i="1"/>
  <c r="E2235" i="1"/>
  <c r="F2235" i="1"/>
  <c r="U2235" i="1"/>
  <c r="W2235" i="1" s="1"/>
  <c r="B2231" i="1"/>
  <c r="N2234" i="1"/>
  <c r="O2233" i="1"/>
  <c r="P2233" i="1" s="1"/>
  <c r="X2233" i="1" l="1"/>
  <c r="B2233" i="1" s="1"/>
  <c r="G2234" i="1"/>
  <c r="D2235" i="1"/>
  <c r="L2235" i="1" s="1"/>
  <c r="F2236" i="1"/>
  <c r="E2236" i="1"/>
  <c r="U2236" i="1"/>
  <c r="W2236" i="1" s="1"/>
  <c r="M2237" i="1"/>
  <c r="J2237" i="1"/>
  <c r="K2237" i="1" s="1"/>
  <c r="I2238" i="1"/>
  <c r="O2234" i="1"/>
  <c r="P2234" i="1" s="1"/>
  <c r="X2234" i="1" s="1"/>
  <c r="N2235" i="1"/>
  <c r="F2237" i="1" l="1"/>
  <c r="E2237" i="1"/>
  <c r="U2237" i="1"/>
  <c r="W2237" i="1" s="1"/>
  <c r="D2236" i="1"/>
  <c r="L2236" i="1" s="1"/>
  <c r="G2235" i="1"/>
  <c r="J2238" i="1"/>
  <c r="K2238" i="1" s="1"/>
  <c r="M2238" i="1"/>
  <c r="I2239" i="1"/>
  <c r="N2236" i="1"/>
  <c r="O2235" i="1"/>
  <c r="P2235" i="1" s="1"/>
  <c r="X2235" i="1" s="1"/>
  <c r="B2234" i="1"/>
  <c r="G2236" i="1" l="1"/>
  <c r="F2238" i="1"/>
  <c r="E2238" i="1"/>
  <c r="U2238" i="1"/>
  <c r="W2238" i="1" s="1"/>
  <c r="D2237" i="1"/>
  <c r="G2237" i="1" s="1"/>
  <c r="M2239" i="1"/>
  <c r="J2239" i="1"/>
  <c r="K2239" i="1" s="1"/>
  <c r="I2240" i="1"/>
  <c r="B2235" i="1"/>
  <c r="N2237" i="1"/>
  <c r="O2236" i="1"/>
  <c r="P2236" i="1" s="1"/>
  <c r="X2236" i="1" s="1"/>
  <c r="F2239" i="1" l="1"/>
  <c r="E2239" i="1"/>
  <c r="U2239" i="1"/>
  <c r="W2239" i="1" s="1"/>
  <c r="L2237" i="1"/>
  <c r="O2237" i="1" s="1"/>
  <c r="P2237" i="1" s="1"/>
  <c r="D2238" i="1"/>
  <c r="L2238" i="1" s="1"/>
  <c r="M2240" i="1"/>
  <c r="J2240" i="1"/>
  <c r="K2240" i="1" s="1"/>
  <c r="I2241" i="1"/>
  <c r="B2236" i="1"/>
  <c r="N2238" i="1"/>
  <c r="X2237" i="1" l="1"/>
  <c r="B2237" i="1" s="1"/>
  <c r="D2239" i="1"/>
  <c r="G2239" i="1" s="1"/>
  <c r="E2240" i="1"/>
  <c r="F2240" i="1"/>
  <c r="U2240" i="1"/>
  <c r="W2240" i="1" s="1"/>
  <c r="G2238" i="1"/>
  <c r="M2241" i="1"/>
  <c r="J2241" i="1"/>
  <c r="K2241" i="1" s="1"/>
  <c r="I2242" i="1"/>
  <c r="O2238" i="1"/>
  <c r="P2238" i="1" s="1"/>
  <c r="N2239" i="1"/>
  <c r="X2238" i="1" l="1"/>
  <c r="B2238" i="1" s="1"/>
  <c r="L2239" i="1"/>
  <c r="O2239" i="1" s="1"/>
  <c r="P2239" i="1" s="1"/>
  <c r="D2240" i="1"/>
  <c r="L2240" i="1" s="1"/>
  <c r="M2242" i="1"/>
  <c r="J2242" i="1"/>
  <c r="K2242" i="1" s="1"/>
  <c r="I2243" i="1"/>
  <c r="F2241" i="1"/>
  <c r="E2241" i="1"/>
  <c r="U2241" i="1"/>
  <c r="W2241" i="1" s="1"/>
  <c r="N2240" i="1"/>
  <c r="X2239" i="1" l="1"/>
  <c r="B2239" i="1" s="1"/>
  <c r="G2240" i="1"/>
  <c r="M2243" i="1"/>
  <c r="J2243" i="1"/>
  <c r="K2243" i="1" s="1"/>
  <c r="I2244" i="1"/>
  <c r="F2242" i="1"/>
  <c r="E2242" i="1"/>
  <c r="U2242" i="1"/>
  <c r="W2242" i="1" s="1"/>
  <c r="D2241" i="1"/>
  <c r="L2241" i="1" s="1"/>
  <c r="N2241" i="1"/>
  <c r="O2240" i="1"/>
  <c r="P2240" i="1" s="1"/>
  <c r="X2240" i="1" s="1"/>
  <c r="G2241" i="1" l="1"/>
  <c r="D2242" i="1"/>
  <c r="G2242" i="1" s="1"/>
  <c r="M2244" i="1"/>
  <c r="J2244" i="1"/>
  <c r="K2244" i="1" s="1"/>
  <c r="I2245" i="1"/>
  <c r="E2243" i="1"/>
  <c r="F2243" i="1"/>
  <c r="U2243" i="1"/>
  <c r="W2243" i="1" s="1"/>
  <c r="B2240" i="1"/>
  <c r="N2242" i="1"/>
  <c r="O2241" i="1"/>
  <c r="P2241" i="1" s="1"/>
  <c r="X2241" i="1" l="1"/>
  <c r="B2241" i="1" s="1"/>
  <c r="L2242" i="1"/>
  <c r="O2242" i="1" s="1"/>
  <c r="P2242" i="1" s="1"/>
  <c r="X2242" i="1" s="1"/>
  <c r="J2245" i="1"/>
  <c r="K2245" i="1" s="1"/>
  <c r="M2245" i="1"/>
  <c r="I2246" i="1"/>
  <c r="E2244" i="1"/>
  <c r="F2244" i="1"/>
  <c r="U2244" i="1"/>
  <c r="W2244" i="1" s="1"/>
  <c r="D2243" i="1"/>
  <c r="G2243" i="1" s="1"/>
  <c r="N2243" i="1"/>
  <c r="L2243" i="1" l="1"/>
  <c r="O2243" i="1" s="1"/>
  <c r="P2243" i="1" s="1"/>
  <c r="D2244" i="1"/>
  <c r="G2244" i="1" s="1"/>
  <c r="J2246" i="1"/>
  <c r="K2246" i="1" s="1"/>
  <c r="M2246" i="1"/>
  <c r="I2247" i="1"/>
  <c r="F2245" i="1"/>
  <c r="E2245" i="1"/>
  <c r="U2245" i="1"/>
  <c r="W2245" i="1" s="1"/>
  <c r="B2242" i="1"/>
  <c r="N2244" i="1"/>
  <c r="X2243" i="1" l="1"/>
  <c r="B2243" i="1" s="1"/>
  <c r="D2245" i="1"/>
  <c r="G2245" i="1" s="1"/>
  <c r="F2246" i="1"/>
  <c r="E2246" i="1"/>
  <c r="U2246" i="1"/>
  <c r="W2246" i="1" s="1"/>
  <c r="M2247" i="1"/>
  <c r="J2247" i="1"/>
  <c r="K2247" i="1" s="1"/>
  <c r="I2248" i="1"/>
  <c r="L2244" i="1"/>
  <c r="O2244" i="1" s="1"/>
  <c r="P2244" i="1" s="1"/>
  <c r="X2244" i="1" s="1"/>
  <c r="N2245" i="1"/>
  <c r="M2248" i="1" l="1"/>
  <c r="J2248" i="1"/>
  <c r="K2248" i="1" s="1"/>
  <c r="I2249" i="1"/>
  <c r="F2247" i="1"/>
  <c r="E2247" i="1"/>
  <c r="U2247" i="1"/>
  <c r="W2247" i="1" s="1"/>
  <c r="D2246" i="1"/>
  <c r="L2246" i="1" s="1"/>
  <c r="L2245" i="1"/>
  <c r="O2245" i="1" s="1"/>
  <c r="P2245" i="1" s="1"/>
  <c r="B2244" i="1"/>
  <c r="N2246" i="1"/>
  <c r="X2245" i="1" l="1"/>
  <c r="B2245" i="1" s="1"/>
  <c r="G2246" i="1"/>
  <c r="D2247" i="1"/>
  <c r="G2247" i="1" s="1"/>
  <c r="J2249" i="1"/>
  <c r="K2249" i="1" s="1"/>
  <c r="M2249" i="1"/>
  <c r="I2250" i="1"/>
  <c r="F2248" i="1"/>
  <c r="E2248" i="1"/>
  <c r="U2248" i="1"/>
  <c r="W2248" i="1" s="1"/>
  <c r="N2247" i="1"/>
  <c r="O2246" i="1"/>
  <c r="P2246" i="1" s="1"/>
  <c r="X2246" i="1" s="1"/>
  <c r="M2250" i="1" l="1"/>
  <c r="J2250" i="1"/>
  <c r="K2250" i="1" s="1"/>
  <c r="I2251" i="1"/>
  <c r="E2249" i="1"/>
  <c r="F2249" i="1"/>
  <c r="U2249" i="1"/>
  <c r="W2249" i="1" s="1"/>
  <c r="L2247" i="1"/>
  <c r="O2247" i="1" s="1"/>
  <c r="P2247" i="1" s="1"/>
  <c r="D2248" i="1"/>
  <c r="L2248" i="1" s="1"/>
  <c r="B2246" i="1"/>
  <c r="N2248" i="1"/>
  <c r="X2247" i="1" l="1"/>
  <c r="B2247" i="1" s="1"/>
  <c r="M2251" i="1"/>
  <c r="J2251" i="1"/>
  <c r="K2251" i="1" s="1"/>
  <c r="I2252" i="1"/>
  <c r="F2250" i="1"/>
  <c r="E2250" i="1"/>
  <c r="U2250" i="1"/>
  <c r="W2250" i="1" s="1"/>
  <c r="D2249" i="1"/>
  <c r="L2249" i="1" s="1"/>
  <c r="G2248" i="1"/>
  <c r="N2249" i="1"/>
  <c r="O2248" i="1"/>
  <c r="P2248" i="1" s="1"/>
  <c r="X2248" i="1" s="1"/>
  <c r="G2249" i="1" l="1"/>
  <c r="D2250" i="1"/>
  <c r="L2250" i="1" s="1"/>
  <c r="J2252" i="1"/>
  <c r="K2252" i="1" s="1"/>
  <c r="M2252" i="1"/>
  <c r="I2253" i="1"/>
  <c r="F2251" i="1"/>
  <c r="E2251" i="1"/>
  <c r="U2251" i="1"/>
  <c r="W2251" i="1" s="1"/>
  <c r="B2248" i="1"/>
  <c r="N2250" i="1"/>
  <c r="O2249" i="1"/>
  <c r="P2249" i="1" s="1"/>
  <c r="X2249" i="1" l="1"/>
  <c r="B2249" i="1" s="1"/>
  <c r="G2250" i="1"/>
  <c r="D2251" i="1"/>
  <c r="G2251" i="1" s="1"/>
  <c r="J2253" i="1"/>
  <c r="K2253" i="1" s="1"/>
  <c r="M2253" i="1"/>
  <c r="I2254" i="1"/>
  <c r="F2252" i="1"/>
  <c r="E2252" i="1"/>
  <c r="U2252" i="1"/>
  <c r="W2252" i="1" s="1"/>
  <c r="N2251" i="1"/>
  <c r="O2250" i="1"/>
  <c r="P2250" i="1" s="1"/>
  <c r="X2250" i="1" s="1"/>
  <c r="J2254" i="1" l="1"/>
  <c r="K2254" i="1" s="1"/>
  <c r="M2254" i="1"/>
  <c r="I2255" i="1"/>
  <c r="F2253" i="1"/>
  <c r="E2253" i="1"/>
  <c r="U2253" i="1"/>
  <c r="W2253" i="1" s="1"/>
  <c r="L2251" i="1"/>
  <c r="O2251" i="1" s="1"/>
  <c r="P2251" i="1" s="1"/>
  <c r="D2252" i="1"/>
  <c r="G2252" i="1" s="1"/>
  <c r="B2250" i="1"/>
  <c r="N2252" i="1"/>
  <c r="X2251" i="1" l="1"/>
  <c r="B2251" i="1" s="1"/>
  <c r="L2252" i="1"/>
  <c r="O2252" i="1" s="1"/>
  <c r="P2252" i="1" s="1"/>
  <c r="D2253" i="1"/>
  <c r="G2253" i="1" s="1"/>
  <c r="M2255" i="1"/>
  <c r="J2255" i="1"/>
  <c r="K2255" i="1" s="1"/>
  <c r="I2256" i="1"/>
  <c r="F2254" i="1"/>
  <c r="E2254" i="1"/>
  <c r="U2254" i="1"/>
  <c r="W2254" i="1" s="1"/>
  <c r="N2253" i="1"/>
  <c r="X2252" i="1" l="1"/>
  <c r="B2252" i="1" s="1"/>
  <c r="F2255" i="1"/>
  <c r="E2255" i="1"/>
  <c r="U2255" i="1"/>
  <c r="W2255" i="1" s="1"/>
  <c r="D2254" i="1"/>
  <c r="L2254" i="1" s="1"/>
  <c r="M2256" i="1"/>
  <c r="J2256" i="1"/>
  <c r="K2256" i="1" s="1"/>
  <c r="I2257" i="1"/>
  <c r="L2253" i="1"/>
  <c r="O2253" i="1" s="1"/>
  <c r="P2253" i="1" s="1"/>
  <c r="N2254" i="1"/>
  <c r="X2253" i="1" l="1"/>
  <c r="B2253" i="1" s="1"/>
  <c r="G2254" i="1"/>
  <c r="J2257" i="1"/>
  <c r="K2257" i="1" s="1"/>
  <c r="M2257" i="1"/>
  <c r="I2258" i="1"/>
  <c r="D2255" i="1"/>
  <c r="G2255" i="1" s="1"/>
  <c r="E2256" i="1"/>
  <c r="F2256" i="1"/>
  <c r="U2256" i="1"/>
  <c r="W2256" i="1" s="1"/>
  <c r="N2255" i="1"/>
  <c r="O2254" i="1"/>
  <c r="P2254" i="1" s="1"/>
  <c r="X2254" i="1" s="1"/>
  <c r="L2255" i="1" l="1"/>
  <c r="O2255" i="1" s="1"/>
  <c r="P2255" i="1" s="1"/>
  <c r="D2256" i="1"/>
  <c r="L2256" i="1" s="1"/>
  <c r="M2258" i="1"/>
  <c r="J2258" i="1"/>
  <c r="K2258" i="1" s="1"/>
  <c r="I2259" i="1"/>
  <c r="F2257" i="1"/>
  <c r="E2257" i="1"/>
  <c r="U2257" i="1"/>
  <c r="W2257" i="1" s="1"/>
  <c r="B2254" i="1"/>
  <c r="N2256" i="1"/>
  <c r="X2255" i="1" l="1"/>
  <c r="B2255" i="1" s="1"/>
  <c r="G2256" i="1"/>
  <c r="D2257" i="1"/>
  <c r="G2257" i="1" s="1"/>
  <c r="J2259" i="1"/>
  <c r="K2259" i="1" s="1"/>
  <c r="M2259" i="1"/>
  <c r="I2260" i="1"/>
  <c r="E2258" i="1"/>
  <c r="F2258" i="1"/>
  <c r="U2258" i="1"/>
  <c r="W2258" i="1" s="1"/>
  <c r="N2257" i="1"/>
  <c r="O2256" i="1"/>
  <c r="P2256" i="1" s="1"/>
  <c r="X2256" i="1" s="1"/>
  <c r="M2260" i="1" l="1"/>
  <c r="J2260" i="1"/>
  <c r="K2260" i="1" s="1"/>
  <c r="I2261" i="1"/>
  <c r="E2259" i="1"/>
  <c r="F2259" i="1"/>
  <c r="U2259" i="1"/>
  <c r="W2259" i="1" s="1"/>
  <c r="D2258" i="1"/>
  <c r="G2258" i="1" s="1"/>
  <c r="L2257" i="1"/>
  <c r="O2257" i="1" s="1"/>
  <c r="P2257" i="1" s="1"/>
  <c r="B2256" i="1"/>
  <c r="N2258" i="1"/>
  <c r="X2257" i="1" l="1"/>
  <c r="B2257" i="1" s="1"/>
  <c r="L2258" i="1"/>
  <c r="O2258" i="1" s="1"/>
  <c r="P2258" i="1" s="1"/>
  <c r="D2259" i="1"/>
  <c r="G2259" i="1" s="1"/>
  <c r="J2261" i="1"/>
  <c r="K2261" i="1" s="1"/>
  <c r="M2261" i="1"/>
  <c r="I2262" i="1"/>
  <c r="F2260" i="1"/>
  <c r="E2260" i="1"/>
  <c r="U2260" i="1"/>
  <c r="W2260" i="1" s="1"/>
  <c r="N2259" i="1"/>
  <c r="X2258" i="1" l="1"/>
  <c r="B2258" i="1" s="1"/>
  <c r="D2260" i="1"/>
  <c r="G2260" i="1" s="1"/>
  <c r="M2262" i="1"/>
  <c r="J2262" i="1"/>
  <c r="K2262" i="1" s="1"/>
  <c r="I2263" i="1"/>
  <c r="E2261" i="1"/>
  <c r="F2261" i="1"/>
  <c r="U2261" i="1"/>
  <c r="W2261" i="1" s="1"/>
  <c r="L2259" i="1"/>
  <c r="O2259" i="1" s="1"/>
  <c r="P2259" i="1" s="1"/>
  <c r="N2260" i="1"/>
  <c r="X2259" i="1" l="1"/>
  <c r="B2259" i="1" s="1"/>
  <c r="D2261" i="1"/>
  <c r="G2261" i="1" s="1"/>
  <c r="F2262" i="1"/>
  <c r="E2262" i="1"/>
  <c r="U2262" i="1"/>
  <c r="W2262" i="1" s="1"/>
  <c r="J2263" i="1"/>
  <c r="K2263" i="1" s="1"/>
  <c r="I2264" i="1"/>
  <c r="L2260" i="1"/>
  <c r="O2260" i="1" s="1"/>
  <c r="P2260" i="1" s="1"/>
  <c r="N2261" i="1"/>
  <c r="X2260" i="1" l="1"/>
  <c r="B2260" i="1" s="1"/>
  <c r="J2264" i="1"/>
  <c r="K2264" i="1" s="1"/>
  <c r="I2265" i="1"/>
  <c r="D2262" i="1"/>
  <c r="L2262" i="1" s="1"/>
  <c r="M2263" i="1" s="1"/>
  <c r="M2264" i="1" s="1"/>
  <c r="F2263" i="1"/>
  <c r="E2263" i="1"/>
  <c r="L2261" i="1"/>
  <c r="O2261" i="1" s="1"/>
  <c r="P2261" i="1" s="1"/>
  <c r="N2262" i="1"/>
  <c r="X2261" i="1" l="1"/>
  <c r="B2261" i="1" s="1"/>
  <c r="G2262" i="1"/>
  <c r="J2265" i="1"/>
  <c r="K2265" i="1" s="1"/>
  <c r="M2265" i="1"/>
  <c r="I2266" i="1"/>
  <c r="F2264" i="1"/>
  <c r="E2264" i="1"/>
  <c r="U2264" i="1"/>
  <c r="W2264" i="1" s="1"/>
  <c r="D2263" i="1"/>
  <c r="G2263" i="1" s="1"/>
  <c r="N2263" i="1"/>
  <c r="O2262" i="1"/>
  <c r="P2262" i="1" s="1"/>
  <c r="X2262" i="1" s="1"/>
  <c r="L2263" i="1" l="1"/>
  <c r="O2263" i="1" s="1"/>
  <c r="P2263" i="1" s="1"/>
  <c r="D2264" i="1"/>
  <c r="G2264" i="1" s="1"/>
  <c r="J2266" i="1"/>
  <c r="K2266" i="1" s="1"/>
  <c r="M2266" i="1"/>
  <c r="I2267" i="1"/>
  <c r="F2265" i="1"/>
  <c r="E2265" i="1"/>
  <c r="U2265" i="1"/>
  <c r="W2265" i="1" s="1"/>
  <c r="N2264" i="1"/>
  <c r="X2263" i="1" l="1"/>
  <c r="B2263" i="1" s="1"/>
  <c r="L2264" i="1"/>
  <c r="O2264" i="1" s="1"/>
  <c r="P2264" i="1" s="1"/>
  <c r="X2264" i="1" s="1"/>
  <c r="D2265" i="1"/>
  <c r="G2265" i="1" s="1"/>
  <c r="M2267" i="1"/>
  <c r="E2266" i="1"/>
  <c r="F2266" i="1"/>
  <c r="U2266" i="1"/>
  <c r="W2266" i="1" s="1"/>
  <c r="J2267" i="1"/>
  <c r="K2267" i="1" s="1"/>
  <c r="I2268" i="1"/>
  <c r="B2262" i="1"/>
  <c r="Y2262" i="1"/>
  <c r="N2265" i="1"/>
  <c r="F2267" i="1" l="1"/>
  <c r="E2267" i="1"/>
  <c r="U2267" i="1"/>
  <c r="W2267" i="1" s="1"/>
  <c r="D2266" i="1"/>
  <c r="L2266" i="1" s="1"/>
  <c r="J2268" i="1"/>
  <c r="K2268" i="1" s="1"/>
  <c r="I2269" i="1"/>
  <c r="M2268" i="1"/>
  <c r="L2265" i="1"/>
  <c r="O2265" i="1" s="1"/>
  <c r="P2265" i="1" s="1"/>
  <c r="N2266" i="1"/>
  <c r="Y2264" i="1"/>
  <c r="X2265" i="1" l="1"/>
  <c r="B2265" i="1" s="1"/>
  <c r="M2269" i="1"/>
  <c r="G2266" i="1"/>
  <c r="J2269" i="1"/>
  <c r="K2269" i="1" s="1"/>
  <c r="I2270" i="1"/>
  <c r="D2267" i="1"/>
  <c r="G2267" i="1" s="1"/>
  <c r="E2268" i="1"/>
  <c r="F2268" i="1"/>
  <c r="U2268" i="1"/>
  <c r="W2268" i="1" s="1"/>
  <c r="B2264" i="1"/>
  <c r="N2267" i="1"/>
  <c r="O2266" i="1"/>
  <c r="P2266" i="1" s="1"/>
  <c r="X2266" i="1" s="1"/>
  <c r="L2267" i="1" l="1"/>
  <c r="O2267" i="1" s="1"/>
  <c r="P2267" i="1" s="1"/>
  <c r="D2268" i="1"/>
  <c r="L2268" i="1" s="1"/>
  <c r="M2270" i="1"/>
  <c r="J2270" i="1"/>
  <c r="K2270" i="1" s="1"/>
  <c r="I2271" i="1"/>
  <c r="F2269" i="1"/>
  <c r="E2269" i="1"/>
  <c r="U2269" i="1"/>
  <c r="W2269" i="1" s="1"/>
  <c r="N2268" i="1"/>
  <c r="B2266" i="1"/>
  <c r="X2267" i="1" l="1"/>
  <c r="B2267" i="1" s="1"/>
  <c r="J2271" i="1"/>
  <c r="K2271" i="1" s="1"/>
  <c r="M2271" i="1"/>
  <c r="I2272" i="1"/>
  <c r="G2268" i="1"/>
  <c r="E2270" i="1"/>
  <c r="F2270" i="1"/>
  <c r="U2270" i="1"/>
  <c r="W2270" i="1" s="1"/>
  <c r="D2269" i="1"/>
  <c r="G2269" i="1" s="1"/>
  <c r="O2268" i="1"/>
  <c r="P2268" i="1" s="1"/>
  <c r="N2269" i="1"/>
  <c r="X2268" i="1" l="1"/>
  <c r="B2268" i="1" s="1"/>
  <c r="L2269" i="1"/>
  <c r="O2269" i="1" s="1"/>
  <c r="P2269" i="1" s="1"/>
  <c r="D2270" i="1"/>
  <c r="G2270" i="1" s="1"/>
  <c r="M2272" i="1"/>
  <c r="J2272" i="1"/>
  <c r="K2272" i="1" s="1"/>
  <c r="I2273" i="1"/>
  <c r="F2271" i="1"/>
  <c r="E2271" i="1"/>
  <c r="U2271" i="1"/>
  <c r="W2271" i="1" s="1"/>
  <c r="N2270" i="1"/>
  <c r="X2269" i="1" l="1"/>
  <c r="B2269" i="1" s="1"/>
  <c r="D2271" i="1"/>
  <c r="G2271" i="1" s="1"/>
  <c r="J2273" i="1"/>
  <c r="K2273" i="1" s="1"/>
  <c r="M2273" i="1"/>
  <c r="I2274" i="1"/>
  <c r="F2272" i="1"/>
  <c r="E2272" i="1"/>
  <c r="U2272" i="1"/>
  <c r="W2272" i="1" s="1"/>
  <c r="L2270" i="1"/>
  <c r="O2270" i="1" s="1"/>
  <c r="P2270" i="1" s="1"/>
  <c r="N2271" i="1"/>
  <c r="X2270" i="1" l="1"/>
  <c r="B2270" i="1" s="1"/>
  <c r="L2271" i="1"/>
  <c r="O2271" i="1" s="1"/>
  <c r="P2271" i="1" s="1"/>
  <c r="D2272" i="1"/>
  <c r="L2272" i="1" s="1"/>
  <c r="J2274" i="1"/>
  <c r="K2274" i="1" s="1"/>
  <c r="M2274" i="1"/>
  <c r="I2275" i="1"/>
  <c r="F2273" i="1"/>
  <c r="E2273" i="1"/>
  <c r="U2273" i="1"/>
  <c r="W2273" i="1" s="1"/>
  <c r="N2272" i="1"/>
  <c r="X2271" i="1" l="1"/>
  <c r="B2271" i="1" s="1"/>
  <c r="G2272" i="1"/>
  <c r="D2273" i="1"/>
  <c r="G2273" i="1" s="1"/>
  <c r="M2275" i="1"/>
  <c r="J2275" i="1"/>
  <c r="K2275" i="1" s="1"/>
  <c r="I2276" i="1"/>
  <c r="F2274" i="1"/>
  <c r="E2274" i="1"/>
  <c r="U2274" i="1"/>
  <c r="W2274" i="1" s="1"/>
  <c r="N2273" i="1"/>
  <c r="O2272" i="1"/>
  <c r="P2272" i="1" s="1"/>
  <c r="X2272" i="1" s="1"/>
  <c r="J2276" i="1" l="1"/>
  <c r="K2276" i="1" s="1"/>
  <c r="M2276" i="1"/>
  <c r="I2277" i="1"/>
  <c r="E2275" i="1"/>
  <c r="F2275" i="1"/>
  <c r="U2275" i="1"/>
  <c r="W2275" i="1" s="1"/>
  <c r="D2274" i="1"/>
  <c r="L2274" i="1" s="1"/>
  <c r="L2273" i="1"/>
  <c r="O2273" i="1" s="1"/>
  <c r="P2273" i="1" s="1"/>
  <c r="X2273" i="1" s="1"/>
  <c r="B2272" i="1"/>
  <c r="N2274" i="1"/>
  <c r="G2274" i="1" l="1"/>
  <c r="D2275" i="1"/>
  <c r="G2275" i="1" s="1"/>
  <c r="M2277" i="1"/>
  <c r="J2277" i="1"/>
  <c r="K2277" i="1" s="1"/>
  <c r="I2278" i="1"/>
  <c r="E2276" i="1"/>
  <c r="F2276" i="1"/>
  <c r="U2276" i="1"/>
  <c r="W2276" i="1" s="1"/>
  <c r="B2273" i="1"/>
  <c r="O2274" i="1"/>
  <c r="P2274" i="1" s="1"/>
  <c r="X2274" i="1" s="1"/>
  <c r="N2275" i="1"/>
  <c r="L2275" i="1" l="1"/>
  <c r="O2275" i="1" s="1"/>
  <c r="P2275" i="1" s="1"/>
  <c r="X2275" i="1" s="1"/>
  <c r="J2278" i="1"/>
  <c r="K2278" i="1" s="1"/>
  <c r="M2278" i="1"/>
  <c r="I2279" i="1"/>
  <c r="F2277" i="1"/>
  <c r="E2277" i="1"/>
  <c r="U2277" i="1"/>
  <c r="W2277" i="1" s="1"/>
  <c r="D2276" i="1"/>
  <c r="G2276" i="1" s="1"/>
  <c r="N2276" i="1"/>
  <c r="B2274" i="1"/>
  <c r="L2276" i="1" l="1"/>
  <c r="O2276" i="1" s="1"/>
  <c r="P2276" i="1" s="1"/>
  <c r="D2277" i="1"/>
  <c r="G2277" i="1" s="1"/>
  <c r="M2279" i="1"/>
  <c r="J2279" i="1"/>
  <c r="K2279" i="1" s="1"/>
  <c r="I2280" i="1"/>
  <c r="E2278" i="1"/>
  <c r="F2278" i="1"/>
  <c r="U2278" i="1"/>
  <c r="W2278" i="1" s="1"/>
  <c r="B2275" i="1"/>
  <c r="N2277" i="1"/>
  <c r="X2276" i="1" l="1"/>
  <c r="B2276" i="1" s="1"/>
  <c r="M2280" i="1"/>
  <c r="J2280" i="1"/>
  <c r="K2280" i="1" s="1"/>
  <c r="I2281" i="1"/>
  <c r="F2279" i="1"/>
  <c r="E2279" i="1"/>
  <c r="U2279" i="1"/>
  <c r="W2279" i="1" s="1"/>
  <c r="D2278" i="1"/>
  <c r="G2278" i="1" s="1"/>
  <c r="L2277" i="1"/>
  <c r="O2277" i="1" s="1"/>
  <c r="P2277" i="1" s="1"/>
  <c r="X2277" i="1" s="1"/>
  <c r="N2278" i="1"/>
  <c r="D2279" i="1" l="1"/>
  <c r="G2279" i="1" s="1"/>
  <c r="L2278" i="1"/>
  <c r="O2278" i="1" s="1"/>
  <c r="P2278" i="1" s="1"/>
  <c r="M2281" i="1"/>
  <c r="J2281" i="1"/>
  <c r="K2281" i="1" s="1"/>
  <c r="I2282" i="1"/>
  <c r="E2280" i="1"/>
  <c r="F2280" i="1"/>
  <c r="U2280" i="1"/>
  <c r="W2280" i="1" s="1"/>
  <c r="B2277" i="1"/>
  <c r="N2279" i="1"/>
  <c r="X2278" i="1" l="1"/>
  <c r="B2278" i="1" s="1"/>
  <c r="L2279" i="1"/>
  <c r="O2279" i="1" s="1"/>
  <c r="P2279" i="1" s="1"/>
  <c r="E2281" i="1"/>
  <c r="F2281" i="1"/>
  <c r="U2281" i="1"/>
  <c r="W2281" i="1" s="1"/>
  <c r="M2282" i="1"/>
  <c r="J2282" i="1"/>
  <c r="K2282" i="1" s="1"/>
  <c r="I2283" i="1"/>
  <c r="D2280" i="1"/>
  <c r="G2280" i="1" s="1"/>
  <c r="N2280" i="1"/>
  <c r="X2279" i="1" l="1"/>
  <c r="B2279" i="1" s="1"/>
  <c r="L2280" i="1"/>
  <c r="O2280" i="1" s="1"/>
  <c r="P2280" i="1" s="1"/>
  <c r="M2283" i="1"/>
  <c r="J2283" i="1"/>
  <c r="K2283" i="1" s="1"/>
  <c r="I2284" i="1"/>
  <c r="F2282" i="1"/>
  <c r="E2282" i="1"/>
  <c r="U2282" i="1"/>
  <c r="W2282" i="1" s="1"/>
  <c r="D2281" i="1"/>
  <c r="G2281" i="1" s="1"/>
  <c r="N2281" i="1"/>
  <c r="X2280" i="1" l="1"/>
  <c r="B2280" i="1" s="1"/>
  <c r="L2281" i="1"/>
  <c r="O2281" i="1" s="1"/>
  <c r="P2281" i="1" s="1"/>
  <c r="D2282" i="1"/>
  <c r="G2282" i="1" s="1"/>
  <c r="J2284" i="1"/>
  <c r="K2284" i="1" s="1"/>
  <c r="M2284" i="1"/>
  <c r="I2285" i="1"/>
  <c r="E2283" i="1"/>
  <c r="F2283" i="1"/>
  <c r="U2283" i="1"/>
  <c r="W2283" i="1" s="1"/>
  <c r="N2282" i="1"/>
  <c r="X2281" i="1" l="1"/>
  <c r="B2281" i="1" s="1"/>
  <c r="J2285" i="1"/>
  <c r="K2285" i="1" s="1"/>
  <c r="M2285" i="1"/>
  <c r="I2286" i="1"/>
  <c r="F2284" i="1"/>
  <c r="E2284" i="1"/>
  <c r="U2284" i="1"/>
  <c r="W2284" i="1" s="1"/>
  <c r="D2283" i="1"/>
  <c r="G2283" i="1" s="1"/>
  <c r="L2282" i="1"/>
  <c r="O2282" i="1" s="1"/>
  <c r="P2282" i="1" s="1"/>
  <c r="N2283" i="1"/>
  <c r="X2282" i="1" l="1"/>
  <c r="B2282" i="1" s="1"/>
  <c r="L2283" i="1"/>
  <c r="O2283" i="1" s="1"/>
  <c r="P2283" i="1" s="1"/>
  <c r="X2283" i="1" s="1"/>
  <c r="J2286" i="1"/>
  <c r="K2286" i="1" s="1"/>
  <c r="M2286" i="1"/>
  <c r="I2287" i="1"/>
  <c r="D2284" i="1"/>
  <c r="L2284" i="1" s="1"/>
  <c r="E2285" i="1"/>
  <c r="F2285" i="1"/>
  <c r="U2285" i="1"/>
  <c r="W2285" i="1" s="1"/>
  <c r="N2284" i="1"/>
  <c r="G2284" i="1" l="1"/>
  <c r="D2285" i="1"/>
  <c r="L2285" i="1" s="1"/>
  <c r="M2287" i="1"/>
  <c r="J2287" i="1"/>
  <c r="K2287" i="1" s="1"/>
  <c r="I2288" i="1"/>
  <c r="F2286" i="1"/>
  <c r="E2286" i="1"/>
  <c r="U2286" i="1"/>
  <c r="W2286" i="1" s="1"/>
  <c r="B2283" i="1"/>
  <c r="N2285" i="1"/>
  <c r="O2284" i="1"/>
  <c r="P2284" i="1" s="1"/>
  <c r="X2284" i="1" l="1"/>
  <c r="B2284" i="1" s="1"/>
  <c r="J2288" i="1"/>
  <c r="K2288" i="1" s="1"/>
  <c r="M2288" i="1"/>
  <c r="I2289" i="1"/>
  <c r="F2287" i="1"/>
  <c r="E2287" i="1"/>
  <c r="U2287" i="1"/>
  <c r="W2287" i="1" s="1"/>
  <c r="G2285" i="1"/>
  <c r="D2286" i="1"/>
  <c r="L2286" i="1" s="1"/>
  <c r="N2286" i="1"/>
  <c r="O2285" i="1"/>
  <c r="P2285" i="1" s="1"/>
  <c r="X2285" i="1" s="1"/>
  <c r="G2286" i="1" l="1"/>
  <c r="D2287" i="1"/>
  <c r="L2287" i="1" s="1"/>
  <c r="J2289" i="1"/>
  <c r="K2289" i="1" s="1"/>
  <c r="M2289" i="1"/>
  <c r="I2290" i="1"/>
  <c r="F2288" i="1"/>
  <c r="E2288" i="1"/>
  <c r="U2288" i="1"/>
  <c r="W2288" i="1" s="1"/>
  <c r="B2285" i="1"/>
  <c r="N2287" i="1"/>
  <c r="O2286" i="1"/>
  <c r="P2286" i="1" s="1"/>
  <c r="X2286" i="1" l="1"/>
  <c r="B2286" i="1" s="1"/>
  <c r="F2289" i="1"/>
  <c r="E2289" i="1"/>
  <c r="U2289" i="1"/>
  <c r="W2289" i="1" s="1"/>
  <c r="D2288" i="1"/>
  <c r="L2288" i="1" s="1"/>
  <c r="M2290" i="1"/>
  <c r="J2290" i="1"/>
  <c r="K2290" i="1" s="1"/>
  <c r="I2291" i="1"/>
  <c r="G2287" i="1"/>
  <c r="N2288" i="1"/>
  <c r="O2287" i="1"/>
  <c r="P2287" i="1" s="1"/>
  <c r="X2287" i="1" l="1"/>
  <c r="B2287" i="1" s="1"/>
  <c r="M2291" i="1"/>
  <c r="J2291" i="1"/>
  <c r="K2291" i="1" s="1"/>
  <c r="I2292" i="1"/>
  <c r="F2290" i="1"/>
  <c r="E2290" i="1"/>
  <c r="U2290" i="1"/>
  <c r="W2290" i="1" s="1"/>
  <c r="G2288" i="1"/>
  <c r="D2289" i="1"/>
  <c r="G2289" i="1" s="1"/>
  <c r="N2289" i="1"/>
  <c r="O2288" i="1"/>
  <c r="P2288" i="1" s="1"/>
  <c r="X2288" i="1" s="1"/>
  <c r="D2290" i="1" l="1"/>
  <c r="L2290" i="1" s="1"/>
  <c r="M2292" i="1"/>
  <c r="J2292" i="1"/>
  <c r="K2292" i="1" s="1"/>
  <c r="I2293" i="1"/>
  <c r="F2291" i="1"/>
  <c r="E2291" i="1"/>
  <c r="U2291" i="1"/>
  <c r="W2291" i="1" s="1"/>
  <c r="L2289" i="1"/>
  <c r="O2289" i="1" s="1"/>
  <c r="P2289" i="1" s="1"/>
  <c r="B2288" i="1"/>
  <c r="N2290" i="1"/>
  <c r="X2289" i="1" l="1"/>
  <c r="B2289" i="1" s="1"/>
  <c r="G2290" i="1"/>
  <c r="D2291" i="1"/>
  <c r="L2291" i="1" s="1"/>
  <c r="J2293" i="1"/>
  <c r="K2293" i="1" s="1"/>
  <c r="M2293" i="1"/>
  <c r="I2294" i="1"/>
  <c r="F2292" i="1"/>
  <c r="E2292" i="1"/>
  <c r="U2292" i="1"/>
  <c r="W2292" i="1" s="1"/>
  <c r="N2291" i="1"/>
  <c r="O2290" i="1"/>
  <c r="P2290" i="1" s="1"/>
  <c r="X2290" i="1" s="1"/>
  <c r="D2292" i="1" l="1"/>
  <c r="L2292" i="1" s="1"/>
  <c r="J2294" i="1"/>
  <c r="K2294" i="1" s="1"/>
  <c r="M2294" i="1"/>
  <c r="I2295" i="1"/>
  <c r="F2293" i="1"/>
  <c r="E2293" i="1"/>
  <c r="U2293" i="1"/>
  <c r="W2293" i="1" s="1"/>
  <c r="G2291" i="1"/>
  <c r="B2290" i="1"/>
  <c r="N2292" i="1"/>
  <c r="O2291" i="1"/>
  <c r="P2291" i="1" s="1"/>
  <c r="X2291" i="1" s="1"/>
  <c r="G2292" i="1" l="1"/>
  <c r="J2295" i="1"/>
  <c r="K2295" i="1" s="1"/>
  <c r="I2296" i="1"/>
  <c r="M2295" i="1"/>
  <c r="E2294" i="1"/>
  <c r="F2294" i="1"/>
  <c r="U2294" i="1"/>
  <c r="W2294" i="1" s="1"/>
  <c r="D2293" i="1"/>
  <c r="G2293" i="1" s="1"/>
  <c r="B2291" i="1"/>
  <c r="O2292" i="1"/>
  <c r="P2292" i="1" s="1"/>
  <c r="X2292" i="1" s="1"/>
  <c r="N2293" i="1"/>
  <c r="L2293" i="1" l="1"/>
  <c r="O2293" i="1" s="1"/>
  <c r="P2293" i="1" s="1"/>
  <c r="D2294" i="1"/>
  <c r="L2294" i="1" s="1"/>
  <c r="J2296" i="1"/>
  <c r="K2296" i="1" s="1"/>
  <c r="I2297" i="1"/>
  <c r="E2295" i="1"/>
  <c r="F2295" i="1"/>
  <c r="U2295" i="1"/>
  <c r="W2295" i="1" s="1"/>
  <c r="N2294" i="1"/>
  <c r="Y2292" i="1"/>
  <c r="X2293" i="1" l="1"/>
  <c r="B2293" i="1" s="1"/>
  <c r="J2297" i="1"/>
  <c r="K2297" i="1" s="1"/>
  <c r="I2298" i="1"/>
  <c r="G2294" i="1"/>
  <c r="F2296" i="1"/>
  <c r="E2296" i="1"/>
  <c r="D2295" i="1"/>
  <c r="L2295" i="1" s="1"/>
  <c r="M2296" i="1" s="1"/>
  <c r="M2297" i="1" s="1"/>
  <c r="B2292" i="1"/>
  <c r="N2295" i="1"/>
  <c r="O2294" i="1"/>
  <c r="P2294" i="1" s="1"/>
  <c r="X2294" i="1" l="1"/>
  <c r="B2294" i="1" s="1"/>
  <c r="G2295" i="1"/>
  <c r="M2298" i="1"/>
  <c r="J2298" i="1"/>
  <c r="K2298" i="1" s="1"/>
  <c r="I2299" i="1"/>
  <c r="D2296" i="1"/>
  <c r="L2296" i="1" s="1"/>
  <c r="F2297" i="1"/>
  <c r="E2297" i="1"/>
  <c r="U2297" i="1"/>
  <c r="W2297" i="1" s="1"/>
  <c r="N2296" i="1"/>
  <c r="O2295" i="1"/>
  <c r="P2295" i="1" s="1"/>
  <c r="X2295" i="1" s="1"/>
  <c r="G2296" i="1" l="1"/>
  <c r="J2299" i="1"/>
  <c r="K2299" i="1" s="1"/>
  <c r="M2299" i="1"/>
  <c r="I2300" i="1"/>
  <c r="F2298" i="1"/>
  <c r="E2298" i="1"/>
  <c r="U2298" i="1"/>
  <c r="W2298" i="1" s="1"/>
  <c r="D2297" i="1"/>
  <c r="G2297" i="1" s="1"/>
  <c r="N2297" i="1"/>
  <c r="O2296" i="1"/>
  <c r="P2296" i="1" s="1"/>
  <c r="X2296" i="1" l="1"/>
  <c r="B2296" i="1" s="1"/>
  <c r="L2297" i="1"/>
  <c r="O2297" i="1" s="1"/>
  <c r="P2297" i="1" s="1"/>
  <c r="X2297" i="1" s="1"/>
  <c r="D2298" i="1"/>
  <c r="G2298" i="1" s="1"/>
  <c r="M2300" i="1"/>
  <c r="J2300" i="1"/>
  <c r="K2300" i="1" s="1"/>
  <c r="I2301" i="1"/>
  <c r="B2295" i="1"/>
  <c r="Y2295" i="1"/>
  <c r="F2299" i="1"/>
  <c r="E2299" i="1"/>
  <c r="U2299" i="1"/>
  <c r="W2299" i="1" s="1"/>
  <c r="N2298" i="1"/>
  <c r="M2301" i="1" l="1"/>
  <c r="J2301" i="1"/>
  <c r="K2301" i="1" s="1"/>
  <c r="I2302" i="1"/>
  <c r="F2300" i="1"/>
  <c r="E2300" i="1"/>
  <c r="U2300" i="1"/>
  <c r="W2300" i="1" s="1"/>
  <c r="L2298" i="1"/>
  <c r="O2298" i="1" s="1"/>
  <c r="P2298" i="1" s="1"/>
  <c r="D2299" i="1"/>
  <c r="L2299" i="1" s="1"/>
  <c r="B2297" i="1"/>
  <c r="N2299" i="1"/>
  <c r="X2298" i="1" l="1"/>
  <c r="B2298" i="1" s="1"/>
  <c r="D2300" i="1"/>
  <c r="L2300" i="1" s="1"/>
  <c r="M2302" i="1"/>
  <c r="J2302" i="1"/>
  <c r="K2302" i="1" s="1"/>
  <c r="I2303" i="1"/>
  <c r="F2301" i="1"/>
  <c r="E2301" i="1"/>
  <c r="U2301" i="1"/>
  <c r="W2301" i="1" s="1"/>
  <c r="G2299" i="1"/>
  <c r="N2300" i="1"/>
  <c r="O2299" i="1"/>
  <c r="P2299" i="1" s="1"/>
  <c r="X2299" i="1" l="1"/>
  <c r="B2299" i="1" s="1"/>
  <c r="E2302" i="1"/>
  <c r="F2302" i="1"/>
  <c r="U2302" i="1"/>
  <c r="W2302" i="1" s="1"/>
  <c r="D2301" i="1"/>
  <c r="G2301" i="1" s="1"/>
  <c r="J2303" i="1"/>
  <c r="K2303" i="1" s="1"/>
  <c r="M2303" i="1"/>
  <c r="I2304" i="1"/>
  <c r="G2300" i="1"/>
  <c r="N2301" i="1"/>
  <c r="O2300" i="1"/>
  <c r="P2300" i="1" s="1"/>
  <c r="X2300" i="1" l="1"/>
  <c r="B2300" i="1" s="1"/>
  <c r="J2304" i="1"/>
  <c r="K2304" i="1" s="1"/>
  <c r="M2304" i="1"/>
  <c r="I2305" i="1"/>
  <c r="L2301" i="1"/>
  <c r="O2301" i="1" s="1"/>
  <c r="P2301" i="1" s="1"/>
  <c r="F2303" i="1"/>
  <c r="E2303" i="1"/>
  <c r="U2303" i="1"/>
  <c r="W2303" i="1" s="1"/>
  <c r="D2302" i="1"/>
  <c r="G2302" i="1" s="1"/>
  <c r="N2302" i="1"/>
  <c r="X2301" i="1" l="1"/>
  <c r="B2301" i="1" s="1"/>
  <c r="L2302" i="1"/>
  <c r="O2302" i="1" s="1"/>
  <c r="P2302" i="1" s="1"/>
  <c r="X2302" i="1" s="1"/>
  <c r="D2303" i="1"/>
  <c r="L2303" i="1" s="1"/>
  <c r="J2305" i="1"/>
  <c r="K2305" i="1" s="1"/>
  <c r="M2305" i="1"/>
  <c r="I2306" i="1"/>
  <c r="F2304" i="1"/>
  <c r="E2304" i="1"/>
  <c r="U2304" i="1"/>
  <c r="W2304" i="1" s="1"/>
  <c r="N2303" i="1"/>
  <c r="D2304" i="1" l="1"/>
  <c r="G2304" i="1" s="1"/>
  <c r="M2306" i="1"/>
  <c r="J2306" i="1"/>
  <c r="K2306" i="1" s="1"/>
  <c r="I2307" i="1"/>
  <c r="E2305" i="1"/>
  <c r="F2305" i="1"/>
  <c r="U2305" i="1"/>
  <c r="W2305" i="1" s="1"/>
  <c r="G2303" i="1"/>
  <c r="B2302" i="1"/>
  <c r="N2304" i="1"/>
  <c r="O2303" i="1"/>
  <c r="P2303" i="1" s="1"/>
  <c r="X2303" i="1" l="1"/>
  <c r="B2303" i="1" s="1"/>
  <c r="J2307" i="1"/>
  <c r="K2307" i="1" s="1"/>
  <c r="M2307" i="1"/>
  <c r="I2308" i="1"/>
  <c r="E2306" i="1"/>
  <c r="F2306" i="1"/>
  <c r="U2306" i="1"/>
  <c r="W2306" i="1" s="1"/>
  <c r="L2304" i="1"/>
  <c r="O2304" i="1" s="1"/>
  <c r="P2304" i="1" s="1"/>
  <c r="X2304" i="1" s="1"/>
  <c r="D2305" i="1"/>
  <c r="G2305" i="1" s="1"/>
  <c r="N2305" i="1"/>
  <c r="L2305" i="1" l="1"/>
  <c r="O2305" i="1" s="1"/>
  <c r="P2305" i="1" s="1"/>
  <c r="X2305" i="1" s="1"/>
  <c r="D2306" i="1"/>
  <c r="G2306" i="1" s="1"/>
  <c r="J2308" i="1"/>
  <c r="K2308" i="1" s="1"/>
  <c r="M2308" i="1"/>
  <c r="I2309" i="1"/>
  <c r="E2307" i="1"/>
  <c r="F2307" i="1"/>
  <c r="U2307" i="1"/>
  <c r="W2307" i="1" s="1"/>
  <c r="B2304" i="1"/>
  <c r="N2306" i="1"/>
  <c r="M2309" i="1" l="1"/>
  <c r="J2309" i="1"/>
  <c r="K2309" i="1" s="1"/>
  <c r="I2310" i="1"/>
  <c r="E2308" i="1"/>
  <c r="F2308" i="1"/>
  <c r="U2308" i="1"/>
  <c r="W2308" i="1" s="1"/>
  <c r="L2306" i="1"/>
  <c r="O2306" i="1" s="1"/>
  <c r="P2306" i="1" s="1"/>
  <c r="X2306" i="1" s="1"/>
  <c r="D2307" i="1"/>
  <c r="G2307" i="1" s="1"/>
  <c r="B2305" i="1"/>
  <c r="N2307" i="1"/>
  <c r="D2308" i="1" l="1"/>
  <c r="G2308" i="1" s="1"/>
  <c r="M2310" i="1"/>
  <c r="J2310" i="1"/>
  <c r="K2310" i="1" s="1"/>
  <c r="I2311" i="1"/>
  <c r="E2309" i="1"/>
  <c r="F2309" i="1"/>
  <c r="U2309" i="1"/>
  <c r="W2309" i="1" s="1"/>
  <c r="L2307" i="1"/>
  <c r="O2307" i="1" s="1"/>
  <c r="P2307" i="1" s="1"/>
  <c r="B2306" i="1"/>
  <c r="N2308" i="1"/>
  <c r="X2307" i="1" l="1"/>
  <c r="B2307" i="1" s="1"/>
  <c r="L2308" i="1"/>
  <c r="O2308" i="1" s="1"/>
  <c r="P2308" i="1" s="1"/>
  <c r="D2309" i="1"/>
  <c r="G2309" i="1" s="1"/>
  <c r="J2311" i="1"/>
  <c r="K2311" i="1" s="1"/>
  <c r="M2311" i="1"/>
  <c r="I2312" i="1"/>
  <c r="E2310" i="1"/>
  <c r="F2310" i="1"/>
  <c r="U2310" i="1"/>
  <c r="W2310" i="1" s="1"/>
  <c r="N2309" i="1"/>
  <c r="X2308" i="1" l="1"/>
  <c r="B2308" i="1" s="1"/>
  <c r="M2312" i="1"/>
  <c r="J2312" i="1"/>
  <c r="K2312" i="1" s="1"/>
  <c r="I2313" i="1"/>
  <c r="F2311" i="1"/>
  <c r="E2311" i="1"/>
  <c r="U2311" i="1"/>
  <c r="W2311" i="1" s="1"/>
  <c r="L2309" i="1"/>
  <c r="O2309" i="1" s="1"/>
  <c r="P2309" i="1" s="1"/>
  <c r="X2309" i="1" s="1"/>
  <c r="D2310" i="1"/>
  <c r="L2310" i="1" s="1"/>
  <c r="N2310" i="1"/>
  <c r="M2313" i="1" l="1"/>
  <c r="J2313" i="1"/>
  <c r="K2313" i="1" s="1"/>
  <c r="I2314" i="1"/>
  <c r="F2312" i="1"/>
  <c r="E2312" i="1"/>
  <c r="U2312" i="1"/>
  <c r="W2312" i="1" s="1"/>
  <c r="D2311" i="1"/>
  <c r="G2311" i="1" s="1"/>
  <c r="G2310" i="1"/>
  <c r="B2309" i="1"/>
  <c r="N2311" i="1"/>
  <c r="O2310" i="1"/>
  <c r="P2310" i="1" s="1"/>
  <c r="X2310" i="1" s="1"/>
  <c r="L2311" i="1" l="1"/>
  <c r="O2311" i="1" s="1"/>
  <c r="P2311" i="1" s="1"/>
  <c r="D2312" i="1"/>
  <c r="G2312" i="1" s="1"/>
  <c r="M2314" i="1"/>
  <c r="J2314" i="1"/>
  <c r="K2314" i="1" s="1"/>
  <c r="I2315" i="1"/>
  <c r="F2313" i="1"/>
  <c r="E2313" i="1"/>
  <c r="U2313" i="1"/>
  <c r="W2313" i="1" s="1"/>
  <c r="B2310" i="1"/>
  <c r="N2312" i="1"/>
  <c r="X2311" i="1" l="1"/>
  <c r="B2311" i="1" s="1"/>
  <c r="E2314" i="1"/>
  <c r="F2314" i="1"/>
  <c r="U2314" i="1"/>
  <c r="W2314" i="1" s="1"/>
  <c r="D2313" i="1"/>
  <c r="L2313" i="1" s="1"/>
  <c r="J2315" i="1"/>
  <c r="K2315" i="1" s="1"/>
  <c r="M2315" i="1"/>
  <c r="I2316" i="1"/>
  <c r="L2312" i="1"/>
  <c r="O2312" i="1" s="1"/>
  <c r="P2312" i="1" s="1"/>
  <c r="N2313" i="1"/>
  <c r="X2312" i="1" l="1"/>
  <c r="B2312" i="1" s="1"/>
  <c r="J2316" i="1"/>
  <c r="K2316" i="1" s="1"/>
  <c r="M2316" i="1"/>
  <c r="I2317" i="1"/>
  <c r="E2315" i="1"/>
  <c r="F2315" i="1"/>
  <c r="U2315" i="1"/>
  <c r="W2315" i="1" s="1"/>
  <c r="G2313" i="1"/>
  <c r="D2314" i="1"/>
  <c r="L2314" i="1" s="1"/>
  <c r="N2314" i="1"/>
  <c r="O2313" i="1"/>
  <c r="P2313" i="1" s="1"/>
  <c r="X2313" i="1" s="1"/>
  <c r="G2314" i="1" l="1"/>
  <c r="D2315" i="1"/>
  <c r="L2315" i="1" s="1"/>
  <c r="J2317" i="1"/>
  <c r="K2317" i="1" s="1"/>
  <c r="M2317" i="1"/>
  <c r="I2318" i="1"/>
  <c r="F2316" i="1"/>
  <c r="E2316" i="1"/>
  <c r="U2316" i="1"/>
  <c r="W2316" i="1" s="1"/>
  <c r="B2313" i="1"/>
  <c r="N2315" i="1"/>
  <c r="O2314" i="1"/>
  <c r="P2314" i="1" s="1"/>
  <c r="X2314" i="1" s="1"/>
  <c r="G2315" i="1" l="1"/>
  <c r="D2316" i="1"/>
  <c r="L2316" i="1" s="1"/>
  <c r="E2317" i="1"/>
  <c r="F2317" i="1"/>
  <c r="U2317" i="1"/>
  <c r="W2317" i="1" s="1"/>
  <c r="J2318" i="1"/>
  <c r="K2318" i="1" s="1"/>
  <c r="M2318" i="1"/>
  <c r="I2319" i="1"/>
  <c r="B2314" i="1"/>
  <c r="N2316" i="1"/>
  <c r="O2315" i="1"/>
  <c r="P2315" i="1" s="1"/>
  <c r="X2315" i="1" l="1"/>
  <c r="B2315" i="1" s="1"/>
  <c r="E2318" i="1"/>
  <c r="F2318" i="1"/>
  <c r="U2318" i="1"/>
  <c r="W2318" i="1" s="1"/>
  <c r="D2317" i="1"/>
  <c r="G2317" i="1" s="1"/>
  <c r="G2316" i="1"/>
  <c r="J2319" i="1"/>
  <c r="K2319" i="1" s="1"/>
  <c r="M2319" i="1"/>
  <c r="I2320" i="1"/>
  <c r="N2317" i="1"/>
  <c r="O2316" i="1"/>
  <c r="P2316" i="1" s="1"/>
  <c r="X2316" i="1" l="1"/>
  <c r="B2316" i="1" s="1"/>
  <c r="L2317" i="1"/>
  <c r="O2317" i="1" s="1"/>
  <c r="P2317" i="1" s="1"/>
  <c r="X2317" i="1" s="1"/>
  <c r="E2319" i="1"/>
  <c r="F2319" i="1"/>
  <c r="U2319" i="1"/>
  <c r="W2319" i="1" s="1"/>
  <c r="J2320" i="1"/>
  <c r="K2320" i="1" s="1"/>
  <c r="M2320" i="1"/>
  <c r="I2321" i="1"/>
  <c r="D2318" i="1"/>
  <c r="L2318" i="1" s="1"/>
  <c r="N2318" i="1"/>
  <c r="M2321" i="1" l="1"/>
  <c r="J2321" i="1"/>
  <c r="K2321" i="1" s="1"/>
  <c r="I2322" i="1"/>
  <c r="D2319" i="1"/>
  <c r="L2319" i="1" s="1"/>
  <c r="E2320" i="1"/>
  <c r="F2320" i="1"/>
  <c r="U2320" i="1"/>
  <c r="W2320" i="1" s="1"/>
  <c r="G2318" i="1"/>
  <c r="B2317" i="1"/>
  <c r="N2319" i="1"/>
  <c r="O2318" i="1"/>
  <c r="P2318" i="1" s="1"/>
  <c r="X2318" i="1" l="1"/>
  <c r="B2318" i="1" s="1"/>
  <c r="G2319" i="1"/>
  <c r="D2320" i="1"/>
  <c r="G2320" i="1" s="1"/>
  <c r="J2322" i="1"/>
  <c r="K2322" i="1" s="1"/>
  <c r="M2322" i="1"/>
  <c r="I2323" i="1"/>
  <c r="E2321" i="1"/>
  <c r="F2321" i="1"/>
  <c r="U2321" i="1"/>
  <c r="W2321" i="1" s="1"/>
  <c r="N2320" i="1"/>
  <c r="O2319" i="1"/>
  <c r="P2319" i="1" s="1"/>
  <c r="X2319" i="1" l="1"/>
  <c r="B2319" i="1" s="1"/>
  <c r="J2323" i="1"/>
  <c r="K2323" i="1" s="1"/>
  <c r="M2323" i="1"/>
  <c r="I2324" i="1"/>
  <c r="D2321" i="1"/>
  <c r="G2321" i="1" s="1"/>
  <c r="F2322" i="1"/>
  <c r="E2322" i="1"/>
  <c r="U2322" i="1"/>
  <c r="W2322" i="1" s="1"/>
  <c r="L2320" i="1"/>
  <c r="O2320" i="1" s="1"/>
  <c r="P2320" i="1" s="1"/>
  <c r="N2321" i="1"/>
  <c r="X2320" i="1" l="1"/>
  <c r="B2320" i="1" s="1"/>
  <c r="L2321" i="1"/>
  <c r="O2321" i="1" s="1"/>
  <c r="P2321" i="1" s="1"/>
  <c r="X2321" i="1" s="1"/>
  <c r="D2322" i="1"/>
  <c r="G2322" i="1" s="1"/>
  <c r="J2324" i="1"/>
  <c r="K2324" i="1" s="1"/>
  <c r="I2325" i="1"/>
  <c r="E2323" i="1"/>
  <c r="F2323" i="1"/>
  <c r="U2323" i="1"/>
  <c r="W2323" i="1" s="1"/>
  <c r="N2322" i="1"/>
  <c r="L2322" i="1" l="1"/>
  <c r="O2322" i="1" s="1"/>
  <c r="P2322" i="1" s="1"/>
  <c r="D2323" i="1"/>
  <c r="G2323" i="1" s="1"/>
  <c r="J2325" i="1"/>
  <c r="K2325" i="1" s="1"/>
  <c r="I2326" i="1"/>
  <c r="E2324" i="1"/>
  <c r="F2324" i="1"/>
  <c r="N2323" i="1"/>
  <c r="Y2321" i="1"/>
  <c r="X2322" i="1" l="1"/>
  <c r="B2322" i="1" s="1"/>
  <c r="D2324" i="1"/>
  <c r="L2324" i="1" s="1"/>
  <c r="J2326" i="1"/>
  <c r="K2326" i="1" s="1"/>
  <c r="I2327" i="1"/>
  <c r="F2325" i="1"/>
  <c r="E2325" i="1"/>
  <c r="U2325" i="1"/>
  <c r="W2325" i="1" s="1"/>
  <c r="L2323" i="1"/>
  <c r="M2324" i="1" s="1"/>
  <c r="M2325" i="1" s="1"/>
  <c r="M2326" i="1" s="1"/>
  <c r="B2321" i="1"/>
  <c r="O2323" i="1" l="1"/>
  <c r="P2323" i="1" s="1"/>
  <c r="D2325" i="1"/>
  <c r="G2325" i="1" s="1"/>
  <c r="M2327" i="1"/>
  <c r="J2327" i="1"/>
  <c r="K2327" i="1" s="1"/>
  <c r="I2328" i="1"/>
  <c r="E2326" i="1"/>
  <c r="F2326" i="1"/>
  <c r="U2326" i="1"/>
  <c r="W2326" i="1" s="1"/>
  <c r="N2324" i="1"/>
  <c r="N2325" i="1" s="1"/>
  <c r="G2324" i="1"/>
  <c r="X2323" i="1" l="1"/>
  <c r="Y2323" i="1" s="1"/>
  <c r="O2324" i="1"/>
  <c r="P2324" i="1" s="1"/>
  <c r="E2327" i="1"/>
  <c r="F2327" i="1"/>
  <c r="U2327" i="1"/>
  <c r="W2327" i="1" s="1"/>
  <c r="D2326" i="1"/>
  <c r="G2326" i="1" s="1"/>
  <c r="L2325" i="1"/>
  <c r="O2325" i="1" s="1"/>
  <c r="P2325" i="1" s="1"/>
  <c r="X2325" i="1" s="1"/>
  <c r="J2328" i="1"/>
  <c r="K2328" i="1" s="1"/>
  <c r="M2328" i="1"/>
  <c r="I2329" i="1"/>
  <c r="N2326" i="1"/>
  <c r="B2323" i="1" l="1"/>
  <c r="X2324" i="1"/>
  <c r="B2324" i="1" s="1"/>
  <c r="L2326" i="1"/>
  <c r="O2326" i="1" s="1"/>
  <c r="P2326" i="1" s="1"/>
  <c r="F2328" i="1"/>
  <c r="E2328" i="1"/>
  <c r="U2328" i="1"/>
  <c r="W2328" i="1" s="1"/>
  <c r="M2329" i="1"/>
  <c r="J2329" i="1"/>
  <c r="K2329" i="1" s="1"/>
  <c r="I2330" i="1"/>
  <c r="D2327" i="1"/>
  <c r="L2327" i="1" s="1"/>
  <c r="B2325" i="1"/>
  <c r="N2327" i="1"/>
  <c r="X2326" i="1" l="1"/>
  <c r="B2326" i="1" s="1"/>
  <c r="E2329" i="1"/>
  <c r="F2329" i="1"/>
  <c r="U2329" i="1"/>
  <c r="W2329" i="1" s="1"/>
  <c r="J2330" i="1"/>
  <c r="K2330" i="1" s="1"/>
  <c r="M2330" i="1"/>
  <c r="I2331" i="1"/>
  <c r="D2328" i="1"/>
  <c r="L2328" i="1" s="1"/>
  <c r="G2327" i="1"/>
  <c r="N2328" i="1"/>
  <c r="O2327" i="1"/>
  <c r="P2327" i="1" s="1"/>
  <c r="X2327" i="1" s="1"/>
  <c r="G2328" i="1" l="1"/>
  <c r="E2330" i="1"/>
  <c r="F2330" i="1"/>
  <c r="U2330" i="1"/>
  <c r="W2330" i="1" s="1"/>
  <c r="J2331" i="1"/>
  <c r="K2331" i="1" s="1"/>
  <c r="M2331" i="1"/>
  <c r="I2332" i="1"/>
  <c r="D2329" i="1"/>
  <c r="L2329" i="1" s="1"/>
  <c r="B2327" i="1"/>
  <c r="N2329" i="1"/>
  <c r="O2328" i="1"/>
  <c r="P2328" i="1" s="1"/>
  <c r="X2328" i="1" s="1"/>
  <c r="F2331" i="1" l="1"/>
  <c r="E2331" i="1"/>
  <c r="U2331" i="1"/>
  <c r="W2331" i="1" s="1"/>
  <c r="G2329" i="1"/>
  <c r="M2332" i="1"/>
  <c r="J2332" i="1"/>
  <c r="K2332" i="1" s="1"/>
  <c r="I2333" i="1"/>
  <c r="D2330" i="1"/>
  <c r="G2330" i="1" s="1"/>
  <c r="B2328" i="1"/>
  <c r="N2330" i="1"/>
  <c r="O2329" i="1"/>
  <c r="P2329" i="1" s="1"/>
  <c r="X2329" i="1" s="1"/>
  <c r="L2330" i="1" l="1"/>
  <c r="O2330" i="1" s="1"/>
  <c r="P2330" i="1" s="1"/>
  <c r="X2330" i="1" s="1"/>
  <c r="E2332" i="1"/>
  <c r="F2332" i="1"/>
  <c r="U2332" i="1"/>
  <c r="W2332" i="1" s="1"/>
  <c r="M2333" i="1"/>
  <c r="J2333" i="1"/>
  <c r="K2333" i="1" s="1"/>
  <c r="I2334" i="1"/>
  <c r="D2331" i="1"/>
  <c r="G2331" i="1" s="1"/>
  <c r="B2329" i="1"/>
  <c r="N2331" i="1"/>
  <c r="F2333" i="1" l="1"/>
  <c r="E2333" i="1"/>
  <c r="U2333" i="1"/>
  <c r="W2333" i="1" s="1"/>
  <c r="L2331" i="1"/>
  <c r="O2331" i="1" s="1"/>
  <c r="P2331" i="1" s="1"/>
  <c r="X2331" i="1" s="1"/>
  <c r="M2334" i="1"/>
  <c r="J2334" i="1"/>
  <c r="K2334" i="1" s="1"/>
  <c r="I2335" i="1"/>
  <c r="D2332" i="1"/>
  <c r="L2332" i="1" s="1"/>
  <c r="B2330" i="1"/>
  <c r="N2332" i="1"/>
  <c r="G2332" i="1" l="1"/>
  <c r="F2334" i="1"/>
  <c r="E2334" i="1"/>
  <c r="U2334" i="1"/>
  <c r="W2334" i="1" s="1"/>
  <c r="J2335" i="1"/>
  <c r="K2335" i="1" s="1"/>
  <c r="M2335" i="1"/>
  <c r="I2336" i="1"/>
  <c r="D2333" i="1"/>
  <c r="G2333" i="1" s="1"/>
  <c r="B2331" i="1"/>
  <c r="N2333" i="1"/>
  <c r="O2332" i="1"/>
  <c r="P2332" i="1" s="1"/>
  <c r="X2332" i="1" l="1"/>
  <c r="B2332" i="1" s="1"/>
  <c r="L2333" i="1"/>
  <c r="O2333" i="1" s="1"/>
  <c r="P2333" i="1" s="1"/>
  <c r="X2333" i="1" s="1"/>
  <c r="E2335" i="1"/>
  <c r="F2335" i="1"/>
  <c r="U2335" i="1"/>
  <c r="W2335" i="1" s="1"/>
  <c r="D2334" i="1"/>
  <c r="L2334" i="1" s="1"/>
  <c r="J2336" i="1"/>
  <c r="K2336" i="1" s="1"/>
  <c r="M2336" i="1"/>
  <c r="I2337" i="1"/>
  <c r="N2334" i="1"/>
  <c r="E2336" i="1" l="1"/>
  <c r="F2336" i="1"/>
  <c r="U2336" i="1"/>
  <c r="W2336" i="1" s="1"/>
  <c r="G2334" i="1"/>
  <c r="M2337" i="1"/>
  <c r="J2337" i="1"/>
  <c r="K2337" i="1" s="1"/>
  <c r="I2338" i="1"/>
  <c r="D2335" i="1"/>
  <c r="G2335" i="1" s="1"/>
  <c r="B2333" i="1"/>
  <c r="N2335" i="1"/>
  <c r="O2334" i="1"/>
  <c r="P2334" i="1" s="1"/>
  <c r="X2334" i="1" l="1"/>
  <c r="B2334" i="1" s="1"/>
  <c r="E2337" i="1"/>
  <c r="F2337" i="1"/>
  <c r="U2337" i="1"/>
  <c r="W2337" i="1" s="1"/>
  <c r="D2336" i="1"/>
  <c r="G2336" i="1" s="1"/>
  <c r="L2335" i="1"/>
  <c r="O2335" i="1" s="1"/>
  <c r="P2335" i="1" s="1"/>
  <c r="M2338" i="1"/>
  <c r="J2338" i="1"/>
  <c r="K2338" i="1" s="1"/>
  <c r="I2339" i="1"/>
  <c r="N2336" i="1"/>
  <c r="X2335" i="1" l="1"/>
  <c r="B2335" i="1" s="1"/>
  <c r="L2336" i="1"/>
  <c r="O2336" i="1" s="1"/>
  <c r="P2336" i="1" s="1"/>
  <c r="X2336" i="1" s="1"/>
  <c r="E2338" i="1"/>
  <c r="F2338" i="1"/>
  <c r="U2338" i="1"/>
  <c r="W2338" i="1" s="1"/>
  <c r="M2339" i="1"/>
  <c r="J2339" i="1"/>
  <c r="K2339" i="1" s="1"/>
  <c r="I2340" i="1"/>
  <c r="D2337" i="1"/>
  <c r="L2337" i="1" s="1"/>
  <c r="N2337" i="1"/>
  <c r="G2337" i="1" l="1"/>
  <c r="M2340" i="1"/>
  <c r="J2340" i="1"/>
  <c r="K2340" i="1" s="1"/>
  <c r="I2341" i="1"/>
  <c r="F2339" i="1"/>
  <c r="E2339" i="1"/>
  <c r="U2339" i="1"/>
  <c r="W2339" i="1" s="1"/>
  <c r="D2338" i="1"/>
  <c r="G2338" i="1" s="1"/>
  <c r="B2336" i="1"/>
  <c r="N2338" i="1"/>
  <c r="O2337" i="1"/>
  <c r="P2337" i="1" s="1"/>
  <c r="X2337" i="1" s="1"/>
  <c r="L2338" i="1" l="1"/>
  <c r="O2338" i="1" s="1"/>
  <c r="P2338" i="1" s="1"/>
  <c r="D2339" i="1"/>
  <c r="G2339" i="1" s="1"/>
  <c r="M2341" i="1"/>
  <c r="J2341" i="1"/>
  <c r="K2341" i="1" s="1"/>
  <c r="I2342" i="1"/>
  <c r="F2340" i="1"/>
  <c r="E2340" i="1"/>
  <c r="U2340" i="1"/>
  <c r="W2340" i="1" s="1"/>
  <c r="B2337" i="1"/>
  <c r="N2339" i="1"/>
  <c r="X2338" i="1" l="1"/>
  <c r="B2338" i="1" s="1"/>
  <c r="D2340" i="1"/>
  <c r="G2340" i="1" s="1"/>
  <c r="J2342" i="1"/>
  <c r="K2342" i="1" s="1"/>
  <c r="M2342" i="1"/>
  <c r="I2343" i="1"/>
  <c r="F2341" i="1"/>
  <c r="E2341" i="1"/>
  <c r="U2341" i="1"/>
  <c r="W2341" i="1" s="1"/>
  <c r="L2339" i="1"/>
  <c r="O2339" i="1" s="1"/>
  <c r="P2339" i="1" s="1"/>
  <c r="N2340" i="1"/>
  <c r="X2339" i="1" l="1"/>
  <c r="B2339" i="1" s="1"/>
  <c r="M2343" i="1"/>
  <c r="J2343" i="1"/>
  <c r="K2343" i="1" s="1"/>
  <c r="I2344" i="1"/>
  <c r="F2342" i="1"/>
  <c r="E2342" i="1"/>
  <c r="U2342" i="1"/>
  <c r="W2342" i="1" s="1"/>
  <c r="D2341" i="1"/>
  <c r="G2341" i="1" s="1"/>
  <c r="L2340" i="1"/>
  <c r="O2340" i="1" s="1"/>
  <c r="P2340" i="1" s="1"/>
  <c r="X2340" i="1" s="1"/>
  <c r="N2341" i="1"/>
  <c r="L2341" i="1" l="1"/>
  <c r="O2341" i="1" s="1"/>
  <c r="P2341" i="1" s="1"/>
  <c r="X2341" i="1" s="1"/>
  <c r="D2342" i="1"/>
  <c r="L2342" i="1" s="1"/>
  <c r="M2344" i="1"/>
  <c r="J2344" i="1"/>
  <c r="K2344" i="1" s="1"/>
  <c r="I2345" i="1"/>
  <c r="E2343" i="1"/>
  <c r="F2343" i="1"/>
  <c r="U2343" i="1"/>
  <c r="W2343" i="1" s="1"/>
  <c r="B2340" i="1"/>
  <c r="N2342" i="1"/>
  <c r="J2345" i="1" l="1"/>
  <c r="K2345" i="1" s="1"/>
  <c r="M2345" i="1"/>
  <c r="I2346" i="1"/>
  <c r="E2344" i="1"/>
  <c r="F2344" i="1"/>
  <c r="U2344" i="1"/>
  <c r="W2344" i="1" s="1"/>
  <c r="D2343" i="1"/>
  <c r="G2343" i="1" s="1"/>
  <c r="G2342" i="1"/>
  <c r="N2343" i="1"/>
  <c r="O2342" i="1"/>
  <c r="P2342" i="1" s="1"/>
  <c r="X2342" i="1" s="1"/>
  <c r="B2341" i="1"/>
  <c r="L2343" i="1" l="1"/>
  <c r="O2343" i="1" s="1"/>
  <c r="P2343" i="1" s="1"/>
  <c r="D2344" i="1"/>
  <c r="L2344" i="1" s="1"/>
  <c r="M2346" i="1"/>
  <c r="J2346" i="1"/>
  <c r="K2346" i="1" s="1"/>
  <c r="I2347" i="1"/>
  <c r="F2345" i="1"/>
  <c r="E2345" i="1"/>
  <c r="U2345" i="1"/>
  <c r="W2345" i="1" s="1"/>
  <c r="B2342" i="1"/>
  <c r="N2344" i="1"/>
  <c r="X2343" i="1" l="1"/>
  <c r="B2343" i="1" s="1"/>
  <c r="M2347" i="1"/>
  <c r="J2347" i="1"/>
  <c r="K2347" i="1" s="1"/>
  <c r="I2348" i="1"/>
  <c r="F2346" i="1"/>
  <c r="E2346" i="1"/>
  <c r="U2346" i="1"/>
  <c r="W2346" i="1" s="1"/>
  <c r="D2345" i="1"/>
  <c r="G2345" i="1" s="1"/>
  <c r="G2344" i="1"/>
  <c r="N2345" i="1"/>
  <c r="O2344" i="1"/>
  <c r="P2344" i="1" s="1"/>
  <c r="X2344" i="1" l="1"/>
  <c r="B2344" i="1" s="1"/>
  <c r="L2345" i="1"/>
  <c r="O2345" i="1" s="1"/>
  <c r="P2345" i="1" s="1"/>
  <c r="D2346" i="1"/>
  <c r="L2346" i="1" s="1"/>
  <c r="M2348" i="1"/>
  <c r="J2348" i="1"/>
  <c r="K2348" i="1" s="1"/>
  <c r="I2349" i="1"/>
  <c r="F2347" i="1"/>
  <c r="E2347" i="1"/>
  <c r="U2347" i="1"/>
  <c r="W2347" i="1" s="1"/>
  <c r="N2346" i="1"/>
  <c r="X2345" i="1" l="1"/>
  <c r="B2345" i="1" s="1"/>
  <c r="D2347" i="1"/>
  <c r="L2347" i="1" s="1"/>
  <c r="E2348" i="1"/>
  <c r="F2348" i="1"/>
  <c r="U2348" i="1"/>
  <c r="W2348" i="1" s="1"/>
  <c r="J2349" i="1"/>
  <c r="K2349" i="1" s="1"/>
  <c r="M2349" i="1"/>
  <c r="I2350" i="1"/>
  <c r="G2346" i="1"/>
  <c r="N2347" i="1"/>
  <c r="O2346" i="1"/>
  <c r="P2346" i="1" s="1"/>
  <c r="X2346" i="1" l="1"/>
  <c r="B2346" i="1" s="1"/>
  <c r="F2349" i="1"/>
  <c r="E2349" i="1"/>
  <c r="U2349" i="1"/>
  <c r="W2349" i="1" s="1"/>
  <c r="J2350" i="1"/>
  <c r="K2350" i="1" s="1"/>
  <c r="M2350" i="1"/>
  <c r="I2351" i="1"/>
  <c r="D2348" i="1"/>
  <c r="L2348" i="1" s="1"/>
  <c r="G2347" i="1"/>
  <c r="N2348" i="1"/>
  <c r="O2347" i="1"/>
  <c r="P2347" i="1" s="1"/>
  <c r="X2347" i="1" l="1"/>
  <c r="B2347" i="1" s="1"/>
  <c r="G2348" i="1"/>
  <c r="J2351" i="1"/>
  <c r="K2351" i="1" s="1"/>
  <c r="M2351" i="1"/>
  <c r="I2352" i="1"/>
  <c r="D2349" i="1"/>
  <c r="L2349" i="1" s="1"/>
  <c r="F2350" i="1"/>
  <c r="E2350" i="1"/>
  <c r="U2350" i="1"/>
  <c r="W2350" i="1" s="1"/>
  <c r="N2349" i="1"/>
  <c r="O2348" i="1"/>
  <c r="P2348" i="1" s="1"/>
  <c r="X2348" i="1" l="1"/>
  <c r="B2348" i="1" s="1"/>
  <c r="G2349" i="1"/>
  <c r="D2350" i="1"/>
  <c r="G2350" i="1" s="1"/>
  <c r="J2352" i="1"/>
  <c r="K2352" i="1" s="1"/>
  <c r="M2352" i="1"/>
  <c r="I2353" i="1"/>
  <c r="F2351" i="1"/>
  <c r="E2351" i="1"/>
  <c r="U2351" i="1"/>
  <c r="W2351" i="1" s="1"/>
  <c r="N2350" i="1"/>
  <c r="O2349" i="1"/>
  <c r="P2349" i="1" s="1"/>
  <c r="X2349" i="1" l="1"/>
  <c r="B2349" i="1" s="1"/>
  <c r="L2350" i="1"/>
  <c r="O2350" i="1" s="1"/>
  <c r="P2350" i="1" s="1"/>
  <c r="J2353" i="1"/>
  <c r="K2353" i="1" s="1"/>
  <c r="I2354" i="1"/>
  <c r="F2352" i="1"/>
  <c r="E2352" i="1"/>
  <c r="U2352" i="1"/>
  <c r="W2352" i="1" s="1"/>
  <c r="D2351" i="1"/>
  <c r="G2351" i="1" s="1"/>
  <c r="N2351" i="1"/>
  <c r="X2350" i="1" l="1"/>
  <c r="B2350" i="1" s="1"/>
  <c r="L2351" i="1"/>
  <c r="O2351" i="1" s="1"/>
  <c r="P2351" i="1" s="1"/>
  <c r="X2351" i="1" s="1"/>
  <c r="D2352" i="1"/>
  <c r="L2352" i="1" s="1"/>
  <c r="M2353" i="1" s="1"/>
  <c r="M2354" i="1" s="1"/>
  <c r="J2354" i="1"/>
  <c r="K2354" i="1" s="1"/>
  <c r="I2355" i="1"/>
  <c r="F2353" i="1"/>
  <c r="E2353" i="1"/>
  <c r="N2352" i="1"/>
  <c r="G2352" i="1" l="1"/>
  <c r="M2355" i="1"/>
  <c r="J2355" i="1"/>
  <c r="K2355" i="1" s="1"/>
  <c r="I2356" i="1"/>
  <c r="F2354" i="1"/>
  <c r="E2354" i="1"/>
  <c r="U2354" i="1"/>
  <c r="W2354" i="1" s="1"/>
  <c r="D2353" i="1"/>
  <c r="L2353" i="1" s="1"/>
  <c r="N2353" i="1"/>
  <c r="O2352" i="1"/>
  <c r="P2352" i="1" s="1"/>
  <c r="X2352" i="1" s="1"/>
  <c r="Y2351" i="1"/>
  <c r="M2356" i="1" l="1"/>
  <c r="G2353" i="1"/>
  <c r="D2354" i="1"/>
  <c r="L2354" i="1" s="1"/>
  <c r="B2352" i="1"/>
  <c r="Y2352" i="1"/>
  <c r="J2356" i="1"/>
  <c r="K2356" i="1" s="1"/>
  <c r="I2357" i="1"/>
  <c r="F2355" i="1"/>
  <c r="E2355" i="1"/>
  <c r="U2355" i="1"/>
  <c r="W2355" i="1" s="1"/>
  <c r="B2351" i="1"/>
  <c r="N2354" i="1"/>
  <c r="O2353" i="1"/>
  <c r="P2353" i="1" s="1"/>
  <c r="X2353" i="1" l="1"/>
  <c r="B2353" i="1" s="1"/>
  <c r="F2356" i="1"/>
  <c r="E2356" i="1"/>
  <c r="U2356" i="1"/>
  <c r="W2356" i="1" s="1"/>
  <c r="M2357" i="1"/>
  <c r="J2357" i="1"/>
  <c r="K2357" i="1" s="1"/>
  <c r="I2358" i="1"/>
  <c r="G2354" i="1"/>
  <c r="D2355" i="1"/>
  <c r="G2355" i="1" s="1"/>
  <c r="N2355" i="1"/>
  <c r="O2354" i="1"/>
  <c r="P2354" i="1" s="1"/>
  <c r="X2354" i="1" l="1"/>
  <c r="B2354" i="1" s="1"/>
  <c r="J2358" i="1"/>
  <c r="K2358" i="1" s="1"/>
  <c r="M2358" i="1"/>
  <c r="I2359" i="1"/>
  <c r="D2356" i="1"/>
  <c r="L2356" i="1" s="1"/>
  <c r="E2357" i="1"/>
  <c r="F2357" i="1"/>
  <c r="U2357" i="1"/>
  <c r="W2357" i="1" s="1"/>
  <c r="L2355" i="1"/>
  <c r="O2355" i="1" s="1"/>
  <c r="P2355" i="1" s="1"/>
  <c r="N2356" i="1"/>
  <c r="X2355" i="1" l="1"/>
  <c r="B2355" i="1" s="1"/>
  <c r="G2356" i="1"/>
  <c r="J2359" i="1"/>
  <c r="K2359" i="1" s="1"/>
  <c r="M2359" i="1"/>
  <c r="I2360" i="1"/>
  <c r="D2357" i="1"/>
  <c r="L2357" i="1" s="1"/>
  <c r="F2358" i="1"/>
  <c r="E2358" i="1"/>
  <c r="U2358" i="1"/>
  <c r="W2358" i="1" s="1"/>
  <c r="N2357" i="1"/>
  <c r="O2356" i="1"/>
  <c r="P2356" i="1" s="1"/>
  <c r="X2356" i="1" l="1"/>
  <c r="B2356" i="1" s="1"/>
  <c r="G2357" i="1"/>
  <c r="D2358" i="1"/>
  <c r="G2358" i="1" s="1"/>
  <c r="M2360" i="1"/>
  <c r="J2360" i="1"/>
  <c r="K2360" i="1" s="1"/>
  <c r="I2361" i="1"/>
  <c r="E2359" i="1"/>
  <c r="F2359" i="1"/>
  <c r="U2359" i="1"/>
  <c r="W2359" i="1" s="1"/>
  <c r="N2358" i="1"/>
  <c r="O2357" i="1"/>
  <c r="P2357" i="1" s="1"/>
  <c r="X2357" i="1" l="1"/>
  <c r="B2357" i="1" s="1"/>
  <c r="F2360" i="1"/>
  <c r="E2360" i="1"/>
  <c r="U2360" i="1"/>
  <c r="W2360" i="1" s="1"/>
  <c r="J2361" i="1"/>
  <c r="K2361" i="1" s="1"/>
  <c r="M2361" i="1"/>
  <c r="I2362" i="1"/>
  <c r="L2358" i="1"/>
  <c r="O2358" i="1" s="1"/>
  <c r="P2358" i="1" s="1"/>
  <c r="D2359" i="1"/>
  <c r="G2359" i="1" s="1"/>
  <c r="N2359" i="1"/>
  <c r="X2358" i="1" l="1"/>
  <c r="B2358" i="1" s="1"/>
  <c r="F2361" i="1"/>
  <c r="E2361" i="1"/>
  <c r="U2361" i="1"/>
  <c r="W2361" i="1" s="1"/>
  <c r="D2360" i="1"/>
  <c r="L2360" i="1" s="1"/>
  <c r="J2362" i="1"/>
  <c r="K2362" i="1" s="1"/>
  <c r="M2362" i="1"/>
  <c r="I2363" i="1"/>
  <c r="L2359" i="1"/>
  <c r="O2359" i="1" s="1"/>
  <c r="P2359" i="1" s="1"/>
  <c r="N2360" i="1"/>
  <c r="X2359" i="1" l="1"/>
  <c r="B2359" i="1" s="1"/>
  <c r="G2360" i="1"/>
  <c r="F2362" i="1"/>
  <c r="E2362" i="1"/>
  <c r="U2362" i="1"/>
  <c r="W2362" i="1" s="1"/>
  <c r="D2361" i="1"/>
  <c r="L2361" i="1" s="1"/>
  <c r="J2363" i="1"/>
  <c r="K2363" i="1" s="1"/>
  <c r="M2363" i="1"/>
  <c r="I2364" i="1"/>
  <c r="N2361" i="1"/>
  <c r="O2360" i="1"/>
  <c r="P2360" i="1" s="1"/>
  <c r="X2360" i="1" l="1"/>
  <c r="B2360" i="1" s="1"/>
  <c r="E2363" i="1"/>
  <c r="F2363" i="1"/>
  <c r="U2363" i="1"/>
  <c r="W2363" i="1" s="1"/>
  <c r="D2362" i="1"/>
  <c r="G2362" i="1" s="1"/>
  <c r="M2364" i="1"/>
  <c r="J2364" i="1"/>
  <c r="K2364" i="1" s="1"/>
  <c r="I2365" i="1"/>
  <c r="G2361" i="1"/>
  <c r="N2362" i="1"/>
  <c r="O2361" i="1"/>
  <c r="P2361" i="1" s="1"/>
  <c r="X2361" i="1" l="1"/>
  <c r="B2361" i="1" s="1"/>
  <c r="F2364" i="1"/>
  <c r="E2364" i="1"/>
  <c r="U2364" i="1"/>
  <c r="W2364" i="1" s="1"/>
  <c r="L2362" i="1"/>
  <c r="O2362" i="1" s="1"/>
  <c r="P2362" i="1" s="1"/>
  <c r="M2365" i="1"/>
  <c r="J2365" i="1"/>
  <c r="K2365" i="1" s="1"/>
  <c r="I2366" i="1"/>
  <c r="D2363" i="1"/>
  <c r="G2363" i="1" s="1"/>
  <c r="N2363" i="1"/>
  <c r="X2362" i="1" l="1"/>
  <c r="B2362" i="1" s="1"/>
  <c r="L2363" i="1"/>
  <c r="O2363" i="1" s="1"/>
  <c r="P2363" i="1" s="1"/>
  <c r="X2363" i="1" s="1"/>
  <c r="J2366" i="1"/>
  <c r="K2366" i="1" s="1"/>
  <c r="M2366" i="1"/>
  <c r="I2367" i="1"/>
  <c r="D2364" i="1"/>
  <c r="L2364" i="1" s="1"/>
  <c r="F2365" i="1"/>
  <c r="E2365" i="1"/>
  <c r="U2365" i="1"/>
  <c r="W2365" i="1" s="1"/>
  <c r="N2364" i="1"/>
  <c r="G2364" i="1" l="1"/>
  <c r="D2365" i="1"/>
  <c r="L2365" i="1" s="1"/>
  <c r="J2367" i="1"/>
  <c r="K2367" i="1" s="1"/>
  <c r="I2368" i="1"/>
  <c r="M2367" i="1"/>
  <c r="F2366" i="1"/>
  <c r="E2366" i="1"/>
  <c r="U2366" i="1"/>
  <c r="W2366" i="1" s="1"/>
  <c r="B2363" i="1"/>
  <c r="N2365" i="1"/>
  <c r="O2364" i="1"/>
  <c r="P2364" i="1" s="1"/>
  <c r="X2364" i="1" l="1"/>
  <c r="B2364" i="1" s="1"/>
  <c r="M2368" i="1"/>
  <c r="D2366" i="1"/>
  <c r="G2366" i="1" s="1"/>
  <c r="J2368" i="1"/>
  <c r="K2368" i="1" s="1"/>
  <c r="I2369" i="1"/>
  <c r="E2367" i="1"/>
  <c r="F2367" i="1"/>
  <c r="U2367" i="1"/>
  <c r="W2367" i="1" s="1"/>
  <c r="G2365" i="1"/>
  <c r="N2366" i="1"/>
  <c r="O2365" i="1"/>
  <c r="P2365" i="1" s="1"/>
  <c r="X2365" i="1" l="1"/>
  <c r="B2365" i="1" s="1"/>
  <c r="J2369" i="1"/>
  <c r="K2369" i="1" s="1"/>
  <c r="I2370" i="1"/>
  <c r="E2368" i="1"/>
  <c r="F2368" i="1"/>
  <c r="U2368" i="1"/>
  <c r="W2368" i="1" s="1"/>
  <c r="L2366" i="1"/>
  <c r="O2366" i="1" s="1"/>
  <c r="P2366" i="1" s="1"/>
  <c r="D2367" i="1"/>
  <c r="G2367" i="1" s="1"/>
  <c r="M2369" i="1"/>
  <c r="N2367" i="1"/>
  <c r="X2366" i="1" l="1"/>
  <c r="B2366" i="1" s="1"/>
  <c r="M2370" i="1"/>
  <c r="L2367" i="1"/>
  <c r="O2367" i="1" s="1"/>
  <c r="P2367" i="1" s="1"/>
  <c r="X2367" i="1" s="1"/>
  <c r="D2368" i="1"/>
  <c r="L2368" i="1" s="1"/>
  <c r="J2370" i="1"/>
  <c r="K2370" i="1" s="1"/>
  <c r="I2371" i="1"/>
  <c r="F2369" i="1"/>
  <c r="E2369" i="1"/>
  <c r="U2369" i="1"/>
  <c r="W2369" i="1" s="1"/>
  <c r="N2368" i="1"/>
  <c r="E2370" i="1" l="1"/>
  <c r="F2370" i="1"/>
  <c r="U2370" i="1"/>
  <c r="W2370" i="1" s="1"/>
  <c r="D2369" i="1"/>
  <c r="L2369" i="1" s="1"/>
  <c r="J2371" i="1"/>
  <c r="K2371" i="1" s="1"/>
  <c r="I2372" i="1"/>
  <c r="G2368" i="1"/>
  <c r="M2371" i="1"/>
  <c r="B2367" i="1"/>
  <c r="N2369" i="1"/>
  <c r="O2368" i="1"/>
  <c r="P2368" i="1" s="1"/>
  <c r="X2368" i="1" l="1"/>
  <c r="B2368" i="1" s="1"/>
  <c r="J2372" i="1"/>
  <c r="K2372" i="1" s="1"/>
  <c r="I2373" i="1"/>
  <c r="F2371" i="1"/>
  <c r="E2371" i="1"/>
  <c r="U2371" i="1"/>
  <c r="W2371" i="1" s="1"/>
  <c r="G2369" i="1"/>
  <c r="M2372" i="1"/>
  <c r="D2370" i="1"/>
  <c r="G2370" i="1" s="1"/>
  <c r="N2370" i="1"/>
  <c r="O2369" i="1"/>
  <c r="P2369" i="1" s="1"/>
  <c r="X2369" i="1" l="1"/>
  <c r="B2369" i="1" s="1"/>
  <c r="M2373" i="1"/>
  <c r="L2370" i="1"/>
  <c r="O2370" i="1" s="1"/>
  <c r="P2370" i="1" s="1"/>
  <c r="D2371" i="1"/>
  <c r="G2371" i="1" s="1"/>
  <c r="J2373" i="1"/>
  <c r="K2373" i="1" s="1"/>
  <c r="I2374" i="1"/>
  <c r="E2372" i="1"/>
  <c r="F2372" i="1"/>
  <c r="U2372" i="1"/>
  <c r="W2372" i="1" s="1"/>
  <c r="N2371" i="1"/>
  <c r="X2370" i="1" l="1"/>
  <c r="B2370" i="1" s="1"/>
  <c r="L2371" i="1"/>
  <c r="O2371" i="1" s="1"/>
  <c r="P2371" i="1" s="1"/>
  <c r="F2373" i="1"/>
  <c r="E2373" i="1"/>
  <c r="U2373" i="1"/>
  <c r="W2373" i="1" s="1"/>
  <c r="D2372" i="1"/>
  <c r="G2372" i="1" s="1"/>
  <c r="J2374" i="1"/>
  <c r="K2374" i="1" s="1"/>
  <c r="I2375" i="1"/>
  <c r="M2374" i="1"/>
  <c r="N2372" i="1"/>
  <c r="X2371" i="1" l="1"/>
  <c r="B2371" i="1" s="1"/>
  <c r="L2372" i="1"/>
  <c r="O2372" i="1" s="1"/>
  <c r="P2372" i="1" s="1"/>
  <c r="J2375" i="1"/>
  <c r="K2375" i="1" s="1"/>
  <c r="I2376" i="1"/>
  <c r="E2374" i="1"/>
  <c r="F2374" i="1"/>
  <c r="U2374" i="1"/>
  <c r="W2374" i="1" s="1"/>
  <c r="M2375" i="1"/>
  <c r="D2373" i="1"/>
  <c r="L2373" i="1" s="1"/>
  <c r="N2373" i="1"/>
  <c r="X2372" i="1" l="1"/>
  <c r="B2372" i="1" s="1"/>
  <c r="M2376" i="1"/>
  <c r="G2373" i="1"/>
  <c r="D2374" i="1"/>
  <c r="L2374" i="1" s="1"/>
  <c r="J2376" i="1"/>
  <c r="K2376" i="1" s="1"/>
  <c r="I2377" i="1"/>
  <c r="F2375" i="1"/>
  <c r="E2375" i="1"/>
  <c r="U2375" i="1"/>
  <c r="W2375" i="1" s="1"/>
  <c r="N2374" i="1"/>
  <c r="O2373" i="1"/>
  <c r="P2373" i="1" s="1"/>
  <c r="X2373" i="1" s="1"/>
  <c r="G2374" i="1" l="1"/>
  <c r="D2375" i="1"/>
  <c r="G2375" i="1" s="1"/>
  <c r="J2377" i="1"/>
  <c r="K2377" i="1" s="1"/>
  <c r="I2378" i="1"/>
  <c r="E2376" i="1"/>
  <c r="F2376" i="1"/>
  <c r="U2376" i="1"/>
  <c r="W2376" i="1" s="1"/>
  <c r="M2377" i="1"/>
  <c r="B2373" i="1"/>
  <c r="N2375" i="1"/>
  <c r="O2374" i="1"/>
  <c r="P2374" i="1" s="1"/>
  <c r="X2374" i="1" s="1"/>
  <c r="L2375" i="1" l="1"/>
  <c r="O2375" i="1" s="1"/>
  <c r="P2375" i="1" s="1"/>
  <c r="M2378" i="1"/>
  <c r="D2376" i="1"/>
  <c r="G2376" i="1" s="1"/>
  <c r="J2378" i="1"/>
  <c r="K2378" i="1" s="1"/>
  <c r="I2379" i="1"/>
  <c r="E2377" i="1"/>
  <c r="F2377" i="1"/>
  <c r="U2377" i="1"/>
  <c r="W2377" i="1" s="1"/>
  <c r="N2376" i="1"/>
  <c r="B2374" i="1"/>
  <c r="X2375" i="1" l="1"/>
  <c r="B2375" i="1" s="1"/>
  <c r="J2379" i="1"/>
  <c r="K2379" i="1" s="1"/>
  <c r="I2380" i="1"/>
  <c r="E2378" i="1"/>
  <c r="F2378" i="1"/>
  <c r="U2378" i="1"/>
  <c r="W2378" i="1" s="1"/>
  <c r="M2379" i="1"/>
  <c r="L2376" i="1"/>
  <c r="O2376" i="1" s="1"/>
  <c r="P2376" i="1" s="1"/>
  <c r="D2377" i="1"/>
  <c r="G2377" i="1" s="1"/>
  <c r="N2377" i="1"/>
  <c r="X2376" i="1" l="1"/>
  <c r="B2376" i="1" s="1"/>
  <c r="M2380" i="1"/>
  <c r="L2377" i="1"/>
  <c r="O2377" i="1" s="1"/>
  <c r="P2377" i="1" s="1"/>
  <c r="D2378" i="1"/>
  <c r="L2378" i="1" s="1"/>
  <c r="J2380" i="1"/>
  <c r="K2380" i="1" s="1"/>
  <c r="I2381" i="1"/>
  <c r="E2379" i="1"/>
  <c r="F2379" i="1"/>
  <c r="U2379" i="1"/>
  <c r="W2379" i="1" s="1"/>
  <c r="N2378" i="1"/>
  <c r="X2377" i="1" l="1"/>
  <c r="B2377" i="1" s="1"/>
  <c r="G2378" i="1"/>
  <c r="J2381" i="1"/>
  <c r="K2381" i="1" s="1"/>
  <c r="I2382" i="1"/>
  <c r="E2380" i="1"/>
  <c r="F2380" i="1"/>
  <c r="U2380" i="1"/>
  <c r="W2380" i="1" s="1"/>
  <c r="D2379" i="1"/>
  <c r="G2379" i="1" s="1"/>
  <c r="M2381" i="1"/>
  <c r="N2379" i="1"/>
  <c r="O2378" i="1"/>
  <c r="P2378" i="1" s="1"/>
  <c r="X2378" i="1" s="1"/>
  <c r="M2382" i="1" l="1"/>
  <c r="L2379" i="1"/>
  <c r="O2379" i="1" s="1"/>
  <c r="P2379" i="1" s="1"/>
  <c r="D2380" i="1"/>
  <c r="G2380" i="1" s="1"/>
  <c r="J2382" i="1"/>
  <c r="K2382" i="1" s="1"/>
  <c r="I2383" i="1"/>
  <c r="F2381" i="1"/>
  <c r="E2381" i="1"/>
  <c r="U2381" i="1"/>
  <c r="W2381" i="1" s="1"/>
  <c r="B2378" i="1"/>
  <c r="N2380" i="1"/>
  <c r="X2379" i="1" l="1"/>
  <c r="B2379" i="1" s="1"/>
  <c r="F2382" i="1"/>
  <c r="E2382" i="1"/>
  <c r="U2382" i="1"/>
  <c r="W2382" i="1" s="1"/>
  <c r="L2380" i="1"/>
  <c r="O2380" i="1" s="1"/>
  <c r="P2380" i="1" s="1"/>
  <c r="X2380" i="1" s="1"/>
  <c r="J2383" i="1"/>
  <c r="K2383" i="1" s="1"/>
  <c r="I2384" i="1"/>
  <c r="D2381" i="1"/>
  <c r="G2381" i="1" s="1"/>
  <c r="N2381" i="1"/>
  <c r="L2381" i="1" l="1"/>
  <c r="O2381" i="1" s="1"/>
  <c r="P2381" i="1" s="1"/>
  <c r="J2384" i="1"/>
  <c r="K2384" i="1" s="1"/>
  <c r="I2385" i="1"/>
  <c r="F2383" i="1"/>
  <c r="E2383" i="1"/>
  <c r="D2382" i="1"/>
  <c r="G2382" i="1" s="1"/>
  <c r="B2380" i="1"/>
  <c r="N2382" i="1"/>
  <c r="X2381" i="1" l="1"/>
  <c r="B2381" i="1" s="1"/>
  <c r="L2382" i="1"/>
  <c r="M2383" i="1" s="1"/>
  <c r="M2384" i="1" s="1"/>
  <c r="M2385" i="1" s="1"/>
  <c r="D2383" i="1"/>
  <c r="G2383" i="1" s="1"/>
  <c r="J2385" i="1"/>
  <c r="K2385" i="1" s="1"/>
  <c r="I2386" i="1"/>
  <c r="F2384" i="1"/>
  <c r="E2384" i="1"/>
  <c r="U2384" i="1"/>
  <c r="W2384" i="1" s="1"/>
  <c r="O2382" i="1" l="1"/>
  <c r="P2382" i="1" s="1"/>
  <c r="N2383" i="1"/>
  <c r="N2384" i="1" s="1"/>
  <c r="J2386" i="1"/>
  <c r="K2386" i="1" s="1"/>
  <c r="I2387" i="1"/>
  <c r="D2384" i="1"/>
  <c r="G2384" i="1" s="1"/>
  <c r="M2386" i="1"/>
  <c r="F2385" i="1"/>
  <c r="E2385" i="1"/>
  <c r="U2385" i="1"/>
  <c r="W2385" i="1" s="1"/>
  <c r="L2383" i="1"/>
  <c r="X2382" i="1" l="1"/>
  <c r="Y2382" i="1" s="1"/>
  <c r="O2383" i="1"/>
  <c r="P2383" i="1" s="1"/>
  <c r="M2387" i="1"/>
  <c r="L2384" i="1"/>
  <c r="O2384" i="1" s="1"/>
  <c r="P2384" i="1" s="1"/>
  <c r="D2385" i="1"/>
  <c r="G2385" i="1" s="1"/>
  <c r="J2387" i="1"/>
  <c r="K2387" i="1" s="1"/>
  <c r="I2388" i="1"/>
  <c r="E2386" i="1"/>
  <c r="F2386" i="1"/>
  <c r="U2386" i="1"/>
  <c r="W2386" i="1" s="1"/>
  <c r="N2385" i="1"/>
  <c r="B2382" i="1" l="1"/>
  <c r="X2384" i="1"/>
  <c r="B2384" i="1" s="1"/>
  <c r="Y2383" i="1"/>
  <c r="X2383" i="1"/>
  <c r="B2383" i="1" s="1"/>
  <c r="L2385" i="1"/>
  <c r="O2385" i="1" s="1"/>
  <c r="P2385" i="1" s="1"/>
  <c r="D2386" i="1"/>
  <c r="G2386" i="1" s="1"/>
  <c r="J2388" i="1"/>
  <c r="K2388" i="1" s="1"/>
  <c r="I2389" i="1"/>
  <c r="E2387" i="1"/>
  <c r="F2387" i="1"/>
  <c r="U2387" i="1"/>
  <c r="W2387" i="1" s="1"/>
  <c r="M2388" i="1"/>
  <c r="N2386" i="1"/>
  <c r="X2385" i="1" l="1"/>
  <c r="B2385" i="1" s="1"/>
  <c r="J2389" i="1"/>
  <c r="K2389" i="1" s="1"/>
  <c r="M2389" i="1"/>
  <c r="I2390" i="1"/>
  <c r="E2388" i="1"/>
  <c r="F2388" i="1"/>
  <c r="U2388" i="1"/>
  <c r="W2388" i="1" s="1"/>
  <c r="D2387" i="1"/>
  <c r="G2387" i="1" s="1"/>
  <c r="L2386" i="1"/>
  <c r="O2386" i="1" s="1"/>
  <c r="P2386" i="1" s="1"/>
  <c r="X2386" i="1" s="1"/>
  <c r="N2387" i="1"/>
  <c r="L2387" i="1" l="1"/>
  <c r="O2387" i="1" s="1"/>
  <c r="P2387" i="1" s="1"/>
  <c r="X2387" i="1" s="1"/>
  <c r="D2388" i="1"/>
  <c r="L2388" i="1" s="1"/>
  <c r="J2390" i="1"/>
  <c r="K2390" i="1" s="1"/>
  <c r="M2390" i="1"/>
  <c r="I2391" i="1"/>
  <c r="F2389" i="1"/>
  <c r="E2389" i="1"/>
  <c r="U2389" i="1"/>
  <c r="W2389" i="1" s="1"/>
  <c r="B2386" i="1"/>
  <c r="N2388" i="1"/>
  <c r="G2388" i="1" l="1"/>
  <c r="D2389" i="1"/>
  <c r="L2389" i="1" s="1"/>
  <c r="J2391" i="1"/>
  <c r="K2391" i="1" s="1"/>
  <c r="M2391" i="1"/>
  <c r="I2392" i="1"/>
  <c r="E2390" i="1"/>
  <c r="F2390" i="1"/>
  <c r="U2390" i="1"/>
  <c r="W2390" i="1" s="1"/>
  <c r="B2387" i="1"/>
  <c r="N2389" i="1"/>
  <c r="O2388" i="1"/>
  <c r="P2388" i="1" s="1"/>
  <c r="X2388" i="1" l="1"/>
  <c r="B2388" i="1" s="1"/>
  <c r="M2392" i="1"/>
  <c r="J2392" i="1"/>
  <c r="K2392" i="1" s="1"/>
  <c r="I2393" i="1"/>
  <c r="D2390" i="1"/>
  <c r="L2390" i="1" s="1"/>
  <c r="E2391" i="1"/>
  <c r="F2391" i="1"/>
  <c r="U2391" i="1"/>
  <c r="W2391" i="1" s="1"/>
  <c r="G2389" i="1"/>
  <c r="N2390" i="1"/>
  <c r="O2389" i="1"/>
  <c r="P2389" i="1" s="1"/>
  <c r="X2389" i="1" s="1"/>
  <c r="G2390" i="1" l="1"/>
  <c r="D2391" i="1"/>
  <c r="G2391" i="1" s="1"/>
  <c r="M2393" i="1"/>
  <c r="J2393" i="1"/>
  <c r="K2393" i="1" s="1"/>
  <c r="I2394" i="1"/>
  <c r="E2392" i="1"/>
  <c r="F2392" i="1"/>
  <c r="U2392" i="1"/>
  <c r="W2392" i="1" s="1"/>
  <c r="B2389" i="1"/>
  <c r="N2391" i="1"/>
  <c r="O2390" i="1"/>
  <c r="P2390" i="1" s="1"/>
  <c r="X2390" i="1" l="1"/>
  <c r="B2390" i="1" s="1"/>
  <c r="L2391" i="1"/>
  <c r="O2391" i="1" s="1"/>
  <c r="P2391" i="1" s="1"/>
  <c r="X2391" i="1" s="1"/>
  <c r="E2393" i="1"/>
  <c r="F2393" i="1"/>
  <c r="U2393" i="1"/>
  <c r="W2393" i="1" s="1"/>
  <c r="D2392" i="1"/>
  <c r="G2392" i="1" s="1"/>
  <c r="M2394" i="1"/>
  <c r="J2394" i="1"/>
  <c r="K2394" i="1" s="1"/>
  <c r="I2395" i="1"/>
  <c r="N2392" i="1"/>
  <c r="M2395" i="1" l="1"/>
  <c r="J2395" i="1"/>
  <c r="K2395" i="1" s="1"/>
  <c r="I2396" i="1"/>
  <c r="F2394" i="1"/>
  <c r="E2394" i="1"/>
  <c r="U2394" i="1"/>
  <c r="W2394" i="1" s="1"/>
  <c r="L2392" i="1"/>
  <c r="O2392" i="1" s="1"/>
  <c r="P2392" i="1" s="1"/>
  <c r="D2393" i="1"/>
  <c r="G2393" i="1" s="1"/>
  <c r="B2391" i="1"/>
  <c r="N2393" i="1"/>
  <c r="X2392" i="1" l="1"/>
  <c r="B2392" i="1" s="1"/>
  <c r="L2393" i="1"/>
  <c r="O2393" i="1" s="1"/>
  <c r="P2393" i="1" s="1"/>
  <c r="D2394" i="1"/>
  <c r="G2394" i="1" s="1"/>
  <c r="J2396" i="1"/>
  <c r="K2396" i="1" s="1"/>
  <c r="M2396" i="1"/>
  <c r="I2397" i="1"/>
  <c r="E2395" i="1"/>
  <c r="F2395" i="1"/>
  <c r="U2395" i="1"/>
  <c r="W2395" i="1" s="1"/>
  <c r="N2394" i="1"/>
  <c r="X2393" i="1" l="1"/>
  <c r="B2393" i="1" s="1"/>
  <c r="L2394" i="1"/>
  <c r="O2394" i="1" s="1"/>
  <c r="P2394" i="1" s="1"/>
  <c r="X2394" i="1" s="1"/>
  <c r="D2395" i="1"/>
  <c r="G2395" i="1" s="1"/>
  <c r="M2397" i="1"/>
  <c r="J2397" i="1"/>
  <c r="K2397" i="1" s="1"/>
  <c r="I2398" i="1"/>
  <c r="E2396" i="1"/>
  <c r="F2396" i="1"/>
  <c r="U2396" i="1"/>
  <c r="W2396" i="1" s="1"/>
  <c r="N2395" i="1"/>
  <c r="L2395" i="1" l="1"/>
  <c r="O2395" i="1" s="1"/>
  <c r="P2395" i="1" s="1"/>
  <c r="J2398" i="1"/>
  <c r="K2398" i="1" s="1"/>
  <c r="M2398" i="1"/>
  <c r="I2399" i="1"/>
  <c r="F2397" i="1"/>
  <c r="E2397" i="1"/>
  <c r="U2397" i="1"/>
  <c r="W2397" i="1" s="1"/>
  <c r="D2396" i="1"/>
  <c r="G2396" i="1" s="1"/>
  <c r="B2394" i="1"/>
  <c r="N2396" i="1"/>
  <c r="X2395" i="1" l="1"/>
  <c r="B2395" i="1" s="1"/>
  <c r="L2396" i="1"/>
  <c r="O2396" i="1" s="1"/>
  <c r="P2396" i="1" s="1"/>
  <c r="D2397" i="1"/>
  <c r="L2397" i="1" s="1"/>
  <c r="M2399" i="1"/>
  <c r="J2399" i="1"/>
  <c r="K2399" i="1" s="1"/>
  <c r="I2400" i="1"/>
  <c r="F2398" i="1"/>
  <c r="E2398" i="1"/>
  <c r="U2398" i="1"/>
  <c r="W2398" i="1" s="1"/>
  <c r="N2397" i="1"/>
  <c r="X2396" i="1" l="1"/>
  <c r="B2396" i="1" s="1"/>
  <c r="G2397" i="1"/>
  <c r="J2400" i="1"/>
  <c r="K2400" i="1" s="1"/>
  <c r="M2400" i="1"/>
  <c r="I2401" i="1"/>
  <c r="D2398" i="1"/>
  <c r="L2398" i="1" s="1"/>
  <c r="F2399" i="1"/>
  <c r="E2399" i="1"/>
  <c r="U2399" i="1"/>
  <c r="W2399" i="1" s="1"/>
  <c r="N2398" i="1"/>
  <c r="O2397" i="1"/>
  <c r="P2397" i="1" s="1"/>
  <c r="X2397" i="1" l="1"/>
  <c r="B2397" i="1" s="1"/>
  <c r="D2399" i="1"/>
  <c r="L2399" i="1" s="1"/>
  <c r="G2398" i="1"/>
  <c r="M2401" i="1"/>
  <c r="J2401" i="1"/>
  <c r="K2401" i="1" s="1"/>
  <c r="I2402" i="1"/>
  <c r="E2400" i="1"/>
  <c r="F2400" i="1"/>
  <c r="U2400" i="1"/>
  <c r="W2400" i="1" s="1"/>
  <c r="N2399" i="1"/>
  <c r="O2398" i="1"/>
  <c r="P2398" i="1" s="1"/>
  <c r="X2398" i="1" l="1"/>
  <c r="B2398" i="1" s="1"/>
  <c r="F2401" i="1"/>
  <c r="E2401" i="1"/>
  <c r="U2401" i="1"/>
  <c r="W2401" i="1" s="1"/>
  <c r="J2402" i="1"/>
  <c r="K2402" i="1" s="1"/>
  <c r="M2402" i="1"/>
  <c r="I2403" i="1"/>
  <c r="D2400" i="1"/>
  <c r="L2400" i="1" s="1"/>
  <c r="G2399" i="1"/>
  <c r="N2400" i="1"/>
  <c r="O2399" i="1"/>
  <c r="P2399" i="1" s="1"/>
  <c r="X2399" i="1" s="1"/>
  <c r="E2402" i="1" l="1"/>
  <c r="F2402" i="1"/>
  <c r="U2402" i="1"/>
  <c r="W2402" i="1" s="1"/>
  <c r="G2400" i="1"/>
  <c r="M2403" i="1"/>
  <c r="J2403" i="1"/>
  <c r="K2403" i="1" s="1"/>
  <c r="I2404" i="1"/>
  <c r="D2401" i="1"/>
  <c r="L2401" i="1" s="1"/>
  <c r="B2399" i="1"/>
  <c r="N2401" i="1"/>
  <c r="O2400" i="1"/>
  <c r="P2400" i="1" s="1"/>
  <c r="X2400" i="1" l="1"/>
  <c r="B2400" i="1" s="1"/>
  <c r="E2403" i="1"/>
  <c r="F2403" i="1"/>
  <c r="U2403" i="1"/>
  <c r="W2403" i="1" s="1"/>
  <c r="J2404" i="1"/>
  <c r="K2404" i="1" s="1"/>
  <c r="M2404" i="1"/>
  <c r="I2405" i="1"/>
  <c r="G2401" i="1"/>
  <c r="D2402" i="1"/>
  <c r="G2402" i="1" s="1"/>
  <c r="N2402" i="1"/>
  <c r="O2401" i="1"/>
  <c r="P2401" i="1" s="1"/>
  <c r="X2401" i="1" l="1"/>
  <c r="B2401" i="1" s="1"/>
  <c r="F2404" i="1"/>
  <c r="E2404" i="1"/>
  <c r="U2404" i="1"/>
  <c r="W2404" i="1" s="1"/>
  <c r="M2405" i="1"/>
  <c r="J2405" i="1"/>
  <c r="K2405" i="1" s="1"/>
  <c r="I2406" i="1"/>
  <c r="L2402" i="1"/>
  <c r="O2402" i="1" s="1"/>
  <c r="P2402" i="1" s="1"/>
  <c r="X2402" i="1" s="1"/>
  <c r="D2403" i="1"/>
  <c r="L2403" i="1" s="1"/>
  <c r="N2403" i="1"/>
  <c r="M2406" i="1" l="1"/>
  <c r="J2406" i="1"/>
  <c r="K2406" i="1" s="1"/>
  <c r="I2407" i="1"/>
  <c r="D2404" i="1"/>
  <c r="G2404" i="1" s="1"/>
  <c r="F2405" i="1"/>
  <c r="E2405" i="1"/>
  <c r="U2405" i="1"/>
  <c r="W2405" i="1" s="1"/>
  <c r="G2403" i="1"/>
  <c r="B2402" i="1"/>
  <c r="N2404" i="1"/>
  <c r="O2403" i="1"/>
  <c r="P2403" i="1" s="1"/>
  <c r="X2403" i="1" s="1"/>
  <c r="L2404" i="1" l="1"/>
  <c r="O2404" i="1" s="1"/>
  <c r="P2404" i="1" s="1"/>
  <c r="D2405" i="1"/>
  <c r="G2405" i="1" s="1"/>
  <c r="J2407" i="1"/>
  <c r="K2407" i="1" s="1"/>
  <c r="M2407" i="1"/>
  <c r="I2408" i="1"/>
  <c r="F2406" i="1"/>
  <c r="E2406" i="1"/>
  <c r="U2406" i="1"/>
  <c r="W2406" i="1" s="1"/>
  <c r="B2403" i="1"/>
  <c r="N2405" i="1"/>
  <c r="X2404" i="1" l="1"/>
  <c r="B2404" i="1" s="1"/>
  <c r="D2406" i="1"/>
  <c r="G2406" i="1" s="1"/>
  <c r="M2408" i="1"/>
  <c r="J2408" i="1"/>
  <c r="K2408" i="1" s="1"/>
  <c r="I2409" i="1"/>
  <c r="F2407" i="1"/>
  <c r="E2407" i="1"/>
  <c r="U2407" i="1"/>
  <c r="W2407" i="1" s="1"/>
  <c r="L2405" i="1"/>
  <c r="O2405" i="1" s="1"/>
  <c r="P2405" i="1" s="1"/>
  <c r="X2405" i="1" s="1"/>
  <c r="N2406" i="1"/>
  <c r="D2407" i="1" l="1"/>
  <c r="L2407" i="1" s="1"/>
  <c r="J2409" i="1"/>
  <c r="K2409" i="1" s="1"/>
  <c r="M2409" i="1"/>
  <c r="I2410" i="1"/>
  <c r="F2408" i="1"/>
  <c r="E2408" i="1"/>
  <c r="U2408" i="1"/>
  <c r="W2408" i="1" s="1"/>
  <c r="L2406" i="1"/>
  <c r="O2406" i="1" s="1"/>
  <c r="P2406" i="1" s="1"/>
  <c r="X2406" i="1" s="1"/>
  <c r="B2405" i="1"/>
  <c r="N2407" i="1"/>
  <c r="G2407" i="1" l="1"/>
  <c r="F2409" i="1"/>
  <c r="E2409" i="1"/>
  <c r="U2409" i="1"/>
  <c r="W2409" i="1" s="1"/>
  <c r="J2410" i="1"/>
  <c r="K2410" i="1" s="1"/>
  <c r="M2410" i="1"/>
  <c r="I2411" i="1"/>
  <c r="D2408" i="1"/>
  <c r="L2408" i="1" s="1"/>
  <c r="B2406" i="1"/>
  <c r="N2408" i="1"/>
  <c r="O2407" i="1"/>
  <c r="P2407" i="1" s="1"/>
  <c r="X2407" i="1" l="1"/>
  <c r="B2407" i="1" s="1"/>
  <c r="G2408" i="1"/>
  <c r="F2410" i="1"/>
  <c r="E2410" i="1"/>
  <c r="U2410" i="1"/>
  <c r="W2410" i="1" s="1"/>
  <c r="M2411" i="1"/>
  <c r="J2411" i="1"/>
  <c r="K2411" i="1" s="1"/>
  <c r="I2412" i="1"/>
  <c r="D2409" i="1"/>
  <c r="G2409" i="1" s="1"/>
  <c r="N2409" i="1"/>
  <c r="O2408" i="1"/>
  <c r="P2408" i="1" s="1"/>
  <c r="X2408" i="1" l="1"/>
  <c r="B2408" i="1" s="1"/>
  <c r="J2412" i="1"/>
  <c r="K2412" i="1" s="1"/>
  <c r="M2412" i="1"/>
  <c r="I2413" i="1"/>
  <c r="F2411" i="1"/>
  <c r="E2411" i="1"/>
  <c r="U2411" i="1"/>
  <c r="W2411" i="1" s="1"/>
  <c r="L2409" i="1"/>
  <c r="O2409" i="1" s="1"/>
  <c r="P2409" i="1" s="1"/>
  <c r="D2410" i="1"/>
  <c r="G2410" i="1" s="1"/>
  <c r="N2410" i="1"/>
  <c r="X2409" i="1" l="1"/>
  <c r="B2409" i="1" s="1"/>
  <c r="D2411" i="1"/>
  <c r="G2411" i="1" s="1"/>
  <c r="L2410" i="1"/>
  <c r="O2410" i="1" s="1"/>
  <c r="P2410" i="1" s="1"/>
  <c r="X2410" i="1" s="1"/>
  <c r="J2413" i="1"/>
  <c r="K2413" i="1" s="1"/>
  <c r="M2413" i="1"/>
  <c r="I2414" i="1"/>
  <c r="F2412" i="1"/>
  <c r="E2412" i="1"/>
  <c r="U2412" i="1"/>
  <c r="W2412" i="1" s="1"/>
  <c r="N2411" i="1"/>
  <c r="L2411" i="1" l="1"/>
  <c r="O2411" i="1" s="1"/>
  <c r="P2411" i="1" s="1"/>
  <c r="J2414" i="1"/>
  <c r="K2414" i="1" s="1"/>
  <c r="M2414" i="1"/>
  <c r="I2415" i="1"/>
  <c r="F2413" i="1"/>
  <c r="E2413" i="1"/>
  <c r="U2413" i="1"/>
  <c r="W2413" i="1" s="1"/>
  <c r="D2412" i="1"/>
  <c r="L2412" i="1" s="1"/>
  <c r="B2410" i="1"/>
  <c r="N2412" i="1"/>
  <c r="X2411" i="1" l="1"/>
  <c r="B2411" i="1" s="1"/>
  <c r="G2412" i="1"/>
  <c r="D2413" i="1"/>
  <c r="G2413" i="1" s="1"/>
  <c r="J2415" i="1"/>
  <c r="K2415" i="1" s="1"/>
  <c r="I2416" i="1"/>
  <c r="E2414" i="1"/>
  <c r="F2414" i="1"/>
  <c r="U2414" i="1"/>
  <c r="W2414" i="1" s="1"/>
  <c r="O2412" i="1"/>
  <c r="P2412" i="1" s="1"/>
  <c r="X2412" i="1" s="1"/>
  <c r="N2413" i="1"/>
  <c r="D2414" i="1" l="1"/>
  <c r="G2414" i="1" s="1"/>
  <c r="J2416" i="1"/>
  <c r="K2416" i="1" s="1"/>
  <c r="I2417" i="1"/>
  <c r="F2415" i="1"/>
  <c r="E2415" i="1"/>
  <c r="L2413" i="1"/>
  <c r="O2413" i="1" s="1"/>
  <c r="P2413" i="1" s="1"/>
  <c r="N2414" i="1"/>
  <c r="Y2412" i="1"/>
  <c r="X2413" i="1" l="1"/>
  <c r="B2413" i="1" s="1"/>
  <c r="L2414" i="1"/>
  <c r="M2415" i="1" s="1"/>
  <c r="M2416" i="1" s="1"/>
  <c r="M2417" i="1" s="1"/>
  <c r="J2417" i="1"/>
  <c r="K2417" i="1" s="1"/>
  <c r="I2418" i="1"/>
  <c r="E2416" i="1"/>
  <c r="F2416" i="1"/>
  <c r="U2416" i="1"/>
  <c r="W2416" i="1" s="1"/>
  <c r="D2415" i="1"/>
  <c r="L2415" i="1" s="1"/>
  <c r="B2412" i="1"/>
  <c r="N2415" i="1" l="1"/>
  <c r="N2416" i="1" s="1"/>
  <c r="O2414" i="1"/>
  <c r="P2414" i="1" s="1"/>
  <c r="X2414" i="1" s="1"/>
  <c r="G2415" i="1"/>
  <c r="D2416" i="1"/>
  <c r="G2416" i="1" s="1"/>
  <c r="M2418" i="1"/>
  <c r="J2418" i="1"/>
  <c r="K2418" i="1" s="1"/>
  <c r="I2419" i="1"/>
  <c r="F2417" i="1"/>
  <c r="E2417" i="1"/>
  <c r="U2417" i="1"/>
  <c r="W2417" i="1" s="1"/>
  <c r="O2415" i="1" l="1"/>
  <c r="P2415" i="1" s="1"/>
  <c r="M2419" i="1"/>
  <c r="J2419" i="1"/>
  <c r="K2419" i="1" s="1"/>
  <c r="I2420" i="1"/>
  <c r="E2418" i="1"/>
  <c r="F2418" i="1"/>
  <c r="U2418" i="1"/>
  <c r="W2418" i="1" s="1"/>
  <c r="L2416" i="1"/>
  <c r="O2416" i="1" s="1"/>
  <c r="P2416" i="1" s="1"/>
  <c r="B2414" i="1"/>
  <c r="Y2414" i="1"/>
  <c r="D2417" i="1"/>
  <c r="G2417" i="1" s="1"/>
  <c r="N2417" i="1"/>
  <c r="X2416" i="1" l="1"/>
  <c r="B2416" i="1" s="1"/>
  <c r="X2415" i="1"/>
  <c r="B2415" i="1" s="1"/>
  <c r="L2417" i="1"/>
  <c r="O2417" i="1" s="1"/>
  <c r="P2417" i="1" s="1"/>
  <c r="D2418" i="1"/>
  <c r="G2418" i="1" s="1"/>
  <c r="J2420" i="1"/>
  <c r="K2420" i="1" s="1"/>
  <c r="M2420" i="1"/>
  <c r="I2421" i="1"/>
  <c r="F2419" i="1"/>
  <c r="E2419" i="1"/>
  <c r="U2419" i="1"/>
  <c r="W2419" i="1" s="1"/>
  <c r="N2418" i="1"/>
  <c r="X2417" i="1" l="1"/>
  <c r="B2417" i="1" s="1"/>
  <c r="F2420" i="1"/>
  <c r="E2420" i="1"/>
  <c r="U2420" i="1"/>
  <c r="W2420" i="1" s="1"/>
  <c r="D2419" i="1"/>
  <c r="L2419" i="1" s="1"/>
  <c r="L2418" i="1"/>
  <c r="O2418" i="1" s="1"/>
  <c r="P2418" i="1" s="1"/>
  <c r="X2418" i="1" s="1"/>
  <c r="M2421" i="1"/>
  <c r="J2421" i="1"/>
  <c r="K2421" i="1" s="1"/>
  <c r="I2422" i="1"/>
  <c r="N2419" i="1"/>
  <c r="F2421" i="1" l="1"/>
  <c r="E2421" i="1"/>
  <c r="U2421" i="1"/>
  <c r="W2421" i="1" s="1"/>
  <c r="G2419" i="1"/>
  <c r="D2420" i="1"/>
  <c r="L2420" i="1" s="1"/>
  <c r="J2422" i="1"/>
  <c r="K2422" i="1" s="1"/>
  <c r="M2422" i="1"/>
  <c r="I2423" i="1"/>
  <c r="B2418" i="1"/>
  <c r="N2420" i="1"/>
  <c r="O2419" i="1"/>
  <c r="P2419" i="1" s="1"/>
  <c r="X2419" i="1" l="1"/>
  <c r="B2419" i="1" s="1"/>
  <c r="G2420" i="1"/>
  <c r="D2421" i="1"/>
  <c r="G2421" i="1" s="1"/>
  <c r="E2422" i="1"/>
  <c r="F2422" i="1"/>
  <c r="U2422" i="1"/>
  <c r="W2422" i="1" s="1"/>
  <c r="M2423" i="1"/>
  <c r="J2423" i="1"/>
  <c r="K2423" i="1" s="1"/>
  <c r="I2424" i="1"/>
  <c r="N2421" i="1"/>
  <c r="O2420" i="1"/>
  <c r="P2420" i="1" s="1"/>
  <c r="X2420" i="1" l="1"/>
  <c r="B2420" i="1" s="1"/>
  <c r="L2421" i="1"/>
  <c r="O2421" i="1" s="1"/>
  <c r="P2421" i="1" s="1"/>
  <c r="F2423" i="1"/>
  <c r="E2423" i="1"/>
  <c r="U2423" i="1"/>
  <c r="W2423" i="1" s="1"/>
  <c r="D2422" i="1"/>
  <c r="G2422" i="1" s="1"/>
  <c r="J2424" i="1"/>
  <c r="K2424" i="1" s="1"/>
  <c r="M2424" i="1"/>
  <c r="I2425" i="1"/>
  <c r="N2422" i="1"/>
  <c r="X2421" i="1" l="1"/>
  <c r="B2421" i="1" s="1"/>
  <c r="L2422" i="1"/>
  <c r="O2422" i="1" s="1"/>
  <c r="P2422" i="1" s="1"/>
  <c r="J2425" i="1"/>
  <c r="K2425" i="1" s="1"/>
  <c r="M2425" i="1"/>
  <c r="I2426" i="1"/>
  <c r="D2423" i="1"/>
  <c r="L2423" i="1" s="1"/>
  <c r="F2424" i="1"/>
  <c r="E2424" i="1"/>
  <c r="U2424" i="1"/>
  <c r="W2424" i="1" s="1"/>
  <c r="N2423" i="1"/>
  <c r="X2422" i="1" l="1"/>
  <c r="B2422" i="1" s="1"/>
  <c r="G2423" i="1"/>
  <c r="D2424" i="1"/>
  <c r="G2424" i="1" s="1"/>
  <c r="M2426" i="1"/>
  <c r="J2426" i="1"/>
  <c r="K2426" i="1" s="1"/>
  <c r="I2427" i="1"/>
  <c r="F2425" i="1"/>
  <c r="E2425" i="1"/>
  <c r="U2425" i="1"/>
  <c r="W2425" i="1" s="1"/>
  <c r="N2424" i="1"/>
  <c r="O2423" i="1"/>
  <c r="P2423" i="1" s="1"/>
  <c r="X2423" i="1" l="1"/>
  <c r="B2423" i="1" s="1"/>
  <c r="D2425" i="1"/>
  <c r="G2425" i="1" s="1"/>
  <c r="M2427" i="1"/>
  <c r="J2427" i="1"/>
  <c r="K2427" i="1" s="1"/>
  <c r="I2428" i="1"/>
  <c r="L2424" i="1"/>
  <c r="O2424" i="1" s="1"/>
  <c r="P2424" i="1" s="1"/>
  <c r="X2424" i="1" s="1"/>
  <c r="F2426" i="1"/>
  <c r="E2426" i="1"/>
  <c r="U2426" i="1"/>
  <c r="W2426" i="1" s="1"/>
  <c r="N2425" i="1"/>
  <c r="L2425" i="1" l="1"/>
  <c r="O2425" i="1" s="1"/>
  <c r="P2425" i="1" s="1"/>
  <c r="D2426" i="1"/>
  <c r="L2426" i="1" s="1"/>
  <c r="M2428" i="1"/>
  <c r="J2428" i="1"/>
  <c r="K2428" i="1" s="1"/>
  <c r="I2429" i="1"/>
  <c r="F2427" i="1"/>
  <c r="E2427" i="1"/>
  <c r="U2427" i="1"/>
  <c r="W2427" i="1" s="1"/>
  <c r="B2424" i="1"/>
  <c r="N2426" i="1"/>
  <c r="X2425" i="1" l="1"/>
  <c r="B2425" i="1" s="1"/>
  <c r="D2427" i="1"/>
  <c r="L2427" i="1" s="1"/>
  <c r="J2429" i="1"/>
  <c r="K2429" i="1" s="1"/>
  <c r="M2429" i="1"/>
  <c r="I2430" i="1"/>
  <c r="E2428" i="1"/>
  <c r="F2428" i="1"/>
  <c r="U2428" i="1"/>
  <c r="W2428" i="1" s="1"/>
  <c r="G2426" i="1"/>
  <c r="N2427" i="1"/>
  <c r="O2426" i="1"/>
  <c r="P2426" i="1" s="1"/>
  <c r="X2426" i="1" l="1"/>
  <c r="B2426" i="1" s="1"/>
  <c r="M2430" i="1"/>
  <c r="J2430" i="1"/>
  <c r="K2430" i="1" s="1"/>
  <c r="I2431" i="1"/>
  <c r="D2428" i="1"/>
  <c r="L2428" i="1" s="1"/>
  <c r="E2429" i="1"/>
  <c r="F2429" i="1"/>
  <c r="U2429" i="1"/>
  <c r="W2429" i="1" s="1"/>
  <c r="G2427" i="1"/>
  <c r="N2428" i="1"/>
  <c r="O2427" i="1"/>
  <c r="P2427" i="1" s="1"/>
  <c r="X2427" i="1" l="1"/>
  <c r="B2427" i="1" s="1"/>
  <c r="G2428" i="1"/>
  <c r="F2430" i="1"/>
  <c r="E2430" i="1"/>
  <c r="U2430" i="1"/>
  <c r="W2430" i="1" s="1"/>
  <c r="D2429" i="1"/>
  <c r="L2429" i="1" s="1"/>
  <c r="M2431" i="1"/>
  <c r="J2431" i="1"/>
  <c r="K2431" i="1" s="1"/>
  <c r="I2432" i="1"/>
  <c r="N2429" i="1"/>
  <c r="O2428" i="1"/>
  <c r="P2428" i="1" s="1"/>
  <c r="X2428" i="1" l="1"/>
  <c r="B2428" i="1" s="1"/>
  <c r="F2431" i="1"/>
  <c r="E2431" i="1"/>
  <c r="U2431" i="1"/>
  <c r="W2431" i="1" s="1"/>
  <c r="G2429" i="1"/>
  <c r="D2430" i="1"/>
  <c r="G2430" i="1" s="1"/>
  <c r="M2432" i="1"/>
  <c r="J2432" i="1"/>
  <c r="K2432" i="1" s="1"/>
  <c r="I2433" i="1"/>
  <c r="N2430" i="1"/>
  <c r="O2429" i="1"/>
  <c r="P2429" i="1" s="1"/>
  <c r="X2429" i="1" l="1"/>
  <c r="B2429" i="1" s="1"/>
  <c r="F2432" i="1"/>
  <c r="E2432" i="1"/>
  <c r="U2432" i="1"/>
  <c r="W2432" i="1" s="1"/>
  <c r="D2431" i="1"/>
  <c r="L2431" i="1" s="1"/>
  <c r="L2430" i="1"/>
  <c r="O2430" i="1" s="1"/>
  <c r="P2430" i="1" s="1"/>
  <c r="J2433" i="1"/>
  <c r="K2433" i="1" s="1"/>
  <c r="M2433" i="1"/>
  <c r="I2434" i="1"/>
  <c r="N2431" i="1"/>
  <c r="X2430" i="1" l="1"/>
  <c r="B2430" i="1" s="1"/>
  <c r="F2433" i="1"/>
  <c r="E2433" i="1"/>
  <c r="U2433" i="1"/>
  <c r="W2433" i="1" s="1"/>
  <c r="G2431" i="1"/>
  <c r="D2432" i="1"/>
  <c r="L2432" i="1" s="1"/>
  <c r="M2434" i="1"/>
  <c r="J2434" i="1"/>
  <c r="K2434" i="1" s="1"/>
  <c r="I2435" i="1"/>
  <c r="N2432" i="1"/>
  <c r="O2431" i="1"/>
  <c r="P2431" i="1" s="1"/>
  <c r="X2431" i="1" l="1"/>
  <c r="B2431" i="1" s="1"/>
  <c r="G2432" i="1"/>
  <c r="F2434" i="1"/>
  <c r="E2434" i="1"/>
  <c r="U2434" i="1"/>
  <c r="W2434" i="1" s="1"/>
  <c r="D2433" i="1"/>
  <c r="G2433" i="1" s="1"/>
  <c r="J2435" i="1"/>
  <c r="K2435" i="1" s="1"/>
  <c r="M2435" i="1"/>
  <c r="I2436" i="1"/>
  <c r="N2433" i="1"/>
  <c r="O2432" i="1"/>
  <c r="P2432" i="1" s="1"/>
  <c r="X2432" i="1" l="1"/>
  <c r="B2432" i="1" s="1"/>
  <c r="J2436" i="1"/>
  <c r="K2436" i="1" s="1"/>
  <c r="M2436" i="1"/>
  <c r="I2437" i="1"/>
  <c r="F2435" i="1"/>
  <c r="E2435" i="1"/>
  <c r="U2435" i="1"/>
  <c r="W2435" i="1" s="1"/>
  <c r="L2433" i="1"/>
  <c r="O2433" i="1" s="1"/>
  <c r="P2433" i="1" s="1"/>
  <c r="D2434" i="1"/>
  <c r="L2434" i="1" s="1"/>
  <c r="N2434" i="1"/>
  <c r="X2433" i="1" l="1"/>
  <c r="B2433" i="1" s="1"/>
  <c r="G2434" i="1"/>
  <c r="D2435" i="1"/>
  <c r="L2435" i="1" s="1"/>
  <c r="J2437" i="1"/>
  <c r="K2437" i="1" s="1"/>
  <c r="M2437" i="1"/>
  <c r="I2438" i="1"/>
  <c r="F2436" i="1"/>
  <c r="E2436" i="1"/>
  <c r="U2436" i="1"/>
  <c r="W2436" i="1" s="1"/>
  <c r="N2435" i="1"/>
  <c r="O2434" i="1"/>
  <c r="P2434" i="1" s="1"/>
  <c r="X2434" i="1" l="1"/>
  <c r="B2434" i="1" s="1"/>
  <c r="G2435" i="1"/>
  <c r="J2438" i="1"/>
  <c r="K2438" i="1" s="1"/>
  <c r="M2438" i="1"/>
  <c r="I2439" i="1"/>
  <c r="E2437" i="1"/>
  <c r="F2437" i="1"/>
  <c r="U2437" i="1"/>
  <c r="W2437" i="1" s="1"/>
  <c r="D2436" i="1"/>
  <c r="L2436" i="1" s="1"/>
  <c r="N2436" i="1"/>
  <c r="O2435" i="1"/>
  <c r="P2435" i="1" s="1"/>
  <c r="X2435" i="1" l="1"/>
  <c r="B2435" i="1" s="1"/>
  <c r="D2437" i="1"/>
  <c r="L2437" i="1" s="1"/>
  <c r="G2436" i="1"/>
  <c r="J2439" i="1"/>
  <c r="K2439" i="1" s="1"/>
  <c r="M2439" i="1"/>
  <c r="I2440" i="1"/>
  <c r="E2438" i="1"/>
  <c r="F2438" i="1"/>
  <c r="U2438" i="1"/>
  <c r="W2438" i="1" s="1"/>
  <c r="N2437" i="1"/>
  <c r="O2436" i="1"/>
  <c r="P2436" i="1" s="1"/>
  <c r="X2436" i="1" s="1"/>
  <c r="M2440" i="1" l="1"/>
  <c r="J2440" i="1"/>
  <c r="K2440" i="1" s="1"/>
  <c r="I2441" i="1"/>
  <c r="F2439" i="1"/>
  <c r="E2439" i="1"/>
  <c r="U2439" i="1"/>
  <c r="W2439" i="1" s="1"/>
  <c r="D2438" i="1"/>
  <c r="L2438" i="1" s="1"/>
  <c r="G2437" i="1"/>
  <c r="B2436" i="1"/>
  <c r="N2438" i="1"/>
  <c r="O2437" i="1"/>
  <c r="P2437" i="1" s="1"/>
  <c r="X2437" i="1" l="1"/>
  <c r="B2437" i="1" s="1"/>
  <c r="G2438" i="1"/>
  <c r="D2439" i="1"/>
  <c r="G2439" i="1" s="1"/>
  <c r="M2441" i="1"/>
  <c r="J2441" i="1"/>
  <c r="K2441" i="1" s="1"/>
  <c r="I2442" i="1"/>
  <c r="E2440" i="1"/>
  <c r="F2440" i="1"/>
  <c r="U2440" i="1"/>
  <c r="W2440" i="1" s="1"/>
  <c r="N2439" i="1"/>
  <c r="O2438" i="1"/>
  <c r="P2438" i="1" s="1"/>
  <c r="X2438" i="1" s="1"/>
  <c r="D2440" i="1" l="1"/>
  <c r="L2440" i="1" s="1"/>
  <c r="F2441" i="1"/>
  <c r="E2441" i="1"/>
  <c r="U2441" i="1"/>
  <c r="W2441" i="1" s="1"/>
  <c r="L2439" i="1"/>
  <c r="O2439" i="1" s="1"/>
  <c r="P2439" i="1" s="1"/>
  <c r="J2442" i="1"/>
  <c r="K2442" i="1" s="1"/>
  <c r="M2442" i="1"/>
  <c r="I2443" i="1"/>
  <c r="B2438" i="1"/>
  <c r="N2440" i="1"/>
  <c r="X2439" i="1" l="1"/>
  <c r="B2439" i="1" s="1"/>
  <c r="E2442" i="1"/>
  <c r="F2442" i="1"/>
  <c r="U2442" i="1"/>
  <c r="W2442" i="1" s="1"/>
  <c r="D2441" i="1"/>
  <c r="G2441" i="1" s="1"/>
  <c r="J2443" i="1"/>
  <c r="K2443" i="1" s="1"/>
  <c r="M2443" i="1"/>
  <c r="I2444" i="1"/>
  <c r="G2440" i="1"/>
  <c r="N2441" i="1"/>
  <c r="O2440" i="1"/>
  <c r="P2440" i="1" s="1"/>
  <c r="X2440" i="1" s="1"/>
  <c r="J2444" i="1" l="1"/>
  <c r="K2444" i="1" s="1"/>
  <c r="I2445" i="1"/>
  <c r="F2443" i="1"/>
  <c r="E2443" i="1"/>
  <c r="U2443" i="1"/>
  <c r="W2443" i="1" s="1"/>
  <c r="L2441" i="1"/>
  <c r="O2441" i="1" s="1"/>
  <c r="P2441" i="1" s="1"/>
  <c r="D2442" i="1"/>
  <c r="L2442" i="1" s="1"/>
  <c r="B2440" i="1"/>
  <c r="N2442" i="1"/>
  <c r="X2441" i="1" l="1"/>
  <c r="B2441" i="1" s="1"/>
  <c r="D2443" i="1"/>
  <c r="L2443" i="1" s="1"/>
  <c r="M2444" i="1" s="1"/>
  <c r="M2445" i="1" s="1"/>
  <c r="J2445" i="1"/>
  <c r="K2445" i="1" s="1"/>
  <c r="I2446" i="1"/>
  <c r="G2442" i="1"/>
  <c r="F2444" i="1"/>
  <c r="E2444" i="1"/>
  <c r="N2443" i="1"/>
  <c r="O2442" i="1"/>
  <c r="P2442" i="1" s="1"/>
  <c r="X2442" i="1" s="1"/>
  <c r="M2446" i="1" l="1"/>
  <c r="D2444" i="1"/>
  <c r="L2444" i="1" s="1"/>
  <c r="J2446" i="1"/>
  <c r="K2446" i="1" s="1"/>
  <c r="I2447" i="1"/>
  <c r="F2445" i="1"/>
  <c r="E2445" i="1"/>
  <c r="U2445" i="1"/>
  <c r="W2445" i="1" s="1"/>
  <c r="G2443" i="1"/>
  <c r="B2442" i="1"/>
  <c r="O2443" i="1"/>
  <c r="P2443" i="1" s="1"/>
  <c r="X2443" i="1" s="1"/>
  <c r="N2444" i="1"/>
  <c r="G2444" i="1" l="1"/>
  <c r="J2447" i="1"/>
  <c r="K2447" i="1" s="1"/>
  <c r="I2448" i="1"/>
  <c r="E2446" i="1"/>
  <c r="F2446" i="1"/>
  <c r="U2446" i="1"/>
  <c r="W2446" i="1" s="1"/>
  <c r="D2445" i="1"/>
  <c r="L2445" i="1" s="1"/>
  <c r="M2447" i="1"/>
  <c r="N2445" i="1"/>
  <c r="O2444" i="1"/>
  <c r="P2444" i="1" s="1"/>
  <c r="Y2443" i="1"/>
  <c r="X2444" i="1" l="1"/>
  <c r="B2444" i="1" s="1"/>
  <c r="G2445" i="1"/>
  <c r="D2446" i="1"/>
  <c r="G2446" i="1" s="1"/>
  <c r="M2448" i="1"/>
  <c r="J2448" i="1"/>
  <c r="K2448" i="1" s="1"/>
  <c r="I2449" i="1"/>
  <c r="F2447" i="1"/>
  <c r="E2447" i="1"/>
  <c r="U2447" i="1"/>
  <c r="W2447" i="1" s="1"/>
  <c r="B2443" i="1"/>
  <c r="N2446" i="1"/>
  <c r="O2445" i="1"/>
  <c r="P2445" i="1" s="1"/>
  <c r="X2445" i="1" l="1"/>
  <c r="B2445" i="1" s="1"/>
  <c r="L2446" i="1"/>
  <c r="O2446" i="1" s="1"/>
  <c r="P2446" i="1" s="1"/>
  <c r="D2447" i="1"/>
  <c r="L2447" i="1" s="1"/>
  <c r="F2448" i="1"/>
  <c r="E2448" i="1"/>
  <c r="U2448" i="1"/>
  <c r="W2448" i="1" s="1"/>
  <c r="M2449" i="1"/>
  <c r="J2449" i="1"/>
  <c r="K2449" i="1" s="1"/>
  <c r="I2450" i="1"/>
  <c r="N2447" i="1"/>
  <c r="X2446" i="1" l="1"/>
  <c r="B2446" i="1" s="1"/>
  <c r="G2447" i="1"/>
  <c r="D2448" i="1"/>
  <c r="L2448" i="1" s="1"/>
  <c r="F2449" i="1"/>
  <c r="E2449" i="1"/>
  <c r="U2449" i="1"/>
  <c r="W2449" i="1" s="1"/>
  <c r="M2450" i="1"/>
  <c r="J2450" i="1"/>
  <c r="K2450" i="1" s="1"/>
  <c r="I2451" i="1"/>
  <c r="N2448" i="1"/>
  <c r="O2447" i="1"/>
  <c r="P2447" i="1" s="1"/>
  <c r="X2447" i="1" l="1"/>
  <c r="B2447" i="1" s="1"/>
  <c r="G2448" i="1"/>
  <c r="E2450" i="1"/>
  <c r="F2450" i="1"/>
  <c r="U2450" i="1"/>
  <c r="W2450" i="1" s="1"/>
  <c r="D2449" i="1"/>
  <c r="G2449" i="1" s="1"/>
  <c r="M2451" i="1"/>
  <c r="J2451" i="1"/>
  <c r="K2451" i="1" s="1"/>
  <c r="I2452" i="1"/>
  <c r="N2449" i="1"/>
  <c r="O2448" i="1"/>
  <c r="P2448" i="1" s="1"/>
  <c r="X2448" i="1" l="1"/>
  <c r="B2448" i="1" s="1"/>
  <c r="L2449" i="1"/>
  <c r="O2449" i="1" s="1"/>
  <c r="P2449" i="1" s="1"/>
  <c r="E2451" i="1"/>
  <c r="F2451" i="1"/>
  <c r="U2451" i="1"/>
  <c r="W2451" i="1" s="1"/>
  <c r="J2452" i="1"/>
  <c r="K2452" i="1" s="1"/>
  <c r="M2452" i="1"/>
  <c r="I2453" i="1"/>
  <c r="D2450" i="1"/>
  <c r="L2450" i="1" s="1"/>
  <c r="N2450" i="1"/>
  <c r="X2449" i="1" l="1"/>
  <c r="B2449" i="1" s="1"/>
  <c r="J2453" i="1"/>
  <c r="K2453" i="1" s="1"/>
  <c r="M2453" i="1"/>
  <c r="I2454" i="1"/>
  <c r="F2452" i="1"/>
  <c r="E2452" i="1"/>
  <c r="U2452" i="1"/>
  <c r="W2452" i="1" s="1"/>
  <c r="D2451" i="1"/>
  <c r="L2451" i="1" s="1"/>
  <c r="G2450" i="1"/>
  <c r="N2451" i="1"/>
  <c r="O2450" i="1"/>
  <c r="P2450" i="1" s="1"/>
  <c r="X2450" i="1" s="1"/>
  <c r="G2451" i="1" l="1"/>
  <c r="D2452" i="1"/>
  <c r="L2452" i="1" s="1"/>
  <c r="M2454" i="1"/>
  <c r="J2454" i="1"/>
  <c r="K2454" i="1" s="1"/>
  <c r="I2455" i="1"/>
  <c r="F2453" i="1"/>
  <c r="E2453" i="1"/>
  <c r="U2453" i="1"/>
  <c r="W2453" i="1" s="1"/>
  <c r="B2450" i="1"/>
  <c r="N2452" i="1"/>
  <c r="O2451" i="1"/>
  <c r="P2451" i="1" s="1"/>
  <c r="X2451" i="1" l="1"/>
  <c r="B2451" i="1" s="1"/>
  <c r="G2452" i="1"/>
  <c r="E2454" i="1"/>
  <c r="F2454" i="1"/>
  <c r="U2454" i="1"/>
  <c r="W2454" i="1" s="1"/>
  <c r="D2453" i="1"/>
  <c r="G2453" i="1" s="1"/>
  <c r="M2455" i="1"/>
  <c r="J2455" i="1"/>
  <c r="K2455" i="1" s="1"/>
  <c r="I2456" i="1"/>
  <c r="N2453" i="1"/>
  <c r="O2452" i="1"/>
  <c r="P2452" i="1" s="1"/>
  <c r="X2452" i="1" l="1"/>
  <c r="B2452" i="1" s="1"/>
  <c r="J2456" i="1"/>
  <c r="K2456" i="1" s="1"/>
  <c r="M2456" i="1"/>
  <c r="I2457" i="1"/>
  <c r="F2455" i="1"/>
  <c r="E2455" i="1"/>
  <c r="U2455" i="1"/>
  <c r="W2455" i="1" s="1"/>
  <c r="L2453" i="1"/>
  <c r="O2453" i="1" s="1"/>
  <c r="P2453" i="1" s="1"/>
  <c r="D2454" i="1"/>
  <c r="L2454" i="1" s="1"/>
  <c r="N2454" i="1"/>
  <c r="X2453" i="1" l="1"/>
  <c r="B2453" i="1" s="1"/>
  <c r="G2454" i="1"/>
  <c r="D2455" i="1"/>
  <c r="L2455" i="1" s="1"/>
  <c r="M2457" i="1"/>
  <c r="J2457" i="1"/>
  <c r="K2457" i="1" s="1"/>
  <c r="I2458" i="1"/>
  <c r="F2456" i="1"/>
  <c r="E2456" i="1"/>
  <c r="U2456" i="1"/>
  <c r="W2456" i="1" s="1"/>
  <c r="N2455" i="1"/>
  <c r="O2454" i="1"/>
  <c r="P2454" i="1" s="1"/>
  <c r="X2454" i="1" s="1"/>
  <c r="G2455" i="1" l="1"/>
  <c r="F2457" i="1"/>
  <c r="E2457" i="1"/>
  <c r="U2457" i="1"/>
  <c r="W2457" i="1" s="1"/>
  <c r="J2458" i="1"/>
  <c r="K2458" i="1" s="1"/>
  <c r="M2458" i="1"/>
  <c r="I2459" i="1"/>
  <c r="D2456" i="1"/>
  <c r="G2456" i="1" s="1"/>
  <c r="B2454" i="1"/>
  <c r="N2456" i="1"/>
  <c r="O2455" i="1"/>
  <c r="P2455" i="1" s="1"/>
  <c r="X2455" i="1" l="1"/>
  <c r="B2455" i="1" s="1"/>
  <c r="L2456" i="1"/>
  <c r="O2456" i="1" s="1"/>
  <c r="P2456" i="1" s="1"/>
  <c r="X2456" i="1" s="1"/>
  <c r="M2459" i="1"/>
  <c r="J2459" i="1"/>
  <c r="K2459" i="1" s="1"/>
  <c r="I2460" i="1"/>
  <c r="E2458" i="1"/>
  <c r="F2458" i="1"/>
  <c r="U2458" i="1"/>
  <c r="W2458" i="1" s="1"/>
  <c r="D2457" i="1"/>
  <c r="G2457" i="1" s="1"/>
  <c r="N2457" i="1"/>
  <c r="D2458" i="1" l="1"/>
  <c r="L2458" i="1" s="1"/>
  <c r="L2457" i="1"/>
  <c r="O2457" i="1" s="1"/>
  <c r="P2457" i="1" s="1"/>
  <c r="X2457" i="1" s="1"/>
  <c r="J2460" i="1"/>
  <c r="K2460" i="1" s="1"/>
  <c r="M2460" i="1"/>
  <c r="I2461" i="1"/>
  <c r="F2459" i="1"/>
  <c r="E2459" i="1"/>
  <c r="U2459" i="1"/>
  <c r="W2459" i="1" s="1"/>
  <c r="B2456" i="1"/>
  <c r="N2458" i="1"/>
  <c r="G2458" i="1" l="1"/>
  <c r="D2459" i="1"/>
  <c r="G2459" i="1" s="1"/>
  <c r="J2461" i="1"/>
  <c r="K2461" i="1" s="1"/>
  <c r="M2461" i="1"/>
  <c r="I2462" i="1"/>
  <c r="F2460" i="1"/>
  <c r="E2460" i="1"/>
  <c r="U2460" i="1"/>
  <c r="W2460" i="1" s="1"/>
  <c r="B2457" i="1"/>
  <c r="N2459" i="1"/>
  <c r="O2458" i="1"/>
  <c r="P2458" i="1" s="1"/>
  <c r="X2458" i="1" l="1"/>
  <c r="B2458" i="1" s="1"/>
  <c r="L2459" i="1"/>
  <c r="O2459" i="1" s="1"/>
  <c r="P2459" i="1" s="1"/>
  <c r="M2462" i="1"/>
  <c r="J2462" i="1"/>
  <c r="K2462" i="1" s="1"/>
  <c r="I2463" i="1"/>
  <c r="D2460" i="1"/>
  <c r="L2460" i="1" s="1"/>
  <c r="F2461" i="1"/>
  <c r="E2461" i="1"/>
  <c r="U2461" i="1"/>
  <c r="W2461" i="1" s="1"/>
  <c r="N2460" i="1"/>
  <c r="X2459" i="1" l="1"/>
  <c r="B2459" i="1" s="1"/>
  <c r="D2461" i="1"/>
  <c r="G2461" i="1" s="1"/>
  <c r="G2460" i="1"/>
  <c r="J2463" i="1"/>
  <c r="K2463" i="1" s="1"/>
  <c r="M2463" i="1"/>
  <c r="I2464" i="1"/>
  <c r="E2462" i="1"/>
  <c r="F2462" i="1"/>
  <c r="U2462" i="1"/>
  <c r="W2462" i="1" s="1"/>
  <c r="N2461" i="1"/>
  <c r="O2460" i="1"/>
  <c r="P2460" i="1" s="1"/>
  <c r="X2460" i="1" l="1"/>
  <c r="B2460" i="1" s="1"/>
  <c r="L2461" i="1"/>
  <c r="O2461" i="1" s="1"/>
  <c r="P2461" i="1" s="1"/>
  <c r="D2462" i="1"/>
  <c r="G2462" i="1" s="1"/>
  <c r="E2463" i="1"/>
  <c r="F2463" i="1"/>
  <c r="U2463" i="1"/>
  <c r="W2463" i="1" s="1"/>
  <c r="M2464" i="1"/>
  <c r="J2464" i="1"/>
  <c r="K2464" i="1" s="1"/>
  <c r="I2465" i="1"/>
  <c r="N2462" i="1"/>
  <c r="X2461" i="1" l="1"/>
  <c r="B2461" i="1" s="1"/>
  <c r="F2464" i="1"/>
  <c r="E2464" i="1"/>
  <c r="U2464" i="1"/>
  <c r="W2464" i="1" s="1"/>
  <c r="D2463" i="1"/>
  <c r="L2463" i="1" s="1"/>
  <c r="L2462" i="1"/>
  <c r="O2462" i="1" s="1"/>
  <c r="P2462" i="1" s="1"/>
  <c r="M2465" i="1"/>
  <c r="J2465" i="1"/>
  <c r="K2465" i="1" s="1"/>
  <c r="I2466" i="1"/>
  <c r="N2463" i="1"/>
  <c r="X2462" i="1" l="1"/>
  <c r="B2462" i="1" s="1"/>
  <c r="E2465" i="1"/>
  <c r="F2465" i="1"/>
  <c r="U2465" i="1"/>
  <c r="W2465" i="1" s="1"/>
  <c r="G2463" i="1"/>
  <c r="D2464" i="1"/>
  <c r="L2464" i="1" s="1"/>
  <c r="M2466" i="1"/>
  <c r="J2466" i="1"/>
  <c r="K2466" i="1" s="1"/>
  <c r="I2467" i="1"/>
  <c r="N2464" i="1"/>
  <c r="O2463" i="1"/>
  <c r="P2463" i="1" s="1"/>
  <c r="X2463" i="1" l="1"/>
  <c r="B2463" i="1" s="1"/>
  <c r="E2466" i="1"/>
  <c r="F2466" i="1"/>
  <c r="U2466" i="1"/>
  <c r="W2466" i="1" s="1"/>
  <c r="G2464" i="1"/>
  <c r="J2467" i="1"/>
  <c r="K2467" i="1" s="1"/>
  <c r="M2467" i="1"/>
  <c r="I2468" i="1"/>
  <c r="D2465" i="1"/>
  <c r="G2465" i="1" s="1"/>
  <c r="N2465" i="1"/>
  <c r="O2464" i="1"/>
  <c r="P2464" i="1" s="1"/>
  <c r="X2464" i="1" s="1"/>
  <c r="J2468" i="1" l="1"/>
  <c r="K2468" i="1" s="1"/>
  <c r="M2468" i="1"/>
  <c r="I2469" i="1"/>
  <c r="F2467" i="1"/>
  <c r="E2467" i="1"/>
  <c r="U2467" i="1"/>
  <c r="W2467" i="1" s="1"/>
  <c r="L2465" i="1"/>
  <c r="O2465" i="1" s="1"/>
  <c r="P2465" i="1" s="1"/>
  <c r="X2465" i="1" s="1"/>
  <c r="D2466" i="1"/>
  <c r="L2466" i="1" s="1"/>
  <c r="B2464" i="1"/>
  <c r="N2466" i="1"/>
  <c r="D2467" i="1" l="1"/>
  <c r="G2467" i="1" s="1"/>
  <c r="G2466" i="1"/>
  <c r="M2469" i="1"/>
  <c r="J2469" i="1"/>
  <c r="K2469" i="1" s="1"/>
  <c r="I2470" i="1"/>
  <c r="F2468" i="1"/>
  <c r="E2468" i="1"/>
  <c r="U2468" i="1"/>
  <c r="W2468" i="1" s="1"/>
  <c r="B2465" i="1"/>
  <c r="N2467" i="1"/>
  <c r="O2466" i="1"/>
  <c r="P2466" i="1" s="1"/>
  <c r="X2466" i="1" l="1"/>
  <c r="B2466" i="1" s="1"/>
  <c r="M2470" i="1"/>
  <c r="J2470" i="1"/>
  <c r="K2470" i="1" s="1"/>
  <c r="I2471" i="1"/>
  <c r="E2469" i="1"/>
  <c r="F2469" i="1"/>
  <c r="U2469" i="1"/>
  <c r="W2469" i="1" s="1"/>
  <c r="D2468" i="1"/>
  <c r="L2468" i="1" s="1"/>
  <c r="L2467" i="1"/>
  <c r="O2467" i="1" s="1"/>
  <c r="P2467" i="1" s="1"/>
  <c r="N2468" i="1"/>
  <c r="X2467" i="1" l="1"/>
  <c r="B2467" i="1" s="1"/>
  <c r="D2469" i="1"/>
  <c r="G2469" i="1" s="1"/>
  <c r="M2471" i="1"/>
  <c r="J2471" i="1"/>
  <c r="K2471" i="1" s="1"/>
  <c r="I2472" i="1"/>
  <c r="E2470" i="1"/>
  <c r="F2470" i="1"/>
  <c r="U2470" i="1"/>
  <c r="W2470" i="1" s="1"/>
  <c r="G2468" i="1"/>
  <c r="N2469" i="1"/>
  <c r="O2468" i="1"/>
  <c r="P2468" i="1" s="1"/>
  <c r="X2468" i="1" l="1"/>
  <c r="B2468" i="1" s="1"/>
  <c r="L2469" i="1"/>
  <c r="O2469" i="1" s="1"/>
  <c r="P2469" i="1" s="1"/>
  <c r="X2469" i="1" s="1"/>
  <c r="J2472" i="1"/>
  <c r="K2472" i="1" s="1"/>
  <c r="M2472" i="1"/>
  <c r="I2473" i="1"/>
  <c r="F2471" i="1"/>
  <c r="E2471" i="1"/>
  <c r="U2471" i="1"/>
  <c r="W2471" i="1" s="1"/>
  <c r="D2470" i="1"/>
  <c r="G2470" i="1" s="1"/>
  <c r="N2470" i="1"/>
  <c r="D2471" i="1" l="1"/>
  <c r="L2471" i="1" s="1"/>
  <c r="L2470" i="1"/>
  <c r="O2470" i="1" s="1"/>
  <c r="P2470" i="1" s="1"/>
  <c r="M2473" i="1"/>
  <c r="J2473" i="1"/>
  <c r="K2473" i="1" s="1"/>
  <c r="I2474" i="1"/>
  <c r="F2472" i="1"/>
  <c r="E2472" i="1"/>
  <c r="U2472" i="1"/>
  <c r="W2472" i="1" s="1"/>
  <c r="B2469" i="1"/>
  <c r="N2471" i="1"/>
  <c r="X2470" i="1" l="1"/>
  <c r="B2470" i="1" s="1"/>
  <c r="M2474" i="1"/>
  <c r="J2474" i="1"/>
  <c r="K2474" i="1" s="1"/>
  <c r="I2475" i="1"/>
  <c r="E2473" i="1"/>
  <c r="F2473" i="1"/>
  <c r="U2473" i="1"/>
  <c r="W2473" i="1" s="1"/>
  <c r="D2472" i="1"/>
  <c r="L2472" i="1" s="1"/>
  <c r="G2471" i="1"/>
  <c r="N2472" i="1"/>
  <c r="O2471" i="1"/>
  <c r="P2471" i="1" s="1"/>
  <c r="X2471" i="1" s="1"/>
  <c r="G2472" i="1" l="1"/>
  <c r="D2473" i="1"/>
  <c r="G2473" i="1" s="1"/>
  <c r="J2475" i="1"/>
  <c r="K2475" i="1" s="1"/>
  <c r="I2476" i="1"/>
  <c r="E2474" i="1"/>
  <c r="F2474" i="1"/>
  <c r="U2474" i="1"/>
  <c r="W2474" i="1" s="1"/>
  <c r="B2471" i="1"/>
  <c r="N2473" i="1"/>
  <c r="O2472" i="1"/>
  <c r="P2472" i="1" s="1"/>
  <c r="X2472" i="1" s="1"/>
  <c r="D2474" i="1" l="1"/>
  <c r="G2474" i="1" s="1"/>
  <c r="J2476" i="1"/>
  <c r="K2476" i="1" s="1"/>
  <c r="I2477" i="1"/>
  <c r="E2475" i="1"/>
  <c r="F2475" i="1"/>
  <c r="L2473" i="1"/>
  <c r="O2473" i="1" s="1"/>
  <c r="P2473" i="1" s="1"/>
  <c r="X2473" i="1" s="1"/>
  <c r="B2472" i="1"/>
  <c r="N2474" i="1"/>
  <c r="L2474" i="1" l="1"/>
  <c r="M2475" i="1" s="1"/>
  <c r="M2476" i="1" s="1"/>
  <c r="M2477" i="1" s="1"/>
  <c r="D2475" i="1"/>
  <c r="L2475" i="1" s="1"/>
  <c r="J2477" i="1"/>
  <c r="K2477" i="1" s="1"/>
  <c r="I2478" i="1"/>
  <c r="F2476" i="1"/>
  <c r="E2476" i="1"/>
  <c r="U2476" i="1"/>
  <c r="W2476" i="1" s="1"/>
  <c r="B2473" i="1"/>
  <c r="N2475" i="1" l="1"/>
  <c r="O2475" i="1" s="1"/>
  <c r="P2475" i="1" s="1"/>
  <c r="O2474" i="1"/>
  <c r="P2474" i="1" s="1"/>
  <c r="D2476" i="1"/>
  <c r="L2476" i="1" s="1"/>
  <c r="J2478" i="1"/>
  <c r="K2478" i="1" s="1"/>
  <c r="I2479" i="1"/>
  <c r="F2477" i="1"/>
  <c r="E2477" i="1"/>
  <c r="U2477" i="1"/>
  <c r="W2477" i="1" s="1"/>
  <c r="G2475" i="1"/>
  <c r="M2478" i="1"/>
  <c r="X2474" i="1" l="1"/>
  <c r="Y2474" i="1" s="1"/>
  <c r="X2475" i="1"/>
  <c r="B2475" i="1" s="1"/>
  <c r="N2476" i="1"/>
  <c r="O2476" i="1" s="1"/>
  <c r="P2476" i="1" s="1"/>
  <c r="X2476" i="1" s="1"/>
  <c r="G2476" i="1"/>
  <c r="D2477" i="1"/>
  <c r="L2477" i="1" s="1"/>
  <c r="M2479" i="1"/>
  <c r="J2479" i="1"/>
  <c r="K2479" i="1" s="1"/>
  <c r="I2480" i="1"/>
  <c r="E2478" i="1"/>
  <c r="F2478" i="1"/>
  <c r="U2478" i="1"/>
  <c r="W2478" i="1" s="1"/>
  <c r="B2474" i="1" l="1"/>
  <c r="N2477" i="1"/>
  <c r="N2478" i="1" s="1"/>
  <c r="G2477" i="1"/>
  <c r="J2480" i="1"/>
  <c r="K2480" i="1" s="1"/>
  <c r="M2480" i="1"/>
  <c r="I2481" i="1"/>
  <c r="F2479" i="1"/>
  <c r="E2479" i="1"/>
  <c r="U2479" i="1"/>
  <c r="W2479" i="1" s="1"/>
  <c r="D2478" i="1"/>
  <c r="G2478" i="1" s="1"/>
  <c r="B2476" i="1"/>
  <c r="O2477" i="1" l="1"/>
  <c r="P2477" i="1" s="1"/>
  <c r="L2478" i="1"/>
  <c r="O2478" i="1" s="1"/>
  <c r="P2478" i="1" s="1"/>
  <c r="D2479" i="1"/>
  <c r="L2479" i="1" s="1"/>
  <c r="M2481" i="1"/>
  <c r="J2481" i="1"/>
  <c r="K2481" i="1" s="1"/>
  <c r="I2482" i="1"/>
  <c r="E2480" i="1"/>
  <c r="F2480" i="1"/>
  <c r="U2480" i="1"/>
  <c r="W2480" i="1" s="1"/>
  <c r="N2479" i="1"/>
  <c r="X2478" i="1" l="1"/>
  <c r="B2478" i="1" s="1"/>
  <c r="X2477" i="1"/>
  <c r="B2477" i="1" s="1"/>
  <c r="G2479" i="1"/>
  <c r="D2480" i="1"/>
  <c r="G2480" i="1" s="1"/>
  <c r="F2481" i="1"/>
  <c r="E2481" i="1"/>
  <c r="U2481" i="1"/>
  <c r="W2481" i="1" s="1"/>
  <c r="M2482" i="1"/>
  <c r="J2482" i="1"/>
  <c r="K2482" i="1" s="1"/>
  <c r="I2483" i="1"/>
  <c r="N2480" i="1"/>
  <c r="O2479" i="1"/>
  <c r="P2479" i="1" s="1"/>
  <c r="X2479" i="1" s="1"/>
  <c r="J2483" i="1" l="1"/>
  <c r="K2483" i="1" s="1"/>
  <c r="M2483" i="1"/>
  <c r="I2484" i="1"/>
  <c r="D2481" i="1"/>
  <c r="L2481" i="1" s="1"/>
  <c r="F2482" i="1"/>
  <c r="E2482" i="1"/>
  <c r="U2482" i="1"/>
  <c r="W2482" i="1" s="1"/>
  <c r="L2480" i="1"/>
  <c r="O2480" i="1" s="1"/>
  <c r="P2480" i="1" s="1"/>
  <c r="X2480" i="1" s="1"/>
  <c r="B2479" i="1"/>
  <c r="N2481" i="1"/>
  <c r="D2482" i="1" l="1"/>
  <c r="G2482" i="1" s="1"/>
  <c r="G2481" i="1"/>
  <c r="J2484" i="1"/>
  <c r="K2484" i="1" s="1"/>
  <c r="M2484" i="1"/>
  <c r="I2485" i="1"/>
  <c r="F2483" i="1"/>
  <c r="E2483" i="1"/>
  <c r="U2483" i="1"/>
  <c r="W2483" i="1" s="1"/>
  <c r="B2480" i="1"/>
  <c r="N2482" i="1"/>
  <c r="O2481" i="1"/>
  <c r="P2481" i="1" s="1"/>
  <c r="X2481" i="1" l="1"/>
  <c r="B2481" i="1" s="1"/>
  <c r="L2482" i="1"/>
  <c r="O2482" i="1" s="1"/>
  <c r="P2482" i="1" s="1"/>
  <c r="E2484" i="1"/>
  <c r="F2484" i="1"/>
  <c r="U2484" i="1"/>
  <c r="W2484" i="1" s="1"/>
  <c r="D2483" i="1"/>
  <c r="L2483" i="1" s="1"/>
  <c r="M2485" i="1"/>
  <c r="J2485" i="1"/>
  <c r="K2485" i="1" s="1"/>
  <c r="I2486" i="1"/>
  <c r="N2483" i="1"/>
  <c r="X2482" i="1" l="1"/>
  <c r="B2482" i="1" s="1"/>
  <c r="J2486" i="1"/>
  <c r="K2486" i="1" s="1"/>
  <c r="M2486" i="1"/>
  <c r="I2487" i="1"/>
  <c r="E2485" i="1"/>
  <c r="F2485" i="1"/>
  <c r="U2485" i="1"/>
  <c r="W2485" i="1" s="1"/>
  <c r="G2483" i="1"/>
  <c r="D2484" i="1"/>
  <c r="G2484" i="1" s="1"/>
  <c r="N2484" i="1"/>
  <c r="O2483" i="1"/>
  <c r="P2483" i="1" s="1"/>
  <c r="X2483" i="1" s="1"/>
  <c r="L2484" i="1" l="1"/>
  <c r="O2484" i="1" s="1"/>
  <c r="P2484" i="1" s="1"/>
  <c r="X2484" i="1" s="1"/>
  <c r="F2486" i="1"/>
  <c r="E2486" i="1"/>
  <c r="U2486" i="1"/>
  <c r="W2486" i="1" s="1"/>
  <c r="D2485" i="1"/>
  <c r="G2485" i="1" s="1"/>
  <c r="M2487" i="1"/>
  <c r="J2487" i="1"/>
  <c r="K2487" i="1" s="1"/>
  <c r="I2488" i="1"/>
  <c r="B2483" i="1"/>
  <c r="N2485" i="1"/>
  <c r="L2485" i="1" l="1"/>
  <c r="O2485" i="1" s="1"/>
  <c r="P2485" i="1" s="1"/>
  <c r="M2488" i="1"/>
  <c r="J2488" i="1"/>
  <c r="K2488" i="1" s="1"/>
  <c r="I2489" i="1"/>
  <c r="F2487" i="1"/>
  <c r="E2487" i="1"/>
  <c r="U2487" i="1"/>
  <c r="W2487" i="1" s="1"/>
  <c r="D2486" i="1"/>
  <c r="L2486" i="1" s="1"/>
  <c r="N2486" i="1"/>
  <c r="B2484" i="1"/>
  <c r="X2485" i="1" l="1"/>
  <c r="B2485" i="1" s="1"/>
  <c r="G2486" i="1"/>
  <c r="D2487" i="1"/>
  <c r="L2487" i="1" s="1"/>
  <c r="M2489" i="1"/>
  <c r="J2489" i="1"/>
  <c r="K2489" i="1" s="1"/>
  <c r="I2490" i="1"/>
  <c r="F2488" i="1"/>
  <c r="E2488" i="1"/>
  <c r="U2488" i="1"/>
  <c r="W2488" i="1" s="1"/>
  <c r="N2487" i="1"/>
  <c r="O2486" i="1"/>
  <c r="P2486" i="1" s="1"/>
  <c r="X2486" i="1" l="1"/>
  <c r="B2486" i="1" s="1"/>
  <c r="G2487" i="1"/>
  <c r="M2490" i="1"/>
  <c r="J2490" i="1"/>
  <c r="K2490" i="1" s="1"/>
  <c r="I2491" i="1"/>
  <c r="F2489" i="1"/>
  <c r="E2489" i="1"/>
  <c r="U2489" i="1"/>
  <c r="W2489" i="1" s="1"/>
  <c r="D2488" i="1"/>
  <c r="G2488" i="1" s="1"/>
  <c r="N2488" i="1"/>
  <c r="O2487" i="1"/>
  <c r="P2487" i="1" s="1"/>
  <c r="X2487" i="1" s="1"/>
  <c r="L2488" i="1" l="1"/>
  <c r="O2488" i="1" s="1"/>
  <c r="P2488" i="1" s="1"/>
  <c r="X2488" i="1" s="1"/>
  <c r="D2489" i="1"/>
  <c r="G2489" i="1" s="1"/>
  <c r="M2491" i="1"/>
  <c r="J2491" i="1"/>
  <c r="K2491" i="1" s="1"/>
  <c r="I2492" i="1"/>
  <c r="F2490" i="1"/>
  <c r="E2490" i="1"/>
  <c r="U2490" i="1"/>
  <c r="W2490" i="1" s="1"/>
  <c r="B2487" i="1"/>
  <c r="N2489" i="1"/>
  <c r="L2489" i="1" l="1"/>
  <c r="O2489" i="1" s="1"/>
  <c r="P2489" i="1" s="1"/>
  <c r="X2489" i="1" s="1"/>
  <c r="D2490" i="1"/>
  <c r="G2490" i="1" s="1"/>
  <c r="J2492" i="1"/>
  <c r="K2492" i="1" s="1"/>
  <c r="M2492" i="1"/>
  <c r="I2493" i="1"/>
  <c r="E2491" i="1"/>
  <c r="F2491" i="1"/>
  <c r="U2491" i="1"/>
  <c r="W2491" i="1" s="1"/>
  <c r="N2490" i="1"/>
  <c r="B2488" i="1"/>
  <c r="M2493" i="1" l="1"/>
  <c r="J2493" i="1"/>
  <c r="K2493" i="1" s="1"/>
  <c r="I2494" i="1"/>
  <c r="F2492" i="1"/>
  <c r="E2492" i="1"/>
  <c r="U2492" i="1"/>
  <c r="W2492" i="1" s="1"/>
  <c r="L2490" i="1"/>
  <c r="O2490" i="1" s="1"/>
  <c r="P2490" i="1" s="1"/>
  <c r="D2491" i="1"/>
  <c r="L2491" i="1" s="1"/>
  <c r="B2489" i="1"/>
  <c r="N2491" i="1"/>
  <c r="X2490" i="1" l="1"/>
  <c r="B2490" i="1" s="1"/>
  <c r="G2491" i="1"/>
  <c r="D2492" i="1"/>
  <c r="G2492" i="1" s="1"/>
  <c r="M2494" i="1"/>
  <c r="J2494" i="1"/>
  <c r="K2494" i="1" s="1"/>
  <c r="I2495" i="1"/>
  <c r="E2493" i="1"/>
  <c r="F2493" i="1"/>
  <c r="U2493" i="1"/>
  <c r="W2493" i="1" s="1"/>
  <c r="N2492" i="1"/>
  <c r="O2491" i="1"/>
  <c r="P2491" i="1" s="1"/>
  <c r="X2491" i="1" s="1"/>
  <c r="L2492" i="1" l="1"/>
  <c r="O2492" i="1" s="1"/>
  <c r="P2492" i="1" s="1"/>
  <c r="X2492" i="1" s="1"/>
  <c r="M2495" i="1"/>
  <c r="J2495" i="1"/>
  <c r="K2495" i="1" s="1"/>
  <c r="I2496" i="1"/>
  <c r="F2494" i="1"/>
  <c r="E2494" i="1"/>
  <c r="U2494" i="1"/>
  <c r="W2494" i="1" s="1"/>
  <c r="D2493" i="1"/>
  <c r="L2493" i="1" s="1"/>
  <c r="B2491" i="1"/>
  <c r="N2493" i="1"/>
  <c r="G2493" i="1" l="1"/>
  <c r="D2494" i="1"/>
  <c r="G2494" i="1" s="1"/>
  <c r="M2496" i="1"/>
  <c r="J2496" i="1"/>
  <c r="K2496" i="1" s="1"/>
  <c r="I2497" i="1"/>
  <c r="E2495" i="1"/>
  <c r="F2495" i="1"/>
  <c r="U2495" i="1"/>
  <c r="W2495" i="1" s="1"/>
  <c r="N2494" i="1"/>
  <c r="O2493" i="1"/>
  <c r="P2493" i="1" s="1"/>
  <c r="B2492" i="1"/>
  <c r="X2493" i="1" l="1"/>
  <c r="B2493" i="1" s="1"/>
  <c r="E2496" i="1"/>
  <c r="F2496" i="1"/>
  <c r="U2496" i="1"/>
  <c r="W2496" i="1" s="1"/>
  <c r="M2497" i="1"/>
  <c r="J2497" i="1"/>
  <c r="K2497" i="1" s="1"/>
  <c r="I2498" i="1"/>
  <c r="D2495" i="1"/>
  <c r="L2495" i="1" s="1"/>
  <c r="L2494" i="1"/>
  <c r="O2494" i="1" s="1"/>
  <c r="P2494" i="1" s="1"/>
  <c r="N2495" i="1"/>
  <c r="X2494" i="1" l="1"/>
  <c r="B2494" i="1" s="1"/>
  <c r="G2495" i="1"/>
  <c r="J2498" i="1"/>
  <c r="K2498" i="1" s="1"/>
  <c r="M2498" i="1"/>
  <c r="I2499" i="1"/>
  <c r="E2497" i="1"/>
  <c r="F2497" i="1"/>
  <c r="U2497" i="1"/>
  <c r="W2497" i="1" s="1"/>
  <c r="D2496" i="1"/>
  <c r="G2496" i="1" s="1"/>
  <c r="N2496" i="1"/>
  <c r="O2495" i="1"/>
  <c r="P2495" i="1" s="1"/>
  <c r="X2495" i="1" s="1"/>
  <c r="D2497" i="1" l="1"/>
  <c r="L2497" i="1" s="1"/>
  <c r="M2499" i="1"/>
  <c r="J2499" i="1"/>
  <c r="K2499" i="1" s="1"/>
  <c r="I2500" i="1"/>
  <c r="E2498" i="1"/>
  <c r="F2498" i="1"/>
  <c r="U2498" i="1"/>
  <c r="W2498" i="1" s="1"/>
  <c r="L2496" i="1"/>
  <c r="O2496" i="1" s="1"/>
  <c r="P2496" i="1" s="1"/>
  <c r="X2496" i="1" s="1"/>
  <c r="B2495" i="1"/>
  <c r="N2497" i="1"/>
  <c r="G2497" i="1" l="1"/>
  <c r="D2498" i="1"/>
  <c r="G2498" i="1" s="1"/>
  <c r="E2499" i="1"/>
  <c r="F2499" i="1"/>
  <c r="U2499" i="1"/>
  <c r="W2499" i="1" s="1"/>
  <c r="J2500" i="1"/>
  <c r="K2500" i="1" s="1"/>
  <c r="M2500" i="1"/>
  <c r="I2501" i="1"/>
  <c r="N2498" i="1"/>
  <c r="O2497" i="1"/>
  <c r="P2497" i="1" s="1"/>
  <c r="B2496" i="1"/>
  <c r="X2497" i="1" l="1"/>
  <c r="B2497" i="1" s="1"/>
  <c r="J2501" i="1"/>
  <c r="K2501" i="1" s="1"/>
  <c r="M2501" i="1"/>
  <c r="I2502" i="1"/>
  <c r="F2500" i="1"/>
  <c r="E2500" i="1"/>
  <c r="U2500" i="1"/>
  <c r="W2500" i="1" s="1"/>
  <c r="D2499" i="1"/>
  <c r="G2499" i="1" s="1"/>
  <c r="L2498" i="1"/>
  <c r="O2498" i="1" s="1"/>
  <c r="P2498" i="1" s="1"/>
  <c r="N2499" i="1"/>
  <c r="X2498" i="1" l="1"/>
  <c r="B2498" i="1" s="1"/>
  <c r="L2499" i="1"/>
  <c r="O2499" i="1" s="1"/>
  <c r="P2499" i="1" s="1"/>
  <c r="D2500" i="1"/>
  <c r="L2500" i="1" s="1"/>
  <c r="M2502" i="1"/>
  <c r="J2502" i="1"/>
  <c r="K2502" i="1" s="1"/>
  <c r="I2503" i="1"/>
  <c r="F2501" i="1"/>
  <c r="E2501" i="1"/>
  <c r="U2501" i="1"/>
  <c r="W2501" i="1" s="1"/>
  <c r="N2500" i="1"/>
  <c r="X2499" i="1" l="1"/>
  <c r="B2499" i="1" s="1"/>
  <c r="M2503" i="1"/>
  <c r="J2503" i="1"/>
  <c r="K2503" i="1" s="1"/>
  <c r="I2504" i="1"/>
  <c r="E2502" i="1"/>
  <c r="F2502" i="1"/>
  <c r="U2502" i="1"/>
  <c r="W2502" i="1" s="1"/>
  <c r="D2501" i="1"/>
  <c r="L2501" i="1" s="1"/>
  <c r="G2500" i="1"/>
  <c r="N2501" i="1"/>
  <c r="O2500" i="1"/>
  <c r="P2500" i="1" s="1"/>
  <c r="X2500" i="1" l="1"/>
  <c r="B2500" i="1" s="1"/>
  <c r="G2501" i="1"/>
  <c r="D2502" i="1"/>
  <c r="L2502" i="1" s="1"/>
  <c r="M2504" i="1"/>
  <c r="J2504" i="1"/>
  <c r="K2504" i="1" s="1"/>
  <c r="I2505" i="1"/>
  <c r="F2503" i="1"/>
  <c r="E2503" i="1"/>
  <c r="U2503" i="1"/>
  <c r="W2503" i="1" s="1"/>
  <c r="N2502" i="1"/>
  <c r="O2501" i="1"/>
  <c r="P2501" i="1" s="1"/>
  <c r="X2501" i="1" s="1"/>
  <c r="G2502" i="1" l="1"/>
  <c r="F2504" i="1"/>
  <c r="E2504" i="1"/>
  <c r="U2504" i="1"/>
  <c r="W2504" i="1" s="1"/>
  <c r="D2503" i="1"/>
  <c r="G2503" i="1" s="1"/>
  <c r="J2505" i="1"/>
  <c r="K2505" i="1" s="1"/>
  <c r="M2505" i="1"/>
  <c r="I2506" i="1"/>
  <c r="B2501" i="1"/>
  <c r="N2503" i="1"/>
  <c r="O2502" i="1"/>
  <c r="P2502" i="1" s="1"/>
  <c r="X2502" i="1" l="1"/>
  <c r="B2502" i="1" s="1"/>
  <c r="J2506" i="1"/>
  <c r="K2506" i="1" s="1"/>
  <c r="I2507" i="1"/>
  <c r="L2503" i="1"/>
  <c r="O2503" i="1" s="1"/>
  <c r="P2503" i="1" s="1"/>
  <c r="D2504" i="1"/>
  <c r="G2504" i="1" s="1"/>
  <c r="E2505" i="1"/>
  <c r="F2505" i="1"/>
  <c r="U2505" i="1"/>
  <c r="W2505" i="1" s="1"/>
  <c r="N2504" i="1"/>
  <c r="X2503" i="1" l="1"/>
  <c r="B2503" i="1" s="1"/>
  <c r="D2505" i="1"/>
  <c r="L2505" i="1" s="1"/>
  <c r="M2506" i="1" s="1"/>
  <c r="M2507" i="1" s="1"/>
  <c r="L2504" i="1"/>
  <c r="O2504" i="1" s="1"/>
  <c r="P2504" i="1" s="1"/>
  <c r="X2504" i="1" s="1"/>
  <c r="J2507" i="1"/>
  <c r="K2507" i="1" s="1"/>
  <c r="I2508" i="1"/>
  <c r="F2506" i="1"/>
  <c r="E2506" i="1"/>
  <c r="N2505" i="1"/>
  <c r="G2505" i="1" l="1"/>
  <c r="D2506" i="1"/>
  <c r="G2506" i="1" s="1"/>
  <c r="J2508" i="1"/>
  <c r="K2508" i="1" s="1"/>
  <c r="I2509" i="1"/>
  <c r="E2507" i="1"/>
  <c r="F2507" i="1"/>
  <c r="U2507" i="1"/>
  <c r="W2507" i="1" s="1"/>
  <c r="M2508" i="1"/>
  <c r="N2506" i="1"/>
  <c r="O2505" i="1"/>
  <c r="P2505" i="1" s="1"/>
  <c r="X2505" i="1" s="1"/>
  <c r="Y2504" i="1"/>
  <c r="L2506" i="1" l="1"/>
  <c r="O2506" i="1" s="1"/>
  <c r="P2506" i="1" s="1"/>
  <c r="D2507" i="1"/>
  <c r="G2507" i="1" s="1"/>
  <c r="M2509" i="1"/>
  <c r="J2509" i="1"/>
  <c r="K2509" i="1" s="1"/>
  <c r="I2510" i="1"/>
  <c r="E2508" i="1"/>
  <c r="F2508" i="1"/>
  <c r="U2508" i="1"/>
  <c r="W2508" i="1" s="1"/>
  <c r="B2505" i="1"/>
  <c r="Y2505" i="1"/>
  <c r="B2504" i="1"/>
  <c r="N2507" i="1"/>
  <c r="X2506" i="1" l="1"/>
  <c r="B2506" i="1" s="1"/>
  <c r="L2507" i="1"/>
  <c r="O2507" i="1" s="1"/>
  <c r="P2507" i="1" s="1"/>
  <c r="X2507" i="1" s="1"/>
  <c r="D2508" i="1"/>
  <c r="L2508" i="1" s="1"/>
  <c r="E2509" i="1"/>
  <c r="F2509" i="1"/>
  <c r="U2509" i="1"/>
  <c r="W2509" i="1" s="1"/>
  <c r="J2510" i="1"/>
  <c r="K2510" i="1" s="1"/>
  <c r="M2510" i="1"/>
  <c r="I2511" i="1"/>
  <c r="N2508" i="1"/>
  <c r="F2510" i="1" l="1"/>
  <c r="E2510" i="1"/>
  <c r="U2510" i="1"/>
  <c r="W2510" i="1" s="1"/>
  <c r="M2511" i="1"/>
  <c r="J2511" i="1"/>
  <c r="K2511" i="1" s="1"/>
  <c r="I2512" i="1"/>
  <c r="D2509" i="1"/>
  <c r="G2509" i="1" s="1"/>
  <c r="G2508" i="1"/>
  <c r="B2507" i="1"/>
  <c r="N2509" i="1"/>
  <c r="O2508" i="1"/>
  <c r="P2508" i="1" s="1"/>
  <c r="X2508" i="1" s="1"/>
  <c r="L2509" i="1" l="1"/>
  <c r="O2509" i="1" s="1"/>
  <c r="P2509" i="1" s="1"/>
  <c r="E2511" i="1"/>
  <c r="F2511" i="1"/>
  <c r="U2511" i="1"/>
  <c r="W2511" i="1" s="1"/>
  <c r="D2510" i="1"/>
  <c r="G2510" i="1" s="1"/>
  <c r="J2512" i="1"/>
  <c r="K2512" i="1" s="1"/>
  <c r="M2512" i="1"/>
  <c r="I2513" i="1"/>
  <c r="N2510" i="1"/>
  <c r="B2508" i="1"/>
  <c r="X2509" i="1" l="1"/>
  <c r="B2509" i="1" s="1"/>
  <c r="L2510" i="1"/>
  <c r="O2510" i="1" s="1"/>
  <c r="P2510" i="1" s="1"/>
  <c r="F2512" i="1"/>
  <c r="E2512" i="1"/>
  <c r="U2512" i="1"/>
  <c r="W2512" i="1" s="1"/>
  <c r="M2513" i="1"/>
  <c r="J2513" i="1"/>
  <c r="K2513" i="1" s="1"/>
  <c r="I2514" i="1"/>
  <c r="D2511" i="1"/>
  <c r="G2511" i="1" s="1"/>
  <c r="N2511" i="1"/>
  <c r="X2510" i="1" l="1"/>
  <c r="B2510" i="1" s="1"/>
  <c r="L2511" i="1"/>
  <c r="O2511" i="1" s="1"/>
  <c r="P2511" i="1" s="1"/>
  <c r="X2511" i="1" s="1"/>
  <c r="F2513" i="1"/>
  <c r="E2513" i="1"/>
  <c r="U2513" i="1"/>
  <c r="W2513" i="1" s="1"/>
  <c r="J2514" i="1"/>
  <c r="K2514" i="1" s="1"/>
  <c r="M2514" i="1"/>
  <c r="I2515" i="1"/>
  <c r="D2512" i="1"/>
  <c r="L2512" i="1" s="1"/>
  <c r="N2512" i="1"/>
  <c r="G2512" i="1" l="1"/>
  <c r="E2514" i="1"/>
  <c r="F2514" i="1"/>
  <c r="U2514" i="1"/>
  <c r="W2514" i="1" s="1"/>
  <c r="D2513" i="1"/>
  <c r="L2513" i="1" s="1"/>
  <c r="M2515" i="1"/>
  <c r="J2515" i="1"/>
  <c r="K2515" i="1" s="1"/>
  <c r="I2516" i="1"/>
  <c r="B2511" i="1"/>
  <c r="N2513" i="1"/>
  <c r="O2512" i="1"/>
  <c r="P2512" i="1" s="1"/>
  <c r="X2512" i="1" s="1"/>
  <c r="G2513" i="1" l="1"/>
  <c r="E2515" i="1"/>
  <c r="F2515" i="1"/>
  <c r="U2515" i="1"/>
  <c r="W2515" i="1" s="1"/>
  <c r="M2516" i="1"/>
  <c r="J2516" i="1"/>
  <c r="K2516" i="1" s="1"/>
  <c r="I2517" i="1"/>
  <c r="D2514" i="1"/>
  <c r="G2514" i="1" s="1"/>
  <c r="B2512" i="1"/>
  <c r="N2514" i="1"/>
  <c r="O2513" i="1"/>
  <c r="P2513" i="1" s="1"/>
  <c r="X2513" i="1" l="1"/>
  <c r="B2513" i="1" s="1"/>
  <c r="F2516" i="1"/>
  <c r="E2516" i="1"/>
  <c r="U2516" i="1"/>
  <c r="W2516" i="1" s="1"/>
  <c r="L2514" i="1"/>
  <c r="O2514" i="1" s="1"/>
  <c r="P2514" i="1" s="1"/>
  <c r="J2517" i="1"/>
  <c r="K2517" i="1" s="1"/>
  <c r="M2517" i="1"/>
  <c r="I2518" i="1"/>
  <c r="D2515" i="1"/>
  <c r="L2515" i="1" s="1"/>
  <c r="N2515" i="1"/>
  <c r="X2514" i="1" l="1"/>
  <c r="B2514" i="1" s="1"/>
  <c r="F2517" i="1"/>
  <c r="E2517" i="1"/>
  <c r="U2517" i="1"/>
  <c r="W2517" i="1" s="1"/>
  <c r="J2518" i="1"/>
  <c r="K2518" i="1" s="1"/>
  <c r="M2518" i="1"/>
  <c r="I2519" i="1"/>
  <c r="D2516" i="1"/>
  <c r="L2516" i="1" s="1"/>
  <c r="G2515" i="1"/>
  <c r="N2516" i="1"/>
  <c r="O2515" i="1"/>
  <c r="P2515" i="1" s="1"/>
  <c r="X2515" i="1" l="1"/>
  <c r="B2515" i="1" s="1"/>
  <c r="G2516" i="1"/>
  <c r="F2518" i="1"/>
  <c r="E2518" i="1"/>
  <c r="U2518" i="1"/>
  <c r="W2518" i="1" s="1"/>
  <c r="D2517" i="1"/>
  <c r="L2517" i="1" s="1"/>
  <c r="J2519" i="1"/>
  <c r="K2519" i="1" s="1"/>
  <c r="M2519" i="1"/>
  <c r="I2520" i="1"/>
  <c r="N2517" i="1"/>
  <c r="O2516" i="1"/>
  <c r="P2516" i="1" s="1"/>
  <c r="X2516" i="1" l="1"/>
  <c r="B2516" i="1" s="1"/>
  <c r="E2519" i="1"/>
  <c r="F2519" i="1"/>
  <c r="U2519" i="1"/>
  <c r="W2519" i="1" s="1"/>
  <c r="D2518" i="1"/>
  <c r="G2518" i="1" s="1"/>
  <c r="G2517" i="1"/>
  <c r="J2520" i="1"/>
  <c r="K2520" i="1" s="1"/>
  <c r="M2520" i="1"/>
  <c r="I2521" i="1"/>
  <c r="N2518" i="1"/>
  <c r="O2517" i="1"/>
  <c r="P2517" i="1" s="1"/>
  <c r="X2517" i="1" l="1"/>
  <c r="B2517" i="1" s="1"/>
  <c r="L2518" i="1"/>
  <c r="O2518" i="1" s="1"/>
  <c r="P2518" i="1" s="1"/>
  <c r="F2520" i="1"/>
  <c r="E2520" i="1"/>
  <c r="U2520" i="1"/>
  <c r="W2520" i="1" s="1"/>
  <c r="J2521" i="1"/>
  <c r="K2521" i="1" s="1"/>
  <c r="M2521" i="1"/>
  <c r="I2522" i="1"/>
  <c r="D2519" i="1"/>
  <c r="L2519" i="1" s="1"/>
  <c r="N2519" i="1"/>
  <c r="X2518" i="1" l="1"/>
  <c r="B2518" i="1" s="1"/>
  <c r="J2522" i="1"/>
  <c r="K2522" i="1" s="1"/>
  <c r="M2522" i="1"/>
  <c r="I2523" i="1"/>
  <c r="F2521" i="1"/>
  <c r="E2521" i="1"/>
  <c r="U2521" i="1"/>
  <c r="W2521" i="1" s="1"/>
  <c r="D2520" i="1"/>
  <c r="G2520" i="1" s="1"/>
  <c r="G2519" i="1"/>
  <c r="N2520" i="1"/>
  <c r="O2519" i="1"/>
  <c r="P2519" i="1" s="1"/>
  <c r="X2519" i="1" l="1"/>
  <c r="B2519" i="1" s="1"/>
  <c r="L2520" i="1"/>
  <c r="O2520" i="1" s="1"/>
  <c r="P2520" i="1" s="1"/>
  <c r="D2521" i="1"/>
  <c r="L2521" i="1" s="1"/>
  <c r="J2523" i="1"/>
  <c r="K2523" i="1" s="1"/>
  <c r="M2523" i="1"/>
  <c r="I2524" i="1"/>
  <c r="F2522" i="1"/>
  <c r="E2522" i="1"/>
  <c r="U2522" i="1"/>
  <c r="W2522" i="1" s="1"/>
  <c r="N2521" i="1"/>
  <c r="X2520" i="1" l="1"/>
  <c r="B2520" i="1" s="1"/>
  <c r="G2521" i="1"/>
  <c r="D2522" i="1"/>
  <c r="G2522" i="1" s="1"/>
  <c r="F2523" i="1"/>
  <c r="E2523" i="1"/>
  <c r="U2523" i="1"/>
  <c r="W2523" i="1" s="1"/>
  <c r="M2524" i="1"/>
  <c r="J2524" i="1"/>
  <c r="K2524" i="1" s="1"/>
  <c r="I2525" i="1"/>
  <c r="N2522" i="1"/>
  <c r="O2521" i="1"/>
  <c r="P2521" i="1" s="1"/>
  <c r="X2521" i="1" l="1"/>
  <c r="B2521" i="1" s="1"/>
  <c r="F2524" i="1"/>
  <c r="E2524" i="1"/>
  <c r="U2524" i="1"/>
  <c r="W2524" i="1" s="1"/>
  <c r="D2523" i="1"/>
  <c r="L2523" i="1" s="1"/>
  <c r="J2525" i="1"/>
  <c r="K2525" i="1" s="1"/>
  <c r="M2525" i="1"/>
  <c r="I2526" i="1"/>
  <c r="L2522" i="1"/>
  <c r="O2522" i="1" s="1"/>
  <c r="P2522" i="1" s="1"/>
  <c r="N2523" i="1"/>
  <c r="X2522" i="1" l="1"/>
  <c r="B2522" i="1" s="1"/>
  <c r="G2523" i="1"/>
  <c r="F2525" i="1"/>
  <c r="E2525" i="1"/>
  <c r="U2525" i="1"/>
  <c r="W2525" i="1" s="1"/>
  <c r="D2524" i="1"/>
  <c r="L2524" i="1" s="1"/>
  <c r="J2526" i="1"/>
  <c r="K2526" i="1" s="1"/>
  <c r="M2526" i="1"/>
  <c r="I2527" i="1"/>
  <c r="N2524" i="1"/>
  <c r="O2523" i="1"/>
  <c r="P2523" i="1" s="1"/>
  <c r="X2523" i="1" s="1"/>
  <c r="E2526" i="1" l="1"/>
  <c r="F2526" i="1"/>
  <c r="U2526" i="1"/>
  <c r="W2526" i="1" s="1"/>
  <c r="G2524" i="1"/>
  <c r="M2527" i="1"/>
  <c r="J2527" i="1"/>
  <c r="K2527" i="1" s="1"/>
  <c r="I2528" i="1"/>
  <c r="D2525" i="1"/>
  <c r="L2525" i="1" s="1"/>
  <c r="B2523" i="1"/>
  <c r="N2525" i="1"/>
  <c r="O2524" i="1"/>
  <c r="P2524" i="1" s="1"/>
  <c r="X2524" i="1" s="1"/>
  <c r="G2525" i="1" l="1"/>
  <c r="M2528" i="1"/>
  <c r="J2528" i="1"/>
  <c r="K2528" i="1" s="1"/>
  <c r="I2529" i="1"/>
  <c r="F2527" i="1"/>
  <c r="E2527" i="1"/>
  <c r="U2527" i="1"/>
  <c r="W2527" i="1" s="1"/>
  <c r="D2526" i="1"/>
  <c r="G2526" i="1" s="1"/>
  <c r="N2526" i="1"/>
  <c r="O2525" i="1"/>
  <c r="P2525" i="1" s="1"/>
  <c r="B2524" i="1"/>
  <c r="X2525" i="1" l="1"/>
  <c r="B2525" i="1" s="1"/>
  <c r="L2526" i="1"/>
  <c r="O2526" i="1" s="1"/>
  <c r="P2526" i="1" s="1"/>
  <c r="X2526" i="1" s="1"/>
  <c r="D2527" i="1"/>
  <c r="G2527" i="1" s="1"/>
  <c r="M2529" i="1"/>
  <c r="J2529" i="1"/>
  <c r="K2529" i="1" s="1"/>
  <c r="I2530" i="1"/>
  <c r="F2528" i="1"/>
  <c r="E2528" i="1"/>
  <c r="U2528" i="1"/>
  <c r="W2528" i="1" s="1"/>
  <c r="N2527" i="1"/>
  <c r="F2529" i="1" l="1"/>
  <c r="E2529" i="1"/>
  <c r="U2529" i="1"/>
  <c r="W2529" i="1" s="1"/>
  <c r="J2530" i="1"/>
  <c r="K2530" i="1" s="1"/>
  <c r="M2530" i="1"/>
  <c r="I2531" i="1"/>
  <c r="L2527" i="1"/>
  <c r="O2527" i="1" s="1"/>
  <c r="P2527" i="1" s="1"/>
  <c r="X2527" i="1" s="1"/>
  <c r="D2528" i="1"/>
  <c r="L2528" i="1" s="1"/>
  <c r="B2526" i="1"/>
  <c r="N2528" i="1"/>
  <c r="F2530" i="1" l="1"/>
  <c r="E2530" i="1"/>
  <c r="U2530" i="1"/>
  <c r="W2530" i="1" s="1"/>
  <c r="D2529" i="1"/>
  <c r="G2529" i="1" s="1"/>
  <c r="M2531" i="1"/>
  <c r="J2531" i="1"/>
  <c r="K2531" i="1" s="1"/>
  <c r="I2532" i="1"/>
  <c r="G2528" i="1"/>
  <c r="B2527" i="1"/>
  <c r="N2529" i="1"/>
  <c r="O2528" i="1"/>
  <c r="P2528" i="1" s="1"/>
  <c r="X2528" i="1" s="1"/>
  <c r="M2532" i="1" l="1"/>
  <c r="J2532" i="1"/>
  <c r="K2532" i="1" s="1"/>
  <c r="I2533" i="1"/>
  <c r="L2529" i="1"/>
  <c r="O2529" i="1" s="1"/>
  <c r="P2529" i="1" s="1"/>
  <c r="D2530" i="1"/>
  <c r="L2530" i="1" s="1"/>
  <c r="E2531" i="1"/>
  <c r="F2531" i="1"/>
  <c r="U2531" i="1"/>
  <c r="W2531" i="1" s="1"/>
  <c r="B2528" i="1"/>
  <c r="N2530" i="1"/>
  <c r="X2529" i="1" l="1"/>
  <c r="B2529" i="1" s="1"/>
  <c r="D2531" i="1"/>
  <c r="G2531" i="1" s="1"/>
  <c r="G2530" i="1"/>
  <c r="M2533" i="1"/>
  <c r="J2533" i="1"/>
  <c r="K2533" i="1" s="1"/>
  <c r="I2534" i="1"/>
  <c r="F2532" i="1"/>
  <c r="E2532" i="1"/>
  <c r="U2532" i="1"/>
  <c r="W2532" i="1" s="1"/>
  <c r="N2531" i="1"/>
  <c r="O2530" i="1"/>
  <c r="P2530" i="1" s="1"/>
  <c r="X2530" i="1" l="1"/>
  <c r="B2530" i="1" s="1"/>
  <c r="F2533" i="1"/>
  <c r="E2533" i="1"/>
  <c r="U2533" i="1"/>
  <c r="W2533" i="1" s="1"/>
  <c r="D2532" i="1"/>
  <c r="G2532" i="1" s="1"/>
  <c r="J2534" i="1"/>
  <c r="K2534" i="1" s="1"/>
  <c r="M2534" i="1"/>
  <c r="I2535" i="1"/>
  <c r="L2531" i="1"/>
  <c r="O2531" i="1" s="1"/>
  <c r="P2531" i="1" s="1"/>
  <c r="X2531" i="1" s="1"/>
  <c r="N2532" i="1"/>
  <c r="L2532" i="1" l="1"/>
  <c r="O2532" i="1" s="1"/>
  <c r="P2532" i="1" s="1"/>
  <c r="E2534" i="1"/>
  <c r="F2534" i="1"/>
  <c r="U2534" i="1"/>
  <c r="W2534" i="1" s="1"/>
  <c r="J2535" i="1"/>
  <c r="K2535" i="1" s="1"/>
  <c r="M2535" i="1"/>
  <c r="I2536" i="1"/>
  <c r="D2533" i="1"/>
  <c r="L2533" i="1" s="1"/>
  <c r="B2531" i="1"/>
  <c r="N2533" i="1"/>
  <c r="X2532" i="1" l="1"/>
  <c r="B2532" i="1" s="1"/>
  <c r="G2533" i="1"/>
  <c r="F2535" i="1"/>
  <c r="E2535" i="1"/>
  <c r="U2535" i="1"/>
  <c r="W2535" i="1" s="1"/>
  <c r="J2536" i="1"/>
  <c r="K2536" i="1" s="1"/>
  <c r="I2537" i="1"/>
  <c r="D2534" i="1"/>
  <c r="G2534" i="1" s="1"/>
  <c r="N2534" i="1"/>
  <c r="O2533" i="1"/>
  <c r="P2533" i="1" s="1"/>
  <c r="X2533" i="1" l="1"/>
  <c r="B2533" i="1" s="1"/>
  <c r="L2534" i="1"/>
  <c r="O2534" i="1" s="1"/>
  <c r="P2534" i="1" s="1"/>
  <c r="J2537" i="1"/>
  <c r="K2537" i="1" s="1"/>
  <c r="I2538" i="1"/>
  <c r="F2536" i="1"/>
  <c r="E2536" i="1"/>
  <c r="D2535" i="1"/>
  <c r="G2535" i="1" s="1"/>
  <c r="N2535" i="1"/>
  <c r="X2534" i="1" l="1"/>
  <c r="B2534" i="1" s="1"/>
  <c r="L2535" i="1"/>
  <c r="M2536" i="1" s="1"/>
  <c r="M2537" i="1" s="1"/>
  <c r="M2538" i="1" s="1"/>
  <c r="D2536" i="1"/>
  <c r="G2536" i="1" s="1"/>
  <c r="J2538" i="1"/>
  <c r="K2538" i="1" s="1"/>
  <c r="I2539" i="1"/>
  <c r="F2537" i="1"/>
  <c r="E2537" i="1"/>
  <c r="U2537" i="1"/>
  <c r="W2537" i="1" s="1"/>
  <c r="N2536" i="1" l="1"/>
  <c r="N2537" i="1" s="1"/>
  <c r="O2535" i="1"/>
  <c r="P2535" i="1" s="1"/>
  <c r="D2537" i="1"/>
  <c r="L2537" i="1" s="1"/>
  <c r="J2539" i="1"/>
  <c r="K2539" i="1" s="1"/>
  <c r="M2539" i="1"/>
  <c r="I2540" i="1"/>
  <c r="F2538" i="1"/>
  <c r="E2538" i="1"/>
  <c r="U2538" i="1"/>
  <c r="W2538" i="1" s="1"/>
  <c r="L2536" i="1"/>
  <c r="O2536" i="1" l="1"/>
  <c r="P2536" i="1" s="1"/>
  <c r="X2536" i="1" s="1"/>
  <c r="B2536" i="1" s="1"/>
  <c r="X2535" i="1"/>
  <c r="Y2535" i="1" s="1"/>
  <c r="M2540" i="1"/>
  <c r="F2539" i="1"/>
  <c r="E2539" i="1"/>
  <c r="U2539" i="1"/>
  <c r="W2539" i="1" s="1"/>
  <c r="D2538" i="1"/>
  <c r="L2538" i="1" s="1"/>
  <c r="G2537" i="1"/>
  <c r="J2540" i="1"/>
  <c r="K2540" i="1" s="1"/>
  <c r="I2541" i="1"/>
  <c r="O2537" i="1"/>
  <c r="P2537" i="1" s="1"/>
  <c r="X2537" i="1" s="1"/>
  <c r="N2538" i="1"/>
  <c r="B2535" i="1" l="1"/>
  <c r="G2538" i="1"/>
  <c r="D2539" i="1"/>
  <c r="G2539" i="1" s="1"/>
  <c r="J2541" i="1"/>
  <c r="K2541" i="1" s="1"/>
  <c r="I2542" i="1"/>
  <c r="F2540" i="1"/>
  <c r="E2540" i="1"/>
  <c r="U2540" i="1"/>
  <c r="W2540" i="1" s="1"/>
  <c r="M2541" i="1"/>
  <c r="N2539" i="1"/>
  <c r="O2538" i="1"/>
  <c r="P2538" i="1" s="1"/>
  <c r="Y2537" i="1"/>
  <c r="X2538" i="1" l="1"/>
  <c r="B2538" i="1" s="1"/>
  <c r="F2541" i="1"/>
  <c r="E2541" i="1"/>
  <c r="U2541" i="1"/>
  <c r="W2541" i="1" s="1"/>
  <c r="D2540" i="1"/>
  <c r="G2540" i="1" s="1"/>
  <c r="J2542" i="1"/>
  <c r="K2542" i="1" s="1"/>
  <c r="M2542" i="1"/>
  <c r="I2543" i="1"/>
  <c r="L2539" i="1"/>
  <c r="O2539" i="1" s="1"/>
  <c r="P2539" i="1" s="1"/>
  <c r="B2537" i="1"/>
  <c r="N2540" i="1"/>
  <c r="X2539" i="1" l="1"/>
  <c r="B2539" i="1" s="1"/>
  <c r="F2542" i="1"/>
  <c r="E2542" i="1"/>
  <c r="U2542" i="1"/>
  <c r="W2542" i="1" s="1"/>
  <c r="L2540" i="1"/>
  <c r="O2540" i="1" s="1"/>
  <c r="P2540" i="1" s="1"/>
  <c r="X2540" i="1" s="1"/>
  <c r="D2541" i="1"/>
  <c r="G2541" i="1" s="1"/>
  <c r="J2543" i="1"/>
  <c r="K2543" i="1" s="1"/>
  <c r="M2543" i="1"/>
  <c r="I2544" i="1"/>
  <c r="N2541" i="1"/>
  <c r="F2543" i="1" l="1"/>
  <c r="E2543" i="1"/>
  <c r="U2543" i="1"/>
  <c r="W2543" i="1" s="1"/>
  <c r="L2541" i="1"/>
  <c r="O2541" i="1" s="1"/>
  <c r="P2541" i="1" s="1"/>
  <c r="D2542" i="1"/>
  <c r="L2542" i="1" s="1"/>
  <c r="M2544" i="1"/>
  <c r="J2544" i="1"/>
  <c r="K2544" i="1" s="1"/>
  <c r="I2545" i="1"/>
  <c r="B2540" i="1"/>
  <c r="N2542" i="1"/>
  <c r="X2541" i="1" l="1"/>
  <c r="B2541" i="1" s="1"/>
  <c r="G2542" i="1"/>
  <c r="M2545" i="1"/>
  <c r="J2545" i="1"/>
  <c r="K2545" i="1" s="1"/>
  <c r="I2546" i="1"/>
  <c r="D2543" i="1"/>
  <c r="L2543" i="1" s="1"/>
  <c r="E2544" i="1"/>
  <c r="F2544" i="1"/>
  <c r="U2544" i="1"/>
  <c r="W2544" i="1" s="1"/>
  <c r="N2543" i="1"/>
  <c r="O2542" i="1"/>
  <c r="P2542" i="1" s="1"/>
  <c r="X2542" i="1" l="1"/>
  <c r="B2542" i="1" s="1"/>
  <c r="G2543" i="1"/>
  <c r="M2546" i="1"/>
  <c r="J2546" i="1"/>
  <c r="K2546" i="1" s="1"/>
  <c r="I2547" i="1"/>
  <c r="D2544" i="1"/>
  <c r="G2544" i="1" s="1"/>
  <c r="F2545" i="1"/>
  <c r="E2545" i="1"/>
  <c r="U2545" i="1"/>
  <c r="W2545" i="1" s="1"/>
  <c r="N2544" i="1"/>
  <c r="O2543" i="1"/>
  <c r="P2543" i="1" s="1"/>
  <c r="X2543" i="1" l="1"/>
  <c r="B2543" i="1" s="1"/>
  <c r="L2544" i="1"/>
  <c r="O2544" i="1" s="1"/>
  <c r="P2544" i="1" s="1"/>
  <c r="X2544" i="1" s="1"/>
  <c r="D2545" i="1"/>
  <c r="L2545" i="1" s="1"/>
  <c r="J2547" i="1"/>
  <c r="K2547" i="1" s="1"/>
  <c r="M2547" i="1"/>
  <c r="I2548" i="1"/>
  <c r="E2546" i="1"/>
  <c r="F2546" i="1"/>
  <c r="U2546" i="1"/>
  <c r="W2546" i="1" s="1"/>
  <c r="N2545" i="1"/>
  <c r="G2545" i="1" l="1"/>
  <c r="F2547" i="1"/>
  <c r="E2547" i="1"/>
  <c r="U2547" i="1"/>
  <c r="W2547" i="1" s="1"/>
  <c r="D2546" i="1"/>
  <c r="L2546" i="1" s="1"/>
  <c r="M2548" i="1"/>
  <c r="J2548" i="1"/>
  <c r="K2548" i="1" s="1"/>
  <c r="I2549" i="1"/>
  <c r="B2544" i="1"/>
  <c r="N2546" i="1"/>
  <c r="O2545" i="1"/>
  <c r="P2545" i="1" s="1"/>
  <c r="X2545" i="1" s="1"/>
  <c r="M2549" i="1" l="1"/>
  <c r="J2549" i="1"/>
  <c r="K2549" i="1" s="1"/>
  <c r="I2550" i="1"/>
  <c r="G2546" i="1"/>
  <c r="F2548" i="1"/>
  <c r="E2548" i="1"/>
  <c r="U2548" i="1"/>
  <c r="W2548" i="1" s="1"/>
  <c r="D2547" i="1"/>
  <c r="L2547" i="1" s="1"/>
  <c r="B2545" i="1"/>
  <c r="N2547" i="1"/>
  <c r="O2546" i="1"/>
  <c r="P2546" i="1" s="1"/>
  <c r="X2546" i="1" s="1"/>
  <c r="D2548" i="1" l="1"/>
  <c r="G2548" i="1" s="1"/>
  <c r="M2550" i="1"/>
  <c r="J2550" i="1"/>
  <c r="K2550" i="1" s="1"/>
  <c r="I2551" i="1"/>
  <c r="E2549" i="1"/>
  <c r="F2549" i="1"/>
  <c r="U2549" i="1"/>
  <c r="W2549" i="1" s="1"/>
  <c r="G2547" i="1"/>
  <c r="B2546" i="1"/>
  <c r="N2548" i="1"/>
  <c r="O2547" i="1"/>
  <c r="P2547" i="1" s="1"/>
  <c r="X2547" i="1" l="1"/>
  <c r="B2547" i="1" s="1"/>
  <c r="F2550" i="1"/>
  <c r="E2550" i="1"/>
  <c r="U2550" i="1"/>
  <c r="W2550" i="1" s="1"/>
  <c r="J2551" i="1"/>
  <c r="K2551" i="1" s="1"/>
  <c r="M2551" i="1"/>
  <c r="I2552" i="1"/>
  <c r="D2549" i="1"/>
  <c r="L2549" i="1" s="1"/>
  <c r="L2548" i="1"/>
  <c r="O2548" i="1" s="1"/>
  <c r="P2548" i="1" s="1"/>
  <c r="X2548" i="1" s="1"/>
  <c r="N2549" i="1"/>
  <c r="F2551" i="1" l="1"/>
  <c r="E2551" i="1"/>
  <c r="U2551" i="1"/>
  <c r="W2551" i="1" s="1"/>
  <c r="J2552" i="1"/>
  <c r="K2552" i="1" s="1"/>
  <c r="M2552" i="1"/>
  <c r="I2553" i="1"/>
  <c r="D2550" i="1"/>
  <c r="G2550" i="1" s="1"/>
  <c r="G2549" i="1"/>
  <c r="B2548" i="1"/>
  <c r="N2550" i="1"/>
  <c r="O2549" i="1"/>
  <c r="P2549" i="1" s="1"/>
  <c r="X2549" i="1" s="1"/>
  <c r="L2550" i="1" l="1"/>
  <c r="O2550" i="1" s="1"/>
  <c r="P2550" i="1" s="1"/>
  <c r="X2550" i="1" s="1"/>
  <c r="F2552" i="1"/>
  <c r="E2552" i="1"/>
  <c r="U2552" i="1"/>
  <c r="W2552" i="1" s="1"/>
  <c r="D2551" i="1"/>
  <c r="L2551" i="1" s="1"/>
  <c r="J2553" i="1"/>
  <c r="K2553" i="1" s="1"/>
  <c r="M2553" i="1"/>
  <c r="I2554" i="1"/>
  <c r="B2549" i="1"/>
  <c r="N2551" i="1"/>
  <c r="J2554" i="1" l="1"/>
  <c r="K2554" i="1" s="1"/>
  <c r="M2554" i="1"/>
  <c r="I2555" i="1"/>
  <c r="F2553" i="1"/>
  <c r="E2553" i="1"/>
  <c r="U2553" i="1"/>
  <c r="W2553" i="1" s="1"/>
  <c r="G2551" i="1"/>
  <c r="D2552" i="1"/>
  <c r="G2552" i="1" s="1"/>
  <c r="N2552" i="1"/>
  <c r="O2551" i="1"/>
  <c r="P2551" i="1" s="1"/>
  <c r="B2550" i="1"/>
  <c r="X2551" i="1" l="1"/>
  <c r="B2551" i="1" s="1"/>
  <c r="L2552" i="1"/>
  <c r="O2552" i="1" s="1"/>
  <c r="P2552" i="1" s="1"/>
  <c r="D2553" i="1"/>
  <c r="G2553" i="1" s="1"/>
  <c r="J2555" i="1"/>
  <c r="K2555" i="1" s="1"/>
  <c r="M2555" i="1"/>
  <c r="I2556" i="1"/>
  <c r="F2554" i="1"/>
  <c r="E2554" i="1"/>
  <c r="U2554" i="1"/>
  <c r="W2554" i="1" s="1"/>
  <c r="N2553" i="1"/>
  <c r="X2552" i="1" l="1"/>
  <c r="B2552" i="1" s="1"/>
  <c r="L2553" i="1"/>
  <c r="O2553" i="1" s="1"/>
  <c r="P2553" i="1" s="1"/>
  <c r="J2556" i="1"/>
  <c r="K2556" i="1" s="1"/>
  <c r="M2556" i="1"/>
  <c r="I2557" i="1"/>
  <c r="F2555" i="1"/>
  <c r="E2555" i="1"/>
  <c r="U2555" i="1"/>
  <c r="W2555" i="1" s="1"/>
  <c r="D2554" i="1"/>
  <c r="L2554" i="1" s="1"/>
  <c r="N2554" i="1"/>
  <c r="X2553" i="1" l="1"/>
  <c r="B2553" i="1" s="1"/>
  <c r="G2554" i="1"/>
  <c r="D2555" i="1"/>
  <c r="L2555" i="1" s="1"/>
  <c r="M2557" i="1"/>
  <c r="J2557" i="1"/>
  <c r="K2557" i="1" s="1"/>
  <c r="I2558" i="1"/>
  <c r="F2556" i="1"/>
  <c r="E2556" i="1"/>
  <c r="U2556" i="1"/>
  <c r="W2556" i="1" s="1"/>
  <c r="N2555" i="1"/>
  <c r="O2554" i="1"/>
  <c r="P2554" i="1" s="1"/>
  <c r="X2554" i="1" s="1"/>
  <c r="G2555" i="1" l="1"/>
  <c r="E2557" i="1"/>
  <c r="F2557" i="1"/>
  <c r="U2557" i="1"/>
  <c r="W2557" i="1" s="1"/>
  <c r="M2558" i="1"/>
  <c r="J2558" i="1"/>
  <c r="K2558" i="1" s="1"/>
  <c r="I2559" i="1"/>
  <c r="D2556" i="1"/>
  <c r="G2556" i="1" s="1"/>
  <c r="B2554" i="1"/>
  <c r="N2556" i="1"/>
  <c r="O2555" i="1"/>
  <c r="P2555" i="1" s="1"/>
  <c r="X2555" i="1" l="1"/>
  <c r="B2555" i="1" s="1"/>
  <c r="L2556" i="1"/>
  <c r="O2556" i="1" s="1"/>
  <c r="P2556" i="1" s="1"/>
  <c r="M2559" i="1"/>
  <c r="J2559" i="1"/>
  <c r="K2559" i="1" s="1"/>
  <c r="I2560" i="1"/>
  <c r="F2558" i="1"/>
  <c r="E2558" i="1"/>
  <c r="U2558" i="1"/>
  <c r="W2558" i="1" s="1"/>
  <c r="D2557" i="1"/>
  <c r="G2557" i="1" s="1"/>
  <c r="N2557" i="1"/>
  <c r="X2556" i="1" l="1"/>
  <c r="B2556" i="1" s="1"/>
  <c r="D2558" i="1"/>
  <c r="L2558" i="1" s="1"/>
  <c r="L2557" i="1"/>
  <c r="O2557" i="1" s="1"/>
  <c r="P2557" i="1" s="1"/>
  <c r="X2557" i="1" s="1"/>
  <c r="M2560" i="1"/>
  <c r="J2560" i="1"/>
  <c r="K2560" i="1" s="1"/>
  <c r="I2561" i="1"/>
  <c r="F2559" i="1"/>
  <c r="E2559" i="1"/>
  <c r="U2559" i="1"/>
  <c r="W2559" i="1" s="1"/>
  <c r="N2558" i="1"/>
  <c r="G2558" i="1" l="1"/>
  <c r="F2560" i="1"/>
  <c r="E2560" i="1"/>
  <c r="U2560" i="1"/>
  <c r="W2560" i="1" s="1"/>
  <c r="M2561" i="1"/>
  <c r="J2561" i="1"/>
  <c r="K2561" i="1" s="1"/>
  <c r="I2562" i="1"/>
  <c r="D2559" i="1"/>
  <c r="G2559" i="1" s="1"/>
  <c r="B2557" i="1"/>
  <c r="N2559" i="1"/>
  <c r="O2558" i="1"/>
  <c r="P2558" i="1" s="1"/>
  <c r="X2558" i="1" l="1"/>
  <c r="B2558" i="1" s="1"/>
  <c r="L2559" i="1"/>
  <c r="O2559" i="1" s="1"/>
  <c r="P2559" i="1" s="1"/>
  <c r="F2561" i="1"/>
  <c r="E2561" i="1"/>
  <c r="U2561" i="1"/>
  <c r="W2561" i="1" s="1"/>
  <c r="D2560" i="1"/>
  <c r="G2560" i="1" s="1"/>
  <c r="M2562" i="1"/>
  <c r="J2562" i="1"/>
  <c r="K2562" i="1" s="1"/>
  <c r="I2563" i="1"/>
  <c r="N2560" i="1"/>
  <c r="X2559" i="1" l="1"/>
  <c r="B2559" i="1" s="1"/>
  <c r="M2563" i="1"/>
  <c r="J2563" i="1"/>
  <c r="K2563" i="1" s="1"/>
  <c r="I2564" i="1"/>
  <c r="E2562" i="1"/>
  <c r="F2562" i="1"/>
  <c r="U2562" i="1"/>
  <c r="W2562" i="1" s="1"/>
  <c r="L2560" i="1"/>
  <c r="O2560" i="1" s="1"/>
  <c r="P2560" i="1" s="1"/>
  <c r="X2560" i="1" s="1"/>
  <c r="D2561" i="1"/>
  <c r="G2561" i="1" s="1"/>
  <c r="N2561" i="1"/>
  <c r="D2562" i="1" l="1"/>
  <c r="G2562" i="1" s="1"/>
  <c r="E2563" i="1"/>
  <c r="F2563" i="1"/>
  <c r="U2563" i="1"/>
  <c r="W2563" i="1" s="1"/>
  <c r="J2564" i="1"/>
  <c r="K2564" i="1" s="1"/>
  <c r="M2564" i="1"/>
  <c r="I2565" i="1"/>
  <c r="L2561" i="1"/>
  <c r="O2561" i="1" s="1"/>
  <c r="P2561" i="1" s="1"/>
  <c r="X2561" i="1" s="1"/>
  <c r="B2560" i="1"/>
  <c r="N2562" i="1"/>
  <c r="L2562" i="1" l="1"/>
  <c r="O2562" i="1" s="1"/>
  <c r="P2562" i="1" s="1"/>
  <c r="F2564" i="1"/>
  <c r="E2564" i="1"/>
  <c r="U2564" i="1"/>
  <c r="W2564" i="1" s="1"/>
  <c r="D2563" i="1"/>
  <c r="L2563" i="1" s="1"/>
  <c r="J2565" i="1"/>
  <c r="K2565" i="1" s="1"/>
  <c r="M2565" i="1"/>
  <c r="B2561" i="1"/>
  <c r="N2563" i="1"/>
  <c r="X2562" i="1" l="1"/>
  <c r="B2562" i="1" s="1"/>
  <c r="F2565" i="1"/>
  <c r="E2565" i="1"/>
  <c r="U2565" i="1"/>
  <c r="W2565" i="1" s="1"/>
  <c r="G2563" i="1"/>
  <c r="D2564" i="1"/>
  <c r="G2564" i="1" s="1"/>
  <c r="N2564" i="1"/>
  <c r="O2563" i="1"/>
  <c r="P2563" i="1" s="1"/>
  <c r="X2563" i="1" l="1"/>
  <c r="B2563" i="1" s="1"/>
  <c r="D2565" i="1"/>
  <c r="L2565" i="1" s="1"/>
  <c r="L2564" i="1"/>
  <c r="O2564" i="1" s="1"/>
  <c r="P2564" i="1" s="1"/>
  <c r="N2565" i="1"/>
  <c r="X2564" i="1" l="1"/>
  <c r="B2564" i="1" s="1"/>
  <c r="O2565" i="1"/>
  <c r="P2565" i="1" s="1"/>
  <c r="G2565" i="1"/>
  <c r="S2565" i="1"/>
  <c r="Y2565" i="1" s="1"/>
  <c r="X2565" i="1" l="1"/>
  <c r="B2565" i="1" s="1"/>
</calcChain>
</file>

<file path=xl/sharedStrings.xml><?xml version="1.0" encoding="utf-8"?>
<sst xmlns="http://schemas.openxmlformats.org/spreadsheetml/2006/main" count="286" uniqueCount="130">
  <si>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</si>
  <si>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</si>
  <si>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</si>
  <si>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</si>
  <si>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</si>
  <si>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</si>
  <si>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</si>
  <si>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</si>
  <si>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</si>
  <si>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</si>
  <si>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</si>
  <si>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</si>
  <si>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</si>
  <si>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</si>
  <si>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</si>
  <si>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</si>
  <si>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</si>
  <si>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</si>
  <si>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</si>
  <si>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</si>
  <si>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</si>
  <si>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</si>
  <si>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</si>
  <si>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</si>
  <si>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</si>
  <si>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</si>
  <si>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</si>
  <si>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</si>
  <si>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</si>
  <si>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</si>
  <si>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</si>
  <si>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</si>
  <si>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</si>
  <si>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</si>
  <si>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</si>
  <si>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</si>
  <si>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</si>
  <si>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</si>
  <si>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</si>
  <si>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</si>
  <si>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</si>
  <si>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</si>
  <si>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</si>
  <si>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</si>
  <si>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</si>
  <si>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</si>
  <si>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</si>
  <si>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</si>
  <si>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</si>
  <si>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</si>
  <si>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</si>
  <si>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</si>
  <si>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</si>
  <si>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</si>
  <si>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</si>
  <si>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</si>
  <si>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</si>
  <si>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</si>
  <si>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</si>
  <si>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</si>
  <si>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</si>
  <si>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</si>
  <si>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</si>
  <si>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Total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</si>
  <si>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</si>
  <si>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</si>
  <si>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</si>
  <si>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</si>
  <si>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</si>
  <si>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</si>
  <si>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</si>
  <si>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</si>
  <si>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</si>
  <si>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</si>
  <si>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</si>
  <si>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</si>
  <si>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</si>
  <si>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</si>
  <si>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</si>
  <si>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</si>
  <si>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</si>
  <si>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</si>
  <si>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</si>
  <si>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</si>
  <si>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</si>
  <si>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</si>
  <si>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</si>
  <si>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</si>
  <si>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</si>
  <si>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</si>
  <si>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</si>
  <si>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</si>
  <si>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</si>
  <si>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</si>
  <si>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</si>
  <si>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</si>
  <si>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</si>
  <si>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</si>
  <si>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</si>
  <si>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</si>
  <si>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</si>
  <si>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</si>
  <si>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</si>
  <si>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</si>
  <si>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</si>
  <si>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</si>
  <si>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</si>
  <si>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</si>
  <si>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</si>
  <si>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WAM</t>
  </si>
  <si>
    <t>FORTE SECURITIZADORA S.A. - 1ª EMISSÃO DE CRI - 492ª SÉRIE - R$ 15.000.000,00 - 15.000 CRI</t>
  </si>
  <si>
    <t>1ª EMI/492ª SER</t>
  </si>
  <si>
    <t>20L0505084</t>
  </si>
  <si>
    <t>Valor Devido</t>
  </si>
  <si>
    <t>Remuneração</t>
  </si>
  <si>
    <t>Multa</t>
  </si>
  <si>
    <t>Juros de Mora</t>
  </si>
  <si>
    <t>PAGAMENTO EM 31/08/2022</t>
  </si>
  <si>
    <t>PAGAMENTO EM 30/09/2022</t>
  </si>
  <si>
    <t>PAGAMENTO EM 27/10/2022</t>
  </si>
  <si>
    <t>PAGAMENTO B3 EM 30/11/2022</t>
  </si>
  <si>
    <t>COM ENCARGOS MORATÓRIOS</t>
  </si>
  <si>
    <t>PAGAMENTO B3 EM 30/12/2022</t>
  </si>
  <si>
    <t>LIQUIDADO NA B3</t>
  </si>
  <si>
    <t>NÃO LIQUIDADO NA B3</t>
  </si>
  <si>
    <t>AGT 24/03/2023</t>
  </si>
  <si>
    <t>INCORPJ=</t>
  </si>
  <si>
    <t>J=</t>
  </si>
  <si>
    <t xml:space="preserve">IPCA + 12,56% / 13,06% A.A. 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</si>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</sst>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21" fillId="10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65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0" fontId="18" fillId="9" borderId="0" xfId="1" applyAlignment="1">
      <alignment horizontal="left" vertical="center"/>
    </xf>
    <xf numFmtId="14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2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169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7" fontId="18" fillId="9" borderId="0" xfId="1" applyNumberFormat="1" applyAlignment="1">
      <alignment horizontal="center" vertical="center"/>
    </xf>
    <xf numFmtId="14" fontId="18" fillId="9" borderId="0" xfId="1" applyNumberFormat="1" applyAlignment="1">
      <alignment horizontal="right" vertical="center"/>
    </xf>
    <xf numFmtId="175" fontId="18" fillId="9" borderId="0" xfId="1" applyNumberFormat="1" applyAlignment="1">
      <alignment horizontal="center" vertical="center"/>
    </xf>
    <xf numFmtId="0" fontId="19" fillId="9" borderId="0" xfId="1" applyFont="1" applyAlignment="1">
      <alignment horizontal="center" vertical="center"/>
    </xf>
    <xf numFmtId="0" fontId="19" fillId="9" borderId="0" xfId="1" applyFont="1" applyAlignment="1">
      <alignment horizontal="right" vertical="center"/>
    </xf>
    <xf numFmtId="167" fontId="20" fillId="9" borderId="0" xfId="1" applyNumberFormat="1" applyFon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right" vertical="center"/>
    </xf>
    <xf numFmtId="165" fontId="21" fillId="10" borderId="0" xfId="2" applyNumberForma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1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0</xdr:col>
      <xdr:colOff>1337356</xdr:colOff>
      <xdr:row>1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47625"/>
          <a:ext cx="1308780" cy="276225"/>
        </a:xfrm>
        <a:prstGeom prst="rect">
          <a:avLst/>
        </a:prstGeom>
      </xdr:spPr>
    </xdr:pic>
    <xdr:clientData/>
  </xdr:twoCellAnchor>
  <xdr:twoCellAnchor>
    <xdr:from>
      <xdr:col>23</xdr:col>
      <xdr:colOff>933450</xdr:colOff>
      <xdr:row>770</xdr:row>
      <xdr:rowOff>133350</xdr:rowOff>
    </xdr:from>
    <xdr:to>
      <xdr:col>27</xdr:col>
      <xdr:colOff>619125</xdr:colOff>
      <xdr:row>779</xdr:row>
      <xdr:rowOff>76200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B2DF021A-8E96-A0A2-1EDB-3E892D2104FA}"/>
            </a:ext>
          </a:extLst>
        </xdr:cNvPr>
        <xdr:cNvCxnSpPr/>
      </xdr:nvCxnSpPr>
      <xdr:spPr>
        <a:xfrm flipV="1">
          <a:off x="26212800" y="126558675"/>
          <a:ext cx="3810000" cy="1657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914400</xdr:colOff>
      <xdr:row>743</xdr:row>
      <xdr:rowOff>47625</xdr:rowOff>
    </xdr:from>
    <xdr:to>
      <xdr:col>27</xdr:col>
      <xdr:colOff>714375</xdr:colOff>
      <xdr:row>749</xdr:row>
      <xdr:rowOff>76200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E31994A1-87CA-37E6-A6F8-211BE810BA51}"/>
            </a:ext>
          </a:extLst>
        </xdr:cNvPr>
        <xdr:cNvCxnSpPr/>
      </xdr:nvCxnSpPr>
      <xdr:spPr>
        <a:xfrm flipV="1">
          <a:off x="26193750" y="121329450"/>
          <a:ext cx="3924300" cy="1171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971550</xdr:colOff>
      <xdr:row>713</xdr:row>
      <xdr:rowOff>142875</xdr:rowOff>
    </xdr:from>
    <xdr:to>
      <xdr:col>28</xdr:col>
      <xdr:colOff>533400</xdr:colOff>
      <xdr:row>715</xdr:row>
      <xdr:rowOff>76200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B0CF6D3C-9DBF-3EF3-F0A0-0CA27D63CA8F}"/>
            </a:ext>
          </a:extLst>
        </xdr:cNvPr>
        <xdr:cNvCxnSpPr/>
      </xdr:nvCxnSpPr>
      <xdr:spPr>
        <a:xfrm flipV="1">
          <a:off x="26250900" y="116395500"/>
          <a:ext cx="5905500" cy="314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3.28515625" style="5" bestFit="1" customWidth="1"/>
    <col min="29" max="29" width="26.855468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3" t="s">
        <v>107</v>
      </c>
      <c r="C1" s="44"/>
      <c r="D1" s="44"/>
      <c r="E1" s="45"/>
      <c r="F1" s="45"/>
      <c r="G1" s="102"/>
      <c r="H1" s="102"/>
      <c r="I1" s="103"/>
      <c r="K1" s="166" t="s">
        <v>71</v>
      </c>
      <c r="L1" s="111">
        <v>44155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4"/>
      <c r="AO1" s="109" t="s">
        <v>79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06" t="s">
        <v>110</v>
      </c>
      <c r="C2" s="56"/>
      <c r="D2" s="46"/>
      <c r="E2" s="57"/>
      <c r="G2" s="126"/>
      <c r="H2" s="102"/>
      <c r="I2" s="104"/>
      <c r="K2" s="167" t="s">
        <v>2</v>
      </c>
      <c r="L2" s="111">
        <v>44181</v>
      </c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75" t="s">
        <v>125</v>
      </c>
      <c r="B3" s="107" t="s">
        <v>128</v>
      </c>
      <c r="C3" s="59"/>
      <c r="D3" s="70"/>
      <c r="E3" s="45"/>
      <c r="G3" s="128"/>
      <c r="H3" s="127"/>
      <c r="I3" s="105"/>
      <c r="K3" s="168" t="s">
        <v>3</v>
      </c>
      <c r="L3" s="169">
        <f>NETWORKDAYS(L1,L2,AD$176:AD$502)-1</f>
        <v>18</v>
      </c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75"/>
      <c r="B4" s="186" t="s">
        <v>81</v>
      </c>
      <c r="C4" s="186" t="s">
        <v>82</v>
      </c>
      <c r="D4" s="186" t="s">
        <v>83</v>
      </c>
      <c r="E4" s="186" t="s">
        <v>84</v>
      </c>
      <c r="F4" s="186" t="s">
        <v>85</v>
      </c>
      <c r="G4" s="186" t="s">
        <v>86</v>
      </c>
      <c r="H4" s="186" t="s">
        <v>87</v>
      </c>
      <c r="I4" s="186" t="s">
        <v>88</v>
      </c>
      <c r="J4" s="186" t="s">
        <v>89</v>
      </c>
      <c r="K4" s="186" t="s">
        <v>90</v>
      </c>
      <c r="L4" s="186" t="s">
        <v>91</v>
      </c>
      <c r="M4" s="186" t="s">
        <v>92</v>
      </c>
      <c r="N4" s="186" t="s">
        <v>93</v>
      </c>
      <c r="O4" s="186" t="s">
        <v>94</v>
      </c>
      <c r="P4" s="186" t="s">
        <v>108</v>
      </c>
      <c r="Q4" s="186" t="s">
        <v>95</v>
      </c>
      <c r="R4" s="186" t="s">
        <v>96</v>
      </c>
      <c r="S4" s="186" t="s">
        <v>97</v>
      </c>
      <c r="T4" s="186" t="s">
        <v>98</v>
      </c>
      <c r="U4" s="186" t="s">
        <v>99</v>
      </c>
      <c r="V4" s="186" t="s">
        <v>100</v>
      </c>
      <c r="W4" s="186" t="s">
        <v>101</v>
      </c>
      <c r="X4" s="186" t="s">
        <v>102</v>
      </c>
      <c r="Y4" s="186" t="s">
        <v>103</v>
      </c>
      <c r="Z4" s="187" t="s">
        <v>104</v>
      </c>
      <c r="AA4" s="186" t="s">
        <v>105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x14ac:dyDescent="0.15">
      <c r="A5" s="42" t="s">
        <v>72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5" x14ac:dyDescent="0.15">
      <c r="A6" s="170">
        <v>44174</v>
      </c>
      <c r="B6" s="78" t="s">
        <v>111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10" t="s">
        <v>73</v>
      </c>
      <c r="B7" s="108" t="s">
        <v>112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4.25" x14ac:dyDescent="0.15">
      <c r="A8" s="111">
        <f>L2</f>
        <v>44181</v>
      </c>
      <c r="B8" s="78" t="s">
        <v>109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9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B9" s="78" t="s">
        <v>59</v>
      </c>
      <c r="C9" s="78" t="s">
        <v>59</v>
      </c>
      <c r="D9" s="57" t="s">
        <v>76</v>
      </c>
      <c r="E9" s="57" t="s">
        <v>75</v>
      </c>
      <c r="F9" s="66"/>
      <c r="G9" s="86"/>
      <c r="H9" s="153">
        <v>20</v>
      </c>
      <c r="I9" s="79"/>
      <c r="J9" s="79"/>
      <c r="K9" s="79"/>
      <c r="L9" s="153" t="s">
        <v>77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7"/>
      <c r="AD9" s="158"/>
      <c r="AE9" s="154" t="s">
        <v>59</v>
      </c>
      <c r="AF9" s="154" t="s">
        <v>61</v>
      </c>
      <c r="AG9" s="159"/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9"/>
      <c r="AO9" s="147"/>
      <c r="AP9" s="147" t="s">
        <v>78</v>
      </c>
      <c r="AQ9" s="147" t="s">
        <v>27</v>
      </c>
      <c r="AR9" s="147" t="s">
        <v>74</v>
      </c>
      <c r="AS9" s="147" t="s">
        <v>27</v>
      </c>
      <c r="AT9" s="147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11">
        <f>L1</f>
        <v>44155</v>
      </c>
      <c r="B10" s="8">
        <f t="shared" ref="B10:B73" si="0">(P10+X10)</f>
        <v>1000</v>
      </c>
      <c r="C10" s="164">
        <v>1000</v>
      </c>
      <c r="D10" s="123">
        <f>AP10</f>
        <v>5391.75</v>
      </c>
      <c r="E10" s="123">
        <f>AR10</f>
        <v>5438.12</v>
      </c>
      <c r="F10" s="124">
        <f>AS10</f>
        <v>44124</v>
      </c>
      <c r="G10" s="10">
        <f t="shared" ref="G10:G73" si="1">(E10/D10)-1</f>
        <v>8.6001761951128852E-3</v>
      </c>
      <c r="H10" s="118">
        <f>AK176</f>
        <v>44186</v>
      </c>
      <c r="I10" s="41">
        <f>IF(A10&gt;I9,H10,I9)</f>
        <v>44186</v>
      </c>
      <c r="J10" s="119">
        <f>AL176</f>
        <v>21</v>
      </c>
      <c r="K10" s="101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5">
        <v>0.12559999999999999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44186</v>
      </c>
      <c r="AB10" s="4"/>
      <c r="AC10" s="129"/>
      <c r="AD10" s="130">
        <f>A10</f>
        <v>44155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44155</v>
      </c>
      <c r="AP10" s="161">
        <f>VLOOKUP($AO10,[1]Plan1!$EW$172:$EZ$293,2)</f>
        <v>5391.75</v>
      </c>
      <c r="AQ10" s="160">
        <f>EDATE($AO10,-2)</f>
        <v>44094</v>
      </c>
      <c r="AR10" s="161">
        <f>VLOOKUP($AO10,[1]Plan1!$EW$172:$EZ$293,4)</f>
        <v>5438.12</v>
      </c>
      <c r="AS10" s="160">
        <f>EDATE($AO10,-1)</f>
        <v>44124</v>
      </c>
      <c r="AT10" s="162">
        <f>(AR10/AP10)-1</f>
        <v>8.6001761951128852E-3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44156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5391.75</v>
      </c>
      <c r="E11" s="115">
        <f>E10</f>
        <v>5438.12</v>
      </c>
      <c r="F11" s="116">
        <f t="shared" ref="F11:F37" si="12">IF(D11=D10,F10,A11)</f>
        <v>44124</v>
      </c>
      <c r="G11" s="117">
        <f t="shared" si="1"/>
        <v>8.6001761951128852E-3</v>
      </c>
      <c r="H11" s="118">
        <f>IF(DAY(A11)=H$9,VLOOKUP(A11,AH$118:AN$450,4),H10)</f>
        <v>44186</v>
      </c>
      <c r="I11" s="118">
        <f t="shared" ref="I11:I73" si="13">IF(A11&gt;I10,H11,I10)</f>
        <v>44186</v>
      </c>
      <c r="J11" s="119">
        <f t="shared" ref="J11:J74" si="14">IF(I11=I10,J10,NETWORKDAYS(I10,I11,$AD$176:$AD$502)-1)</f>
        <v>21</v>
      </c>
      <c r="K11" s="101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0.12559999999999999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44186</v>
      </c>
      <c r="AB11" s="4"/>
      <c r="AC11" s="129">
        <v>0</v>
      </c>
      <c r="AD11" s="130">
        <f>A8</f>
        <v>44181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126</v>
      </c>
      <c r="AM11" s="135">
        <f t="shared" ref="AM11:AM24" si="20">AD12</f>
        <v>44186</v>
      </c>
      <c r="AN11" s="11"/>
      <c r="AO11" s="135">
        <f t="shared" si="9"/>
        <v>44186</v>
      </c>
      <c r="AP11" s="161">
        <f>VLOOKUP($AO11,[1]Plan1!$EW$172:$EZ$293,2)</f>
        <v>5438.12</v>
      </c>
      <c r="AQ11" s="160">
        <f t="shared" ref="AQ11:AQ74" si="21">EDATE($AO11,-2)</f>
        <v>44125</v>
      </c>
      <c r="AR11" s="161">
        <f>VLOOKUP($AO11,[1]Plan1!$EW$172:$EZ$293,4)</f>
        <v>5486.52</v>
      </c>
      <c r="AS11" s="160">
        <f t="shared" ref="AS11:AS74" si="22">EDATE($AO11,-1)</f>
        <v>44156</v>
      </c>
      <c r="AT11" s="162">
        <f t="shared" ref="AT11:AT74" si="23">(AR11/AP11)-1</f>
        <v>8.9001346053416697E-3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44157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5391.75</v>
      </c>
      <c r="E12" s="115">
        <f t="shared" ref="E12:E41" si="25">E11</f>
        <v>5438.12</v>
      </c>
      <c r="F12" s="116">
        <f t="shared" si="12"/>
        <v>44124</v>
      </c>
      <c r="G12" s="117">
        <f t="shared" si="1"/>
        <v>8.6001761951128852E-3</v>
      </c>
      <c r="H12" s="118">
        <f t="shared" ref="H12:H75" si="26">IF(DAY(A12)=H$9,VLOOKUP(A12,AH$118:AN$450,4),H11)</f>
        <v>44186</v>
      </c>
      <c r="I12" s="118">
        <f t="shared" si="13"/>
        <v>44186</v>
      </c>
      <c r="J12" s="119">
        <f t="shared" si="14"/>
        <v>21</v>
      </c>
      <c r="K12" s="101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0.12559999999999999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44186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44186</v>
      </c>
      <c r="AE12" s="131">
        <f t="shared" ref="AE12:AE24" si="32">(AE11-AH12)</f>
        <v>1001.409519</v>
      </c>
      <c r="AF12" s="139">
        <f t="shared" ref="AF12:AF43" si="33">NETWORKDAYS(AD11,AD12,AD$176:AD$502)-1</f>
        <v>3</v>
      </c>
      <c r="AG12" s="140">
        <f>TRUNC(AE11*(ROUND((1+0.1256)^(AF12/252),9)-1),8)</f>
        <v>1.409519</v>
      </c>
      <c r="AH12" s="141">
        <f>-AG12</f>
        <v>-1.409519</v>
      </c>
      <c r="AI12" s="137">
        <v>0</v>
      </c>
      <c r="AJ12" s="131">
        <f t="shared" ref="AJ12:AJ18" si="34">(AG12+AH12)</f>
        <v>0</v>
      </c>
      <c r="AK12" s="129">
        <f t="shared" ref="AK12:AK75" si="35">AK11+1</f>
        <v>1</v>
      </c>
      <c r="AL12" s="138" t="s">
        <v>127</v>
      </c>
      <c r="AM12" s="135">
        <f t="shared" si="20"/>
        <v>44216</v>
      </c>
      <c r="AN12" s="11"/>
      <c r="AO12" s="135">
        <f t="shared" si="9"/>
        <v>44216</v>
      </c>
      <c r="AP12" s="161">
        <f>VLOOKUP($AO12,[1]Plan1!$EW$172:$EZ$293,2)</f>
        <v>5486.52</v>
      </c>
      <c r="AQ12" s="160">
        <f t="shared" si="21"/>
        <v>44155</v>
      </c>
      <c r="AR12" s="161">
        <f>VLOOKUP($AO12,[1]Plan1!$EW$172:$EZ$293,4)</f>
        <v>5560.59</v>
      </c>
      <c r="AS12" s="160">
        <f t="shared" si="22"/>
        <v>44185</v>
      </c>
      <c r="AT12" s="162">
        <f t="shared" si="23"/>
        <v>1.3500360884495022E-2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44158</v>
      </c>
      <c r="B13" s="113">
        <f t="shared" si="0"/>
        <v>1000</v>
      </c>
      <c r="C13" s="113">
        <f t="shared" si="24"/>
        <v>1000</v>
      </c>
      <c r="D13" s="114">
        <f t="shared" si="11"/>
        <v>5391.75</v>
      </c>
      <c r="E13" s="115">
        <f t="shared" si="25"/>
        <v>5438.12</v>
      </c>
      <c r="F13" s="116">
        <f t="shared" si="12"/>
        <v>44124</v>
      </c>
      <c r="G13" s="117">
        <f t="shared" si="1"/>
        <v>8.6001761951128852E-3</v>
      </c>
      <c r="H13" s="118">
        <f t="shared" si="26"/>
        <v>44186</v>
      </c>
      <c r="I13" s="118">
        <f t="shared" si="13"/>
        <v>44186</v>
      </c>
      <c r="J13" s="119">
        <f t="shared" si="14"/>
        <v>21</v>
      </c>
      <c r="K13" s="101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0.12559999999999999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44186</v>
      </c>
      <c r="AB13" s="4"/>
      <c r="AC13" s="129">
        <f t="shared" si="30"/>
        <v>2</v>
      </c>
      <c r="AD13" s="135">
        <f t="shared" si="31"/>
        <v>44216</v>
      </c>
      <c r="AE13" s="131">
        <f t="shared" si="32"/>
        <v>1001.409519</v>
      </c>
      <c r="AF13" s="133">
        <f t="shared" si="33"/>
        <v>20</v>
      </c>
      <c r="AG13" s="140">
        <f>TRUNC(AE12*(ROUND((1+0.1256)^(AF13/252),9)-1),8)</f>
        <v>9.4477009699999996</v>
      </c>
      <c r="AH13" s="141">
        <f t="shared" ref="AH13:AH24" si="36">TRUNC((AE12*AI13),8)</f>
        <v>0</v>
      </c>
      <c r="AI13" s="137">
        <v>0</v>
      </c>
      <c r="AJ13" s="131">
        <f t="shared" si="34"/>
        <v>9.4477009699999996</v>
      </c>
      <c r="AK13" s="129">
        <f t="shared" si="35"/>
        <v>2</v>
      </c>
      <c r="AL13" s="138" t="s">
        <v>127</v>
      </c>
      <c r="AM13" s="135">
        <f t="shared" si="20"/>
        <v>44249</v>
      </c>
      <c r="AN13" s="7" t="s">
        <v>106</v>
      </c>
      <c r="AO13" s="135">
        <f t="shared" si="9"/>
        <v>44249</v>
      </c>
      <c r="AP13" s="161">
        <f>VLOOKUP($AO13,[1]Plan1!$EW$172:$EZ$293,2)</f>
        <v>5560.59</v>
      </c>
      <c r="AQ13" s="160">
        <f t="shared" si="21"/>
        <v>44187</v>
      </c>
      <c r="AR13" s="161">
        <f>VLOOKUP($AO13,[1]Plan1!$EW$172:$EZ$293,4)</f>
        <v>5574.49</v>
      </c>
      <c r="AS13" s="160">
        <f t="shared" si="22"/>
        <v>44218</v>
      </c>
      <c r="AT13" s="162">
        <f t="shared" si="23"/>
        <v>2.4997347403781234E-3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44159</v>
      </c>
      <c r="B14" s="113">
        <f t="shared" si="0"/>
        <v>1000</v>
      </c>
      <c r="C14" s="113">
        <f t="shared" si="24"/>
        <v>1000</v>
      </c>
      <c r="D14" s="114">
        <f t="shared" si="11"/>
        <v>5391.75</v>
      </c>
      <c r="E14" s="115">
        <f t="shared" si="25"/>
        <v>5438.12</v>
      </c>
      <c r="F14" s="116">
        <f t="shared" si="12"/>
        <v>44124</v>
      </c>
      <c r="G14" s="117">
        <f t="shared" si="1"/>
        <v>8.6001761951128852E-3</v>
      </c>
      <c r="H14" s="118">
        <f t="shared" si="26"/>
        <v>44186</v>
      </c>
      <c r="I14" s="118">
        <f t="shared" si="13"/>
        <v>44186</v>
      </c>
      <c r="J14" s="119">
        <f t="shared" si="14"/>
        <v>21</v>
      </c>
      <c r="K14" s="101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0.12559999999999999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44186</v>
      </c>
      <c r="AB14" s="4"/>
      <c r="AC14" s="129">
        <f t="shared" si="30"/>
        <v>3</v>
      </c>
      <c r="AD14" s="135">
        <f t="shared" si="31"/>
        <v>44249</v>
      </c>
      <c r="AE14" s="131">
        <f t="shared" si="32"/>
        <v>1001.409519</v>
      </c>
      <c r="AF14" s="133">
        <f t="shared" si="33"/>
        <v>21</v>
      </c>
      <c r="AG14" s="140">
        <f t="shared" ref="AG14:AG39" si="37">TRUNC(AE13*(ROUND((1+0.1256)^(AF14/252),9)-1),8)</f>
        <v>9.9224181500000004</v>
      </c>
      <c r="AH14" s="141">
        <f t="shared" si="36"/>
        <v>0</v>
      </c>
      <c r="AI14" s="137">
        <v>0</v>
      </c>
      <c r="AJ14" s="131">
        <f t="shared" si="34"/>
        <v>9.9224181500000004</v>
      </c>
      <c r="AK14" s="129">
        <f t="shared" si="35"/>
        <v>3</v>
      </c>
      <c r="AL14" s="138" t="s">
        <v>127</v>
      </c>
      <c r="AM14" s="135">
        <f t="shared" si="20"/>
        <v>44277</v>
      </c>
      <c r="AN14" s="7"/>
      <c r="AO14" s="135">
        <f t="shared" si="9"/>
        <v>44277</v>
      </c>
      <c r="AP14" s="161">
        <f>VLOOKUP($AO14,[1]Plan1!$EW$172:$EZ$293,2)</f>
        <v>5574.49</v>
      </c>
      <c r="AQ14" s="160">
        <f t="shared" si="21"/>
        <v>44218</v>
      </c>
      <c r="AR14" s="161">
        <f>VLOOKUP($AO14,[1]Plan1!$EW$172:$EZ$293,4)</f>
        <v>5622.43</v>
      </c>
      <c r="AS14" s="160">
        <f t="shared" si="22"/>
        <v>44249</v>
      </c>
      <c r="AT14" s="162">
        <f t="shared" si="23"/>
        <v>8.5998898553949488E-3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44160</v>
      </c>
      <c r="B15" s="113">
        <f t="shared" si="0"/>
        <v>1000</v>
      </c>
      <c r="C15" s="113">
        <f t="shared" si="24"/>
        <v>1000</v>
      </c>
      <c r="D15" s="114">
        <f t="shared" si="11"/>
        <v>5391.75</v>
      </c>
      <c r="E15" s="115">
        <f t="shared" si="25"/>
        <v>5438.12</v>
      </c>
      <c r="F15" s="116">
        <f t="shared" si="12"/>
        <v>44124</v>
      </c>
      <c r="G15" s="117">
        <f t="shared" si="1"/>
        <v>8.6001761951128852E-3</v>
      </c>
      <c r="H15" s="118">
        <f t="shared" si="26"/>
        <v>44186</v>
      </c>
      <c r="I15" s="118">
        <f t="shared" si="13"/>
        <v>44186</v>
      </c>
      <c r="J15" s="119">
        <f t="shared" si="14"/>
        <v>21</v>
      </c>
      <c r="K15" s="101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0.12559999999999999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44186</v>
      </c>
      <c r="AB15" s="4"/>
      <c r="AC15" s="129">
        <f t="shared" si="30"/>
        <v>4</v>
      </c>
      <c r="AD15" s="135">
        <f t="shared" si="31"/>
        <v>44277</v>
      </c>
      <c r="AE15" s="131">
        <f t="shared" si="32"/>
        <v>1001.409519</v>
      </c>
      <c r="AF15" s="133">
        <f t="shared" si="33"/>
        <v>20</v>
      </c>
      <c r="AG15" s="140">
        <f t="shared" si="37"/>
        <v>9.4477009699999996</v>
      </c>
      <c r="AH15" s="141">
        <f t="shared" si="36"/>
        <v>0</v>
      </c>
      <c r="AI15" s="137">
        <v>0</v>
      </c>
      <c r="AJ15" s="131">
        <f t="shared" si="34"/>
        <v>9.4477009699999996</v>
      </c>
      <c r="AK15" s="129">
        <f t="shared" si="35"/>
        <v>4</v>
      </c>
      <c r="AL15" s="138" t="s">
        <v>127</v>
      </c>
      <c r="AM15" s="135">
        <f t="shared" si="20"/>
        <v>44306</v>
      </c>
      <c r="AN15" s="7"/>
      <c r="AO15" s="135">
        <f t="shared" si="9"/>
        <v>44306</v>
      </c>
      <c r="AP15" s="161">
        <f>VLOOKUP($AO15,[1]Plan1!$EW$172:$EZ$293,2)</f>
        <v>5622.43</v>
      </c>
      <c r="AQ15" s="160">
        <f t="shared" si="21"/>
        <v>44247</v>
      </c>
      <c r="AR15" s="161">
        <f>VLOOKUP($AO15,[1]Plan1!$EW$172:$EZ$293,4)</f>
        <v>5674.72</v>
      </c>
      <c r="AS15" s="160">
        <f t="shared" si="22"/>
        <v>44275</v>
      </c>
      <c r="AT15" s="162">
        <f t="shared" si="23"/>
        <v>9.3002491805145304E-3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44161</v>
      </c>
      <c r="B16" s="113">
        <f t="shared" si="0"/>
        <v>1000</v>
      </c>
      <c r="C16" s="113">
        <f t="shared" si="24"/>
        <v>1000</v>
      </c>
      <c r="D16" s="114">
        <f t="shared" si="11"/>
        <v>5391.75</v>
      </c>
      <c r="E16" s="115">
        <f t="shared" si="25"/>
        <v>5438.12</v>
      </c>
      <c r="F16" s="116">
        <f t="shared" si="12"/>
        <v>44124</v>
      </c>
      <c r="G16" s="117">
        <f t="shared" si="1"/>
        <v>8.6001761951128852E-3</v>
      </c>
      <c r="H16" s="118">
        <f t="shared" si="26"/>
        <v>44186</v>
      </c>
      <c r="I16" s="118">
        <f t="shared" si="13"/>
        <v>44186</v>
      </c>
      <c r="J16" s="119">
        <f t="shared" si="14"/>
        <v>21</v>
      </c>
      <c r="K16" s="101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0.12559999999999999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44186</v>
      </c>
      <c r="AB16" s="4"/>
      <c r="AC16" s="129">
        <f t="shared" si="30"/>
        <v>5</v>
      </c>
      <c r="AD16" s="135">
        <f t="shared" si="31"/>
        <v>44306</v>
      </c>
      <c r="AE16" s="131">
        <f t="shared" si="32"/>
        <v>1001.409519</v>
      </c>
      <c r="AF16" s="133">
        <f t="shared" si="33"/>
        <v>20</v>
      </c>
      <c r="AG16" s="140">
        <f t="shared" si="37"/>
        <v>9.4477009699999996</v>
      </c>
      <c r="AH16" s="141">
        <f t="shared" si="36"/>
        <v>0</v>
      </c>
      <c r="AI16" s="137">
        <v>0</v>
      </c>
      <c r="AJ16" s="131">
        <f t="shared" si="34"/>
        <v>9.4477009699999996</v>
      </c>
      <c r="AK16" s="129">
        <f t="shared" si="35"/>
        <v>5</v>
      </c>
      <c r="AL16" s="138" t="s">
        <v>127</v>
      </c>
      <c r="AM16" s="135">
        <f t="shared" si="20"/>
        <v>44336</v>
      </c>
      <c r="AN16" s="7"/>
      <c r="AO16" s="135">
        <f t="shared" si="9"/>
        <v>44336</v>
      </c>
      <c r="AP16" s="161">
        <f>VLOOKUP($AO16,[1]Plan1!$EW$172:$EZ$293,2)</f>
        <v>5674.72</v>
      </c>
      <c r="AQ16" s="160">
        <f t="shared" si="21"/>
        <v>44275</v>
      </c>
      <c r="AR16" s="161">
        <f>VLOOKUP($AO16,[1]Plan1!$EW$172:$EZ$293,4)</f>
        <v>5692.31</v>
      </c>
      <c r="AS16" s="160">
        <f t="shared" si="22"/>
        <v>44306</v>
      </c>
      <c r="AT16" s="162">
        <f t="shared" si="23"/>
        <v>3.0997124087179806E-3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44162</v>
      </c>
      <c r="B17" s="113">
        <f t="shared" si="0"/>
        <v>1000</v>
      </c>
      <c r="C17" s="113">
        <f t="shared" si="24"/>
        <v>1000</v>
      </c>
      <c r="D17" s="114">
        <f>IF(E17=E16,D16,E16)</f>
        <v>5391.75</v>
      </c>
      <c r="E17" s="115">
        <f t="shared" si="25"/>
        <v>5438.12</v>
      </c>
      <c r="F17" s="116">
        <f t="shared" si="12"/>
        <v>44124</v>
      </c>
      <c r="G17" s="117">
        <f t="shared" si="1"/>
        <v>8.6001761951128852E-3</v>
      </c>
      <c r="H17" s="118">
        <f t="shared" si="26"/>
        <v>44186</v>
      </c>
      <c r="I17" s="118">
        <f t="shared" si="13"/>
        <v>44186</v>
      </c>
      <c r="J17" s="119">
        <f t="shared" si="14"/>
        <v>21</v>
      </c>
      <c r="K17" s="101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0.12559999999999999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44186</v>
      </c>
      <c r="AB17" s="4"/>
      <c r="AC17" s="129">
        <f t="shared" si="30"/>
        <v>6</v>
      </c>
      <c r="AD17" s="135">
        <f t="shared" si="31"/>
        <v>44336</v>
      </c>
      <c r="AE17" s="131">
        <f t="shared" si="32"/>
        <v>1001.409519</v>
      </c>
      <c r="AF17" s="133">
        <f t="shared" si="33"/>
        <v>21</v>
      </c>
      <c r="AG17" s="140">
        <f t="shared" si="37"/>
        <v>9.9224181500000004</v>
      </c>
      <c r="AH17" s="141">
        <f t="shared" si="36"/>
        <v>0</v>
      </c>
      <c r="AI17" s="137">
        <v>0</v>
      </c>
      <c r="AJ17" s="131">
        <f t="shared" si="34"/>
        <v>9.9224181500000004</v>
      </c>
      <c r="AK17" s="129">
        <f t="shared" si="35"/>
        <v>6</v>
      </c>
      <c r="AL17" s="138" t="s">
        <v>127</v>
      </c>
      <c r="AM17" s="135">
        <f t="shared" si="20"/>
        <v>44368</v>
      </c>
      <c r="AN17" s="7"/>
      <c r="AO17" s="135">
        <f t="shared" si="9"/>
        <v>44368</v>
      </c>
      <c r="AP17" s="161">
        <f>VLOOKUP($AO17,[1]Plan1!$EW$172:$EZ$293,2)</f>
        <v>5692.31</v>
      </c>
      <c r="AQ17" s="160">
        <f t="shared" si="21"/>
        <v>44307</v>
      </c>
      <c r="AR17" s="161">
        <f>VLOOKUP($AO17,[1]Plan1!$EW$172:$EZ$293,4)</f>
        <v>5739.56</v>
      </c>
      <c r="AS17" s="160">
        <f t="shared" si="22"/>
        <v>44337</v>
      </c>
      <c r="AT17" s="162">
        <f t="shared" si="23"/>
        <v>8.3006723105383262E-3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44163</v>
      </c>
      <c r="B18" s="113">
        <f t="shared" si="0"/>
        <v>1000</v>
      </c>
      <c r="C18" s="113">
        <f t="shared" si="24"/>
        <v>1000</v>
      </c>
      <c r="D18" s="114">
        <f t="shared" si="11"/>
        <v>5391.75</v>
      </c>
      <c r="E18" s="115">
        <f t="shared" si="25"/>
        <v>5438.12</v>
      </c>
      <c r="F18" s="116">
        <f t="shared" si="12"/>
        <v>44124</v>
      </c>
      <c r="G18" s="117">
        <f t="shared" si="1"/>
        <v>8.6001761951128852E-3</v>
      </c>
      <c r="H18" s="118">
        <f t="shared" si="26"/>
        <v>44186</v>
      </c>
      <c r="I18" s="118">
        <f t="shared" si="13"/>
        <v>44186</v>
      </c>
      <c r="J18" s="119">
        <f t="shared" si="14"/>
        <v>21</v>
      </c>
      <c r="K18" s="101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0.12559999999999999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44186</v>
      </c>
      <c r="AB18" s="4"/>
      <c r="AC18" s="129">
        <f t="shared" si="30"/>
        <v>7</v>
      </c>
      <c r="AD18" s="135">
        <f t="shared" si="31"/>
        <v>44368</v>
      </c>
      <c r="AE18" s="131">
        <f t="shared" si="32"/>
        <v>1001.409519</v>
      </c>
      <c r="AF18" s="133">
        <f t="shared" si="33"/>
        <v>21</v>
      </c>
      <c r="AG18" s="140">
        <f t="shared" si="37"/>
        <v>9.9224181500000004</v>
      </c>
      <c r="AH18" s="141">
        <f t="shared" si="36"/>
        <v>0</v>
      </c>
      <c r="AI18" s="137">
        <v>0</v>
      </c>
      <c r="AJ18" s="131">
        <f t="shared" si="34"/>
        <v>9.9224181500000004</v>
      </c>
      <c r="AK18" s="129">
        <f t="shared" si="35"/>
        <v>7</v>
      </c>
      <c r="AL18" s="138" t="s">
        <v>127</v>
      </c>
      <c r="AM18" s="135">
        <f t="shared" si="20"/>
        <v>44397</v>
      </c>
      <c r="AN18" s="7"/>
      <c r="AO18" s="135">
        <f t="shared" si="9"/>
        <v>44397</v>
      </c>
      <c r="AP18" s="161">
        <f>VLOOKUP($AO18,[1]Plan1!$EW$172:$EZ$293,2)</f>
        <v>5739.56</v>
      </c>
      <c r="AQ18" s="160">
        <f t="shared" si="21"/>
        <v>44336</v>
      </c>
      <c r="AR18" s="161">
        <f>VLOOKUP($AO18,[1]Plan1!$EW$172:$EZ$293,4)</f>
        <v>5769.98</v>
      </c>
      <c r="AS18" s="160">
        <f t="shared" si="22"/>
        <v>44367</v>
      </c>
      <c r="AT18" s="162">
        <f t="shared" si="23"/>
        <v>5.3000578441551038E-3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44164</v>
      </c>
      <c r="B19" s="113">
        <f t="shared" si="0"/>
        <v>1000</v>
      </c>
      <c r="C19" s="113">
        <f t="shared" si="24"/>
        <v>1000</v>
      </c>
      <c r="D19" s="114">
        <f t="shared" si="11"/>
        <v>5391.75</v>
      </c>
      <c r="E19" s="115">
        <f t="shared" si="25"/>
        <v>5438.12</v>
      </c>
      <c r="F19" s="116">
        <f t="shared" si="12"/>
        <v>44124</v>
      </c>
      <c r="G19" s="117">
        <f t="shared" si="1"/>
        <v>8.6001761951128852E-3</v>
      </c>
      <c r="H19" s="118">
        <f t="shared" si="26"/>
        <v>44186</v>
      </c>
      <c r="I19" s="118">
        <f t="shared" si="13"/>
        <v>44186</v>
      </c>
      <c r="J19" s="119">
        <f t="shared" si="14"/>
        <v>21</v>
      </c>
      <c r="K19" s="101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0.12559999999999999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44186</v>
      </c>
      <c r="AB19" s="4"/>
      <c r="AC19" s="129">
        <f t="shared" si="30"/>
        <v>8</v>
      </c>
      <c r="AD19" s="135">
        <f t="shared" si="31"/>
        <v>44397</v>
      </c>
      <c r="AE19" s="131">
        <f t="shared" si="32"/>
        <v>1001.409519</v>
      </c>
      <c r="AF19" s="133">
        <f t="shared" si="33"/>
        <v>21</v>
      </c>
      <c r="AG19" s="140">
        <f t="shared" si="37"/>
        <v>9.9224181500000004</v>
      </c>
      <c r="AH19" s="141">
        <f t="shared" si="36"/>
        <v>0</v>
      </c>
      <c r="AI19" s="137">
        <v>0</v>
      </c>
      <c r="AJ19" s="131">
        <f t="shared" ref="AJ19" si="38">(AG19+AH19)</f>
        <v>9.9224181500000004</v>
      </c>
      <c r="AK19" s="129">
        <f t="shared" si="35"/>
        <v>8</v>
      </c>
      <c r="AL19" s="138" t="s">
        <v>127</v>
      </c>
      <c r="AM19" s="135">
        <f t="shared" si="20"/>
        <v>44428</v>
      </c>
      <c r="AN19" s="7"/>
      <c r="AO19" s="135">
        <f t="shared" si="9"/>
        <v>44428</v>
      </c>
      <c r="AP19" s="161">
        <f>VLOOKUP($AO19,[1]Plan1!$EW$172:$EZ$293,2)</f>
        <v>5769.98</v>
      </c>
      <c r="AQ19" s="160">
        <f t="shared" si="21"/>
        <v>44367</v>
      </c>
      <c r="AR19" s="161">
        <f>VLOOKUP($AO19,[1]Plan1!$EW$172:$EZ$293,4)</f>
        <v>5825.37</v>
      </c>
      <c r="AS19" s="160">
        <f t="shared" si="22"/>
        <v>44397</v>
      </c>
      <c r="AT19" s="162">
        <f t="shared" si="23"/>
        <v>9.5996866540266623E-3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44165</v>
      </c>
      <c r="B20" s="113">
        <f t="shared" ref="B20" si="39">(P20+X20)</f>
        <v>1000</v>
      </c>
      <c r="C20" s="113">
        <f t="shared" si="24"/>
        <v>1000</v>
      </c>
      <c r="D20" s="114">
        <f t="shared" ref="D20" si="40">IF(E20=E19,D19,E19)</f>
        <v>5391.75</v>
      </c>
      <c r="E20" s="115">
        <f t="shared" si="25"/>
        <v>5438.12</v>
      </c>
      <c r="F20" s="116">
        <f t="shared" ref="F20" si="41">IF(D20=D19,F19,A20)</f>
        <v>44124</v>
      </c>
      <c r="G20" s="117">
        <f t="shared" ref="G20" si="42">(E20/D20)-1</f>
        <v>8.6001761951128852E-3</v>
      </c>
      <c r="H20" s="118">
        <f t="shared" ref="H20" si="43">IF(DAY(A20)=H$9,VLOOKUP(A20,AH$118:AN$450,4),H19)</f>
        <v>44186</v>
      </c>
      <c r="I20" s="118">
        <f t="shared" ref="I20" si="44">IF(A20&gt;I19,H20,I19)</f>
        <v>44186</v>
      </c>
      <c r="J20" s="119">
        <f t="shared" si="14"/>
        <v>21</v>
      </c>
      <c r="K20" s="101">
        <f t="shared" si="2"/>
        <v>0</v>
      </c>
      <c r="L20" s="8">
        <f t="shared" ref="L20" si="45">IF(E20&lt;D20,1,TRUNC((E20/D20)^TRUNC((K20/J20),9),8))</f>
        <v>1</v>
      </c>
      <c r="M20" s="120">
        <f t="shared" ref="M20" si="46">IF(I20&gt;I19,L19,M19)</f>
        <v>1</v>
      </c>
      <c r="N20" s="120">
        <v>1</v>
      </c>
      <c r="O20" s="113">
        <f t="shared" ref="O20" si="47">TRUNC(TRUNC((L20*N20),15),8)</f>
        <v>1</v>
      </c>
      <c r="P20" s="113">
        <f t="shared" ref="P20" si="48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0.12559999999999999</v>
      </c>
      <c r="U20" s="121">
        <f t="shared" ref="U20" si="49">IF(A19&lt;L$2,0,IF(Q19&gt;0,1,IF(K20=K19,U19,U19+1)))</f>
        <v>0</v>
      </c>
      <c r="V20" s="121">
        <v>252</v>
      </c>
      <c r="W20" s="120">
        <f t="shared" ref="W20" si="50">ROUND((1+T20)^TRUNC((U20/V20),9),9)</f>
        <v>1</v>
      </c>
      <c r="X20" s="113">
        <f t="shared" ref="X20" si="51">TRUNC((P20*(W20-1)),8)</f>
        <v>0</v>
      </c>
      <c r="Y20" s="113">
        <f t="shared" ref="Y20" si="52">IF(Q20&gt;0,S20+X20,0)</f>
        <v>0</v>
      </c>
      <c r="Z20" s="125" t="str">
        <f t="shared" si="28"/>
        <v>A+J=</v>
      </c>
      <c r="AA20" s="118">
        <f t="shared" si="29"/>
        <v>44186</v>
      </c>
      <c r="AB20" s="4"/>
      <c r="AC20" s="129">
        <f t="shared" si="30"/>
        <v>9</v>
      </c>
      <c r="AD20" s="135">
        <f t="shared" si="31"/>
        <v>44428</v>
      </c>
      <c r="AE20" s="131">
        <f t="shared" si="32"/>
        <v>1001.409519</v>
      </c>
      <c r="AF20" s="133">
        <f t="shared" si="33"/>
        <v>23</v>
      </c>
      <c r="AG20" s="140">
        <f t="shared" si="37"/>
        <v>10.872523449999999</v>
      </c>
      <c r="AH20" s="141">
        <f t="shared" si="36"/>
        <v>0</v>
      </c>
      <c r="AI20" s="137">
        <v>0</v>
      </c>
      <c r="AJ20" s="131">
        <f t="shared" ref="AJ20:AJ22" si="53">(AG20+AH20)</f>
        <v>10.872523449999999</v>
      </c>
      <c r="AK20" s="129">
        <f t="shared" si="35"/>
        <v>9</v>
      </c>
      <c r="AL20" s="138" t="s">
        <v>127</v>
      </c>
      <c r="AM20" s="135">
        <f t="shared" si="20"/>
        <v>44459</v>
      </c>
      <c r="AN20" s="7"/>
      <c r="AO20" s="135">
        <f t="shared" si="9"/>
        <v>44459</v>
      </c>
      <c r="AP20" s="161">
        <f>VLOOKUP($AO20,[1]Plan1!$EW$172:$EZ$293,2)</f>
        <v>5825.37</v>
      </c>
      <c r="AQ20" s="160">
        <f t="shared" si="21"/>
        <v>44397</v>
      </c>
      <c r="AR20" s="161">
        <f>VLOOKUP($AO20,[1]Plan1!$EW$172:$EZ$293,4)</f>
        <v>5876.05</v>
      </c>
      <c r="AS20" s="160">
        <f t="shared" si="22"/>
        <v>44428</v>
      </c>
      <c r="AT20" s="162">
        <f t="shared" si="23"/>
        <v>8.699876574363552E-3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44166</v>
      </c>
      <c r="B21" s="113">
        <f t="shared" si="0"/>
        <v>1000</v>
      </c>
      <c r="C21" s="113">
        <f t="shared" si="24"/>
        <v>1000</v>
      </c>
      <c r="D21" s="114">
        <f t="shared" si="11"/>
        <v>5391.75</v>
      </c>
      <c r="E21" s="115">
        <f t="shared" si="25"/>
        <v>5438.12</v>
      </c>
      <c r="F21" s="116">
        <f t="shared" si="12"/>
        <v>44124</v>
      </c>
      <c r="G21" s="117">
        <f t="shared" si="1"/>
        <v>8.6001761951128852E-3</v>
      </c>
      <c r="H21" s="118">
        <f t="shared" si="26"/>
        <v>44186</v>
      </c>
      <c r="I21" s="118">
        <f t="shared" si="13"/>
        <v>44186</v>
      </c>
      <c r="J21" s="119">
        <f t="shared" si="14"/>
        <v>21</v>
      </c>
      <c r="K21" s="101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0.12559999999999999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44186</v>
      </c>
      <c r="AB21" s="4"/>
      <c r="AC21" s="129">
        <f t="shared" si="30"/>
        <v>10</v>
      </c>
      <c r="AD21" s="135">
        <f t="shared" si="31"/>
        <v>44459</v>
      </c>
      <c r="AE21" s="131">
        <f t="shared" si="32"/>
        <v>1001.409519</v>
      </c>
      <c r="AF21" s="133">
        <f t="shared" si="33"/>
        <v>20</v>
      </c>
      <c r="AG21" s="140">
        <f t="shared" si="37"/>
        <v>9.4477009699999996</v>
      </c>
      <c r="AH21" s="141">
        <f t="shared" si="36"/>
        <v>0</v>
      </c>
      <c r="AI21" s="137">
        <v>0</v>
      </c>
      <c r="AJ21" s="131">
        <f t="shared" si="53"/>
        <v>9.4477009699999996</v>
      </c>
      <c r="AK21" s="129">
        <f t="shared" si="35"/>
        <v>10</v>
      </c>
      <c r="AL21" s="138" t="s">
        <v>127</v>
      </c>
      <c r="AM21" s="135">
        <f t="shared" si="20"/>
        <v>44489</v>
      </c>
      <c r="AN21" s="7"/>
      <c r="AO21" s="135">
        <f t="shared" si="9"/>
        <v>44489</v>
      </c>
      <c r="AP21" s="161">
        <f>VLOOKUP($AO21,[1]Plan1!$EW$172:$EZ$293,2)</f>
        <v>5876.05</v>
      </c>
      <c r="AQ21" s="160">
        <f t="shared" si="21"/>
        <v>44428</v>
      </c>
      <c r="AR21" s="161">
        <f>VLOOKUP($AO21,[1]Plan1!$EW$172:$EZ$293,4)</f>
        <v>5944.21</v>
      </c>
      <c r="AS21" s="160">
        <f t="shared" si="22"/>
        <v>44459</v>
      </c>
      <c r="AT21" s="162">
        <f t="shared" si="23"/>
        <v>1.159962900247602E-2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10"/>
        <v>44167</v>
      </c>
      <c r="B22" s="113">
        <f t="shared" si="0"/>
        <v>1000</v>
      </c>
      <c r="C22" s="113">
        <f t="shared" si="24"/>
        <v>1000</v>
      </c>
      <c r="D22" s="114">
        <f t="shared" si="11"/>
        <v>5391.75</v>
      </c>
      <c r="E22" s="115">
        <f t="shared" si="25"/>
        <v>5438.12</v>
      </c>
      <c r="F22" s="116">
        <f t="shared" si="12"/>
        <v>44124</v>
      </c>
      <c r="G22" s="117">
        <f t="shared" si="1"/>
        <v>8.6001761951128852E-3</v>
      </c>
      <c r="H22" s="118">
        <f t="shared" si="26"/>
        <v>44186</v>
      </c>
      <c r="I22" s="118">
        <f t="shared" si="13"/>
        <v>44186</v>
      </c>
      <c r="J22" s="119">
        <f t="shared" si="14"/>
        <v>21</v>
      </c>
      <c r="K22" s="101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0.12559999999999999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44186</v>
      </c>
      <c r="AB22" s="4"/>
      <c r="AC22" s="129">
        <f t="shared" si="30"/>
        <v>11</v>
      </c>
      <c r="AD22" s="135">
        <f t="shared" si="31"/>
        <v>44489</v>
      </c>
      <c r="AE22" s="131">
        <f t="shared" si="32"/>
        <v>1001.409519</v>
      </c>
      <c r="AF22" s="133">
        <f t="shared" si="33"/>
        <v>21</v>
      </c>
      <c r="AG22" s="140">
        <f t="shared" si="37"/>
        <v>9.9224181500000004</v>
      </c>
      <c r="AH22" s="141">
        <f t="shared" si="36"/>
        <v>0</v>
      </c>
      <c r="AI22" s="137">
        <v>0</v>
      </c>
      <c r="AJ22" s="131">
        <f t="shared" si="53"/>
        <v>9.9224181500000004</v>
      </c>
      <c r="AK22" s="129">
        <f t="shared" si="35"/>
        <v>11</v>
      </c>
      <c r="AL22" s="138" t="s">
        <v>127</v>
      </c>
      <c r="AM22" s="135">
        <f t="shared" si="20"/>
        <v>44522</v>
      </c>
      <c r="AN22" s="7"/>
      <c r="AO22" s="135">
        <f t="shared" si="9"/>
        <v>44522</v>
      </c>
      <c r="AP22" s="161">
        <f>VLOOKUP($AO22,[1]Plan1!$EW$172:$EZ$293,2)</f>
        <v>5944.21</v>
      </c>
      <c r="AQ22" s="160">
        <f t="shared" si="21"/>
        <v>44461</v>
      </c>
      <c r="AR22" s="161">
        <f>VLOOKUP($AO22,[1]Plan1!$EW$172:$EZ$293,4)</f>
        <v>6018.51</v>
      </c>
      <c r="AS22" s="160">
        <f t="shared" si="22"/>
        <v>44491</v>
      </c>
      <c r="AT22" s="162">
        <f t="shared" si="23"/>
        <v>1.2499558393798349E-2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10"/>
        <v>44168</v>
      </c>
      <c r="B23" s="113">
        <f t="shared" si="0"/>
        <v>1000</v>
      </c>
      <c r="C23" s="113">
        <f t="shared" si="24"/>
        <v>1000</v>
      </c>
      <c r="D23" s="114">
        <f t="shared" si="11"/>
        <v>5391.75</v>
      </c>
      <c r="E23" s="115">
        <f t="shared" si="25"/>
        <v>5438.12</v>
      </c>
      <c r="F23" s="116">
        <f t="shared" si="12"/>
        <v>44124</v>
      </c>
      <c r="G23" s="117">
        <f t="shared" si="1"/>
        <v>8.6001761951128852E-3</v>
      </c>
      <c r="H23" s="118">
        <f t="shared" si="26"/>
        <v>44186</v>
      </c>
      <c r="I23" s="118">
        <f t="shared" si="13"/>
        <v>44186</v>
      </c>
      <c r="J23" s="119">
        <f t="shared" si="14"/>
        <v>21</v>
      </c>
      <c r="K23" s="101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0.12559999999999999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44186</v>
      </c>
      <c r="AB23" s="4"/>
      <c r="AC23" s="129">
        <f t="shared" si="30"/>
        <v>12</v>
      </c>
      <c r="AD23" s="135">
        <f t="shared" si="31"/>
        <v>44522</v>
      </c>
      <c r="AE23" s="131">
        <f t="shared" si="32"/>
        <v>1001.409519</v>
      </c>
      <c r="AF23" s="133">
        <f t="shared" si="33"/>
        <v>21</v>
      </c>
      <c r="AG23" s="140">
        <f t="shared" si="37"/>
        <v>9.9224181500000004</v>
      </c>
      <c r="AH23" s="141">
        <f t="shared" si="36"/>
        <v>0</v>
      </c>
      <c r="AI23" s="137">
        <v>0</v>
      </c>
      <c r="AJ23" s="131">
        <f t="shared" ref="AJ23:AJ24" si="54">(AG23+AH23)</f>
        <v>9.9224181500000004</v>
      </c>
      <c r="AK23" s="129">
        <f t="shared" si="35"/>
        <v>12</v>
      </c>
      <c r="AL23" s="138" t="s">
        <v>127</v>
      </c>
      <c r="AM23" s="135">
        <f t="shared" si="20"/>
        <v>44550</v>
      </c>
      <c r="AN23" s="7"/>
      <c r="AO23" s="135">
        <f t="shared" si="9"/>
        <v>44550</v>
      </c>
      <c r="AP23" s="161">
        <f>VLOOKUP($AO23,[1]Plan1!$EW$172:$EZ$293,2)</f>
        <v>6018.51</v>
      </c>
      <c r="AQ23" s="160">
        <f t="shared" si="21"/>
        <v>44489</v>
      </c>
      <c r="AR23" s="161">
        <f>VLOOKUP($AO23,[1]Plan1!$EW$172:$EZ$293,4)</f>
        <v>6075.69</v>
      </c>
      <c r="AS23" s="160">
        <f t="shared" si="22"/>
        <v>44520</v>
      </c>
      <c r="AT23" s="162">
        <f t="shared" si="23"/>
        <v>9.5006903702077317E-3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44169</v>
      </c>
      <c r="B24" s="113">
        <f t="shared" si="0"/>
        <v>1000</v>
      </c>
      <c r="C24" s="113">
        <f t="shared" si="24"/>
        <v>1000</v>
      </c>
      <c r="D24" s="114">
        <f t="shared" si="11"/>
        <v>5391.75</v>
      </c>
      <c r="E24" s="115">
        <f t="shared" si="25"/>
        <v>5438.12</v>
      </c>
      <c r="F24" s="116">
        <f t="shared" si="12"/>
        <v>44124</v>
      </c>
      <c r="G24" s="117">
        <f t="shared" si="1"/>
        <v>8.6001761951128852E-3</v>
      </c>
      <c r="H24" s="118">
        <f t="shared" si="26"/>
        <v>44186</v>
      </c>
      <c r="I24" s="118">
        <f t="shared" si="13"/>
        <v>44186</v>
      </c>
      <c r="J24" s="119">
        <f t="shared" si="14"/>
        <v>21</v>
      </c>
      <c r="K24" s="101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0.12559999999999999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44186</v>
      </c>
      <c r="AB24" s="4"/>
      <c r="AC24" s="129">
        <f t="shared" si="30"/>
        <v>13</v>
      </c>
      <c r="AD24" s="135">
        <f t="shared" si="31"/>
        <v>44550</v>
      </c>
      <c r="AE24" s="131">
        <f t="shared" si="32"/>
        <v>1001.409519</v>
      </c>
      <c r="AF24" s="133">
        <f t="shared" si="33"/>
        <v>20</v>
      </c>
      <c r="AG24" s="140">
        <f t="shared" si="37"/>
        <v>9.4477009699999996</v>
      </c>
      <c r="AH24" s="141">
        <f t="shared" si="36"/>
        <v>0</v>
      </c>
      <c r="AI24" s="137">
        <v>0</v>
      </c>
      <c r="AJ24" s="131">
        <f t="shared" si="54"/>
        <v>9.4477009699999996</v>
      </c>
      <c r="AK24" s="129">
        <f t="shared" si="35"/>
        <v>13</v>
      </c>
      <c r="AL24" s="138" t="s">
        <v>127</v>
      </c>
      <c r="AM24" s="135">
        <f t="shared" si="20"/>
        <v>44581</v>
      </c>
      <c r="AN24" s="7"/>
      <c r="AO24" s="135">
        <f t="shared" si="9"/>
        <v>44581</v>
      </c>
      <c r="AP24" s="161">
        <f>VLOOKUP($AO24,[1]Plan1!$EW$172:$EZ$293,2)</f>
        <v>6075.69</v>
      </c>
      <c r="AQ24" s="160">
        <f t="shared" si="21"/>
        <v>44520</v>
      </c>
      <c r="AR24" s="161">
        <f>VLOOKUP($AO24,[1]Plan1!$EW$172:$EZ$293,4)</f>
        <v>6120.04</v>
      </c>
      <c r="AS24" s="160">
        <f t="shared" si="22"/>
        <v>44550</v>
      </c>
      <c r="AT24" s="162">
        <f t="shared" si="23"/>
        <v>7.2995824342585447E-3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44170</v>
      </c>
      <c r="B25" s="113">
        <f t="shared" si="0"/>
        <v>1000</v>
      </c>
      <c r="C25" s="113">
        <f t="shared" si="24"/>
        <v>1000</v>
      </c>
      <c r="D25" s="114">
        <f t="shared" si="11"/>
        <v>5391.75</v>
      </c>
      <c r="E25" s="115">
        <f t="shared" si="25"/>
        <v>5438.12</v>
      </c>
      <c r="F25" s="116">
        <f t="shared" si="12"/>
        <v>44124</v>
      </c>
      <c r="G25" s="117">
        <f t="shared" si="1"/>
        <v>8.6001761951128852E-3</v>
      </c>
      <c r="H25" s="118">
        <f t="shared" si="26"/>
        <v>44186</v>
      </c>
      <c r="I25" s="118">
        <f t="shared" si="13"/>
        <v>44186</v>
      </c>
      <c r="J25" s="119">
        <f t="shared" si="14"/>
        <v>21</v>
      </c>
      <c r="K25" s="101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0.12559999999999999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44186</v>
      </c>
      <c r="AB25" s="4"/>
      <c r="AC25" s="129">
        <f t="shared" si="30"/>
        <v>14</v>
      </c>
      <c r="AD25" s="135">
        <f t="shared" si="31"/>
        <v>44581</v>
      </c>
      <c r="AE25" s="131">
        <f t="shared" ref="AE25" si="55">(AE24-AH25)</f>
        <v>1001.409519</v>
      </c>
      <c r="AF25" s="133">
        <f t="shared" si="33"/>
        <v>23</v>
      </c>
      <c r="AG25" s="140">
        <f t="shared" si="37"/>
        <v>10.872523449999999</v>
      </c>
      <c r="AH25" s="141">
        <f t="shared" ref="AH25" si="56">TRUNC((AE24*AI25),8)</f>
        <v>0</v>
      </c>
      <c r="AI25" s="137">
        <v>0</v>
      </c>
      <c r="AJ25" s="131">
        <f t="shared" ref="AJ25" si="57">(AG25+AH25)</f>
        <v>10.872523449999999</v>
      </c>
      <c r="AK25" s="129">
        <f t="shared" si="35"/>
        <v>14</v>
      </c>
      <c r="AL25" s="138" t="s">
        <v>127</v>
      </c>
      <c r="AM25" s="135">
        <f t="shared" ref="AM25" si="58">AD26</f>
        <v>44613</v>
      </c>
      <c r="AN25" s="7"/>
      <c r="AO25" s="135">
        <f t="shared" si="9"/>
        <v>44613</v>
      </c>
      <c r="AP25" s="161">
        <f>VLOOKUP($AO25,[1]Plan1!$EW$172:$EZ$293,2)</f>
        <v>6120.04</v>
      </c>
      <c r="AQ25" s="160">
        <f t="shared" si="21"/>
        <v>44551</v>
      </c>
      <c r="AR25" s="161">
        <f>VLOOKUP($AO25,[1]Plan1!$EW$172:$EZ$293,4)</f>
        <v>6153.09</v>
      </c>
      <c r="AS25" s="160">
        <f t="shared" si="22"/>
        <v>44582</v>
      </c>
      <c r="AT25" s="162">
        <f t="shared" si="23"/>
        <v>5.4002915013626751E-3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44171</v>
      </c>
      <c r="B26" s="113">
        <f t="shared" ref="B26" si="59">(P26+X26)</f>
        <v>1000</v>
      </c>
      <c r="C26" s="113">
        <f t="shared" si="24"/>
        <v>1000</v>
      </c>
      <c r="D26" s="114">
        <f t="shared" ref="D26" si="60">IF(E26=E25,D25,E25)</f>
        <v>5391.75</v>
      </c>
      <c r="E26" s="115">
        <f t="shared" si="25"/>
        <v>5438.12</v>
      </c>
      <c r="F26" s="116">
        <f t="shared" ref="F26" si="61">IF(D26=D25,F25,A26)</f>
        <v>44124</v>
      </c>
      <c r="G26" s="117">
        <f t="shared" ref="G26" si="62">(E26/D26)-1</f>
        <v>8.6001761951128852E-3</v>
      </c>
      <c r="H26" s="118">
        <f t="shared" ref="H26" si="63">IF(DAY(A26)=H$9,VLOOKUP(A26,AH$118:AN$450,4),H25)</f>
        <v>44186</v>
      </c>
      <c r="I26" s="118">
        <f t="shared" ref="I26" si="64">IF(A26&gt;I25,H26,I25)</f>
        <v>44186</v>
      </c>
      <c r="J26" s="119">
        <f t="shared" si="14"/>
        <v>21</v>
      </c>
      <c r="K26" s="101">
        <f t="shared" si="2"/>
        <v>0</v>
      </c>
      <c r="L26" s="8">
        <f t="shared" ref="L26" si="65">IF(E26&lt;D26,1,TRUNC((E26/D26)^TRUNC((K26/J26),9),8))</f>
        <v>1</v>
      </c>
      <c r="M26" s="120">
        <f t="shared" ref="M26" si="66">IF(I26&gt;I25,L25,M25)</f>
        <v>1</v>
      </c>
      <c r="N26" s="120">
        <v>1</v>
      </c>
      <c r="O26" s="113">
        <f t="shared" ref="O26" si="67">TRUNC(TRUNC((L26*N26),15),8)</f>
        <v>1</v>
      </c>
      <c r="P26" s="113">
        <f t="shared" ref="P26" si="68">TRUNC(C26*O26,8)</f>
        <v>1000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0.12559999999999999</v>
      </c>
      <c r="U26" s="121">
        <f t="shared" ref="U26" si="69">IF(A25&lt;L$2,0,IF(Q25&gt;0,1,IF(K26=K25,U25,U25+1)))</f>
        <v>0</v>
      </c>
      <c r="V26" s="121">
        <v>252</v>
      </c>
      <c r="W26" s="120">
        <f t="shared" ref="W26" si="70">ROUND((1+T26)^TRUNC((U26/V26),9),9)</f>
        <v>1</v>
      </c>
      <c r="X26" s="113">
        <f t="shared" ref="X26" si="71">TRUNC((P26*(W26-1)),8)</f>
        <v>0</v>
      </c>
      <c r="Y26" s="113">
        <f t="shared" ref="Y26" si="72">IF(Q26&gt;0,S26+X26,0)</f>
        <v>0</v>
      </c>
      <c r="Z26" s="125" t="str">
        <f t="shared" si="28"/>
        <v>A+J=</v>
      </c>
      <c r="AA26" s="118">
        <f t="shared" si="29"/>
        <v>44186</v>
      </c>
      <c r="AB26" s="4"/>
      <c r="AC26" s="129">
        <f t="shared" si="30"/>
        <v>15</v>
      </c>
      <c r="AD26" s="135">
        <f t="shared" si="31"/>
        <v>44613</v>
      </c>
      <c r="AE26" s="131">
        <f t="shared" ref="AE26:AE71" si="73">(AE25-AH26)</f>
        <v>1001.409519</v>
      </c>
      <c r="AF26" s="133">
        <f t="shared" si="33"/>
        <v>22</v>
      </c>
      <c r="AG26" s="140">
        <f t="shared" si="37"/>
        <v>10.397359639999999</v>
      </c>
      <c r="AH26" s="141">
        <f t="shared" ref="AH26:AH71" si="74">TRUNC((AE25*AI26),8)</f>
        <v>0</v>
      </c>
      <c r="AI26" s="137">
        <v>0</v>
      </c>
      <c r="AJ26" s="131">
        <f t="shared" ref="AJ26:AJ70" si="75">(AG26+AH26)</f>
        <v>10.397359639999999</v>
      </c>
      <c r="AK26" s="129">
        <f t="shared" si="35"/>
        <v>15</v>
      </c>
      <c r="AL26" s="138" t="s">
        <v>127</v>
      </c>
      <c r="AM26" s="135">
        <f t="shared" ref="AM26:AM70" si="76">AD27</f>
        <v>44641</v>
      </c>
      <c r="AN26" s="7"/>
      <c r="AO26" s="135">
        <f t="shared" si="9"/>
        <v>44641</v>
      </c>
      <c r="AP26" s="161">
        <f>VLOOKUP($AO26,[1]Plan1!$EW$172:$EZ$293,2)</f>
        <v>6153.09</v>
      </c>
      <c r="AQ26" s="160">
        <f t="shared" si="21"/>
        <v>44582</v>
      </c>
      <c r="AR26" s="161">
        <f>VLOOKUP($AO26,[1]Plan1!$EW$172:$EZ$293,4)</f>
        <v>6215.24</v>
      </c>
      <c r="AS26" s="160">
        <f t="shared" si="22"/>
        <v>44613</v>
      </c>
      <c r="AT26" s="162">
        <f t="shared" si="23"/>
        <v>1.0100616113204897E-2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44172</v>
      </c>
      <c r="B27" s="113">
        <f t="shared" si="0"/>
        <v>1000</v>
      </c>
      <c r="C27" s="113">
        <f t="shared" si="24"/>
        <v>1000</v>
      </c>
      <c r="D27" s="114">
        <f t="shared" si="11"/>
        <v>5391.75</v>
      </c>
      <c r="E27" s="115">
        <f t="shared" si="25"/>
        <v>5438.12</v>
      </c>
      <c r="F27" s="116">
        <f t="shared" si="12"/>
        <v>44124</v>
      </c>
      <c r="G27" s="117">
        <f t="shared" si="1"/>
        <v>8.6001761951128852E-3</v>
      </c>
      <c r="H27" s="118">
        <f t="shared" si="26"/>
        <v>44186</v>
      </c>
      <c r="I27" s="118">
        <f t="shared" si="13"/>
        <v>44186</v>
      </c>
      <c r="J27" s="119">
        <f t="shared" si="14"/>
        <v>21</v>
      </c>
      <c r="K27" s="101">
        <f t="shared" si="2"/>
        <v>0</v>
      </c>
      <c r="L27" s="8">
        <f t="shared" si="15"/>
        <v>1</v>
      </c>
      <c r="M27" s="120">
        <f t="shared" si="16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0.12559999999999999</v>
      </c>
      <c r="U27" s="121">
        <f t="shared" si="19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5" t="str">
        <f t="shared" si="28"/>
        <v>A+J=</v>
      </c>
      <c r="AA27" s="118">
        <f t="shared" si="29"/>
        <v>44186</v>
      </c>
      <c r="AB27" s="4"/>
      <c r="AC27" s="129">
        <f t="shared" si="30"/>
        <v>16</v>
      </c>
      <c r="AD27" s="135">
        <f t="shared" si="31"/>
        <v>44641</v>
      </c>
      <c r="AE27" s="131">
        <f t="shared" si="73"/>
        <v>1001.409519</v>
      </c>
      <c r="AF27" s="133">
        <f t="shared" si="33"/>
        <v>18</v>
      </c>
      <c r="AG27" s="140">
        <f t="shared" si="37"/>
        <v>8.4989335399999995</v>
      </c>
      <c r="AH27" s="141">
        <f t="shared" si="74"/>
        <v>0</v>
      </c>
      <c r="AI27" s="137">
        <v>0</v>
      </c>
      <c r="AJ27" s="131">
        <f t="shared" si="75"/>
        <v>8.4989335399999995</v>
      </c>
      <c r="AK27" s="129">
        <f t="shared" si="35"/>
        <v>16</v>
      </c>
      <c r="AL27" s="138" t="s">
        <v>127</v>
      </c>
      <c r="AM27" s="135">
        <f t="shared" si="76"/>
        <v>44671</v>
      </c>
      <c r="AN27" s="7"/>
      <c r="AO27" s="135">
        <f t="shared" si="9"/>
        <v>44671</v>
      </c>
      <c r="AP27" s="161">
        <f>VLOOKUP($AO27,[1]Plan1!$EW$172:$EZ$293,2)</f>
        <v>6215.24</v>
      </c>
      <c r="AQ27" s="160">
        <f t="shared" si="21"/>
        <v>44612</v>
      </c>
      <c r="AR27" s="161">
        <f>VLOOKUP($AO27,[1]Plan1!$EW$172:$EZ$293,4)</f>
        <v>6315.93</v>
      </c>
      <c r="AS27" s="160">
        <f t="shared" si="22"/>
        <v>44640</v>
      </c>
      <c r="AT27" s="162">
        <f t="shared" si="23"/>
        <v>1.6200500704719456E-2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44173</v>
      </c>
      <c r="B28" s="113">
        <f t="shared" si="0"/>
        <v>1000</v>
      </c>
      <c r="C28" s="113">
        <f t="shared" si="24"/>
        <v>1000</v>
      </c>
      <c r="D28" s="114">
        <f t="shared" si="11"/>
        <v>5391.75</v>
      </c>
      <c r="E28" s="115">
        <f t="shared" si="25"/>
        <v>5438.12</v>
      </c>
      <c r="F28" s="116">
        <f t="shared" si="12"/>
        <v>44124</v>
      </c>
      <c r="G28" s="117">
        <f t="shared" si="1"/>
        <v>8.6001761951128852E-3</v>
      </c>
      <c r="H28" s="118">
        <f t="shared" si="26"/>
        <v>44186</v>
      </c>
      <c r="I28" s="118">
        <f t="shared" si="13"/>
        <v>44186</v>
      </c>
      <c r="J28" s="119">
        <f t="shared" si="14"/>
        <v>21</v>
      </c>
      <c r="K28" s="101">
        <f t="shared" si="2"/>
        <v>0</v>
      </c>
      <c r="L28" s="8">
        <f t="shared" si="15"/>
        <v>1</v>
      </c>
      <c r="M28" s="120">
        <f t="shared" si="16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0.12559999999999999</v>
      </c>
      <c r="U28" s="121">
        <f t="shared" si="19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5" t="str">
        <f t="shared" si="28"/>
        <v>A+J=</v>
      </c>
      <c r="AA28" s="118">
        <f t="shared" si="29"/>
        <v>44186</v>
      </c>
      <c r="AB28" s="4"/>
      <c r="AC28" s="129">
        <f t="shared" si="30"/>
        <v>17</v>
      </c>
      <c r="AD28" s="135">
        <f t="shared" si="31"/>
        <v>44671</v>
      </c>
      <c r="AE28" s="131">
        <f t="shared" si="73"/>
        <v>1001.409519</v>
      </c>
      <c r="AF28" s="133">
        <f t="shared" si="33"/>
        <v>21</v>
      </c>
      <c r="AG28" s="140">
        <f t="shared" si="37"/>
        <v>9.9224181500000004</v>
      </c>
      <c r="AH28" s="141">
        <f t="shared" si="74"/>
        <v>0</v>
      </c>
      <c r="AI28" s="137">
        <v>0</v>
      </c>
      <c r="AJ28" s="131">
        <f t="shared" si="75"/>
        <v>9.9224181500000004</v>
      </c>
      <c r="AK28" s="129">
        <f t="shared" si="35"/>
        <v>17</v>
      </c>
      <c r="AL28" s="138" t="s">
        <v>127</v>
      </c>
      <c r="AM28" s="135">
        <f t="shared" si="76"/>
        <v>44701</v>
      </c>
      <c r="AN28" s="7"/>
      <c r="AO28" s="135">
        <f t="shared" si="9"/>
        <v>44701</v>
      </c>
      <c r="AP28" s="161">
        <f>VLOOKUP($AO28,[1]Plan1!$EW$172:$EZ$293,2)</f>
        <v>6315.93</v>
      </c>
      <c r="AQ28" s="160">
        <f t="shared" si="21"/>
        <v>44640</v>
      </c>
      <c r="AR28" s="161">
        <f>VLOOKUP($AO28,[1]Plan1!$EW$172:$EZ$293,4)</f>
        <v>6382.88</v>
      </c>
      <c r="AS28" s="160">
        <f t="shared" si="22"/>
        <v>44671</v>
      </c>
      <c r="AT28" s="162">
        <f t="shared" si="23"/>
        <v>1.0600180812643467E-2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44174</v>
      </c>
      <c r="B29" s="113">
        <f t="shared" si="0"/>
        <v>1000</v>
      </c>
      <c r="C29" s="113">
        <f t="shared" si="24"/>
        <v>1000</v>
      </c>
      <c r="D29" s="114">
        <f t="shared" si="11"/>
        <v>5391.75</v>
      </c>
      <c r="E29" s="115">
        <f t="shared" si="25"/>
        <v>5438.12</v>
      </c>
      <c r="F29" s="116">
        <f t="shared" si="12"/>
        <v>44124</v>
      </c>
      <c r="G29" s="117">
        <f t="shared" si="1"/>
        <v>8.6001761951128852E-3</v>
      </c>
      <c r="H29" s="118">
        <f t="shared" si="26"/>
        <v>44186</v>
      </c>
      <c r="I29" s="118">
        <f t="shared" si="13"/>
        <v>44186</v>
      </c>
      <c r="J29" s="119">
        <f t="shared" si="14"/>
        <v>21</v>
      </c>
      <c r="K29" s="101">
        <f t="shared" si="2"/>
        <v>0</v>
      </c>
      <c r="L29" s="8">
        <f t="shared" si="15"/>
        <v>1</v>
      </c>
      <c r="M29" s="120">
        <f t="shared" si="16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0.12559999999999999</v>
      </c>
      <c r="U29" s="121">
        <f t="shared" si="19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5" t="str">
        <f t="shared" si="28"/>
        <v>A+J=</v>
      </c>
      <c r="AA29" s="118">
        <f t="shared" si="29"/>
        <v>44186</v>
      </c>
      <c r="AB29" s="4"/>
      <c r="AC29" s="129">
        <f t="shared" si="30"/>
        <v>18</v>
      </c>
      <c r="AD29" s="135">
        <f t="shared" si="31"/>
        <v>44701</v>
      </c>
      <c r="AE29" s="131">
        <f t="shared" si="73"/>
        <v>1001.409519</v>
      </c>
      <c r="AF29" s="133">
        <f t="shared" si="33"/>
        <v>21</v>
      </c>
      <c r="AG29" s="140">
        <f t="shared" si="37"/>
        <v>9.9224181500000004</v>
      </c>
      <c r="AH29" s="141">
        <f t="shared" si="74"/>
        <v>0</v>
      </c>
      <c r="AI29" s="137">
        <v>0</v>
      </c>
      <c r="AJ29" s="131">
        <f t="shared" si="75"/>
        <v>9.9224181500000004</v>
      </c>
      <c r="AK29" s="129">
        <f t="shared" si="35"/>
        <v>18</v>
      </c>
      <c r="AL29" s="138" t="s">
        <v>127</v>
      </c>
      <c r="AM29" s="135">
        <f t="shared" si="76"/>
        <v>44732</v>
      </c>
      <c r="AN29" s="7"/>
      <c r="AO29" s="135">
        <f t="shared" si="9"/>
        <v>44732</v>
      </c>
      <c r="AP29" s="161">
        <f>VLOOKUP($AO29,[1]Plan1!$EW$172:$EZ$293,2)</f>
        <v>6382.88</v>
      </c>
      <c r="AQ29" s="160">
        <f t="shared" si="21"/>
        <v>44671</v>
      </c>
      <c r="AR29" s="161">
        <f>VLOOKUP($AO29,[1]Plan1!$EW$172:$EZ$293,4)</f>
        <v>6412.88</v>
      </c>
      <c r="AS29" s="160">
        <f t="shared" si="22"/>
        <v>44701</v>
      </c>
      <c r="AT29" s="162">
        <f t="shared" si="23"/>
        <v>4.7000726944577131E-3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44175</v>
      </c>
      <c r="B30" s="113">
        <f t="shared" si="0"/>
        <v>1000</v>
      </c>
      <c r="C30" s="113">
        <f t="shared" si="24"/>
        <v>1000</v>
      </c>
      <c r="D30" s="114">
        <f t="shared" si="11"/>
        <v>5391.75</v>
      </c>
      <c r="E30" s="115">
        <f t="shared" si="25"/>
        <v>5438.12</v>
      </c>
      <c r="F30" s="116">
        <f t="shared" si="12"/>
        <v>44124</v>
      </c>
      <c r="G30" s="117">
        <f t="shared" si="1"/>
        <v>8.6001761951128852E-3</v>
      </c>
      <c r="H30" s="118">
        <f t="shared" si="26"/>
        <v>44186</v>
      </c>
      <c r="I30" s="118">
        <f t="shared" si="13"/>
        <v>44186</v>
      </c>
      <c r="J30" s="119">
        <f t="shared" si="14"/>
        <v>21</v>
      </c>
      <c r="K30" s="101">
        <f t="shared" si="2"/>
        <v>0</v>
      </c>
      <c r="L30" s="8">
        <f t="shared" si="15"/>
        <v>1</v>
      </c>
      <c r="M30" s="120">
        <f t="shared" si="16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0.12559999999999999</v>
      </c>
      <c r="U30" s="121">
        <f t="shared" si="19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5" t="str">
        <f t="shared" si="28"/>
        <v>A+J=</v>
      </c>
      <c r="AA30" s="118">
        <f t="shared" si="29"/>
        <v>44186</v>
      </c>
      <c r="AB30" s="4"/>
      <c r="AC30" s="129">
        <f t="shared" si="30"/>
        <v>19</v>
      </c>
      <c r="AD30" s="135">
        <f t="shared" si="31"/>
        <v>44732</v>
      </c>
      <c r="AE30" s="131">
        <f t="shared" si="73"/>
        <v>1001.409519</v>
      </c>
      <c r="AF30" s="133">
        <f t="shared" si="33"/>
        <v>20</v>
      </c>
      <c r="AG30" s="140">
        <f t="shared" si="37"/>
        <v>9.4477009699999996</v>
      </c>
      <c r="AH30" s="141">
        <f t="shared" si="74"/>
        <v>0</v>
      </c>
      <c r="AI30" s="137">
        <v>0</v>
      </c>
      <c r="AJ30" s="131">
        <f t="shared" si="75"/>
        <v>9.4477009699999996</v>
      </c>
      <c r="AK30" s="129">
        <f t="shared" si="35"/>
        <v>19</v>
      </c>
      <c r="AL30" s="138" t="s">
        <v>127</v>
      </c>
      <c r="AM30" s="135">
        <f t="shared" si="76"/>
        <v>44762</v>
      </c>
      <c r="AN30" s="7"/>
      <c r="AO30" s="135">
        <f t="shared" si="9"/>
        <v>44762</v>
      </c>
      <c r="AP30" s="161">
        <f>VLOOKUP($AO30,[1]Plan1!$EW$172:$EZ$293,2)</f>
        <v>6412.88</v>
      </c>
      <c r="AQ30" s="160">
        <f t="shared" si="21"/>
        <v>44701</v>
      </c>
      <c r="AR30" s="161">
        <f>VLOOKUP($AO30,[1]Plan1!$EW$172:$EZ$293,4)</f>
        <v>6455.85</v>
      </c>
      <c r="AS30" s="160">
        <f t="shared" si="22"/>
        <v>44732</v>
      </c>
      <c r="AT30" s="162">
        <f t="shared" si="23"/>
        <v>6.7005775876050055E-3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44176</v>
      </c>
      <c r="B31" s="113">
        <f t="shared" si="0"/>
        <v>1000</v>
      </c>
      <c r="C31" s="113">
        <f t="shared" si="24"/>
        <v>1000</v>
      </c>
      <c r="D31" s="114">
        <f t="shared" si="11"/>
        <v>5391.75</v>
      </c>
      <c r="E31" s="115">
        <f t="shared" si="25"/>
        <v>5438.12</v>
      </c>
      <c r="F31" s="116">
        <f t="shared" si="12"/>
        <v>44124</v>
      </c>
      <c r="G31" s="117">
        <f t="shared" si="1"/>
        <v>8.6001761951128852E-3</v>
      </c>
      <c r="H31" s="118">
        <f t="shared" si="26"/>
        <v>44186</v>
      </c>
      <c r="I31" s="118">
        <f t="shared" si="13"/>
        <v>44186</v>
      </c>
      <c r="J31" s="119">
        <f t="shared" si="14"/>
        <v>21</v>
      </c>
      <c r="K31" s="101">
        <f t="shared" si="2"/>
        <v>0</v>
      </c>
      <c r="L31" s="8">
        <f t="shared" si="15"/>
        <v>1</v>
      </c>
      <c r="M31" s="120">
        <f t="shared" si="16"/>
        <v>1</v>
      </c>
      <c r="N31" s="120">
        <f t="shared" ref="N31:N94" si="77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0.12559999999999999</v>
      </c>
      <c r="U31" s="121">
        <f t="shared" si="19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5" t="str">
        <f t="shared" si="28"/>
        <v>A+J=</v>
      </c>
      <c r="AA31" s="118">
        <f t="shared" si="29"/>
        <v>44186</v>
      </c>
      <c r="AB31" s="4"/>
      <c r="AC31" s="129">
        <f t="shared" si="30"/>
        <v>20</v>
      </c>
      <c r="AD31" s="135">
        <f t="shared" si="31"/>
        <v>44762</v>
      </c>
      <c r="AE31" s="131">
        <f t="shared" si="73"/>
        <v>1001.409519</v>
      </c>
      <c r="AF31" s="133">
        <f t="shared" si="33"/>
        <v>22</v>
      </c>
      <c r="AG31" s="140">
        <f t="shared" si="37"/>
        <v>10.397359639999999</v>
      </c>
      <c r="AH31" s="141">
        <f t="shared" si="74"/>
        <v>0</v>
      </c>
      <c r="AI31" s="137">
        <v>0</v>
      </c>
      <c r="AJ31" s="131">
        <f t="shared" si="75"/>
        <v>10.397359639999999</v>
      </c>
      <c r="AK31" s="129">
        <f t="shared" si="35"/>
        <v>20</v>
      </c>
      <c r="AL31" s="138" t="s">
        <v>127</v>
      </c>
      <c r="AM31" s="135">
        <f t="shared" si="76"/>
        <v>44795</v>
      </c>
      <c r="AN31" s="7"/>
      <c r="AO31" s="135">
        <f t="shared" si="9"/>
        <v>44795</v>
      </c>
      <c r="AP31" s="161">
        <f>VLOOKUP($AO31,[1]Plan1!$EW$172:$EZ$293,2)</f>
        <v>6455.85</v>
      </c>
      <c r="AQ31" s="160">
        <f t="shared" si="21"/>
        <v>44734</v>
      </c>
      <c r="AR31" s="161">
        <f>VLOOKUP($AO31,[1]Plan1!$EW$172:$EZ$293,4)</f>
        <v>6411.95</v>
      </c>
      <c r="AS31" s="160">
        <f t="shared" si="22"/>
        <v>44764</v>
      </c>
      <c r="AT31" s="162">
        <f t="shared" si="23"/>
        <v>-6.8000340776196433E-3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44177</v>
      </c>
      <c r="B32" s="113">
        <f t="shared" si="0"/>
        <v>1000</v>
      </c>
      <c r="C32" s="113">
        <f t="shared" si="24"/>
        <v>1000</v>
      </c>
      <c r="D32" s="114">
        <f t="shared" si="11"/>
        <v>5391.75</v>
      </c>
      <c r="E32" s="115">
        <f t="shared" si="25"/>
        <v>5438.12</v>
      </c>
      <c r="F32" s="116">
        <f t="shared" si="12"/>
        <v>44124</v>
      </c>
      <c r="G32" s="117">
        <f t="shared" si="1"/>
        <v>8.6001761951128852E-3</v>
      </c>
      <c r="H32" s="118">
        <f t="shared" si="26"/>
        <v>44186</v>
      </c>
      <c r="I32" s="118">
        <f t="shared" si="13"/>
        <v>44186</v>
      </c>
      <c r="J32" s="119">
        <f t="shared" si="14"/>
        <v>21</v>
      </c>
      <c r="K32" s="101">
        <f t="shared" si="2"/>
        <v>0</v>
      </c>
      <c r="L32" s="8">
        <f t="shared" si="15"/>
        <v>1</v>
      </c>
      <c r="M32" s="120">
        <f t="shared" si="16"/>
        <v>1</v>
      </c>
      <c r="N32" s="120">
        <f t="shared" si="77"/>
        <v>1</v>
      </c>
      <c r="O32" s="113">
        <f t="shared" si="3"/>
        <v>1</v>
      </c>
      <c r="P32" s="113">
        <f t="shared" si="4"/>
        <v>1000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0.12559999999999999</v>
      </c>
      <c r="U32" s="121">
        <f t="shared" si="19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5" t="str">
        <f t="shared" si="28"/>
        <v>A+J=</v>
      </c>
      <c r="AA32" s="118">
        <f t="shared" si="29"/>
        <v>44186</v>
      </c>
      <c r="AB32" s="4"/>
      <c r="AC32" s="129">
        <f t="shared" si="30"/>
        <v>21</v>
      </c>
      <c r="AD32" s="135">
        <f t="shared" si="31"/>
        <v>44795</v>
      </c>
      <c r="AE32" s="131">
        <f t="shared" si="73"/>
        <v>1001.409519</v>
      </c>
      <c r="AF32" s="133">
        <f t="shared" si="33"/>
        <v>23</v>
      </c>
      <c r="AG32" s="140">
        <f t="shared" si="37"/>
        <v>10.872523449999999</v>
      </c>
      <c r="AH32" s="141">
        <f t="shared" si="74"/>
        <v>0</v>
      </c>
      <c r="AI32" s="137">
        <v>0</v>
      </c>
      <c r="AJ32" s="131">
        <f t="shared" si="75"/>
        <v>10.872523449999999</v>
      </c>
      <c r="AK32" s="129">
        <f t="shared" si="35"/>
        <v>21</v>
      </c>
      <c r="AL32" s="138" t="s">
        <v>127</v>
      </c>
      <c r="AM32" s="135">
        <f t="shared" si="76"/>
        <v>44824</v>
      </c>
      <c r="AN32" s="7"/>
      <c r="AO32" s="135">
        <f t="shared" si="9"/>
        <v>44824</v>
      </c>
      <c r="AP32" s="161">
        <f>VLOOKUP($AO32,[1]Plan1!$EW$172:$EZ$293,2)</f>
        <v>6411.95</v>
      </c>
      <c r="AQ32" s="160">
        <f t="shared" si="21"/>
        <v>44762</v>
      </c>
      <c r="AR32" s="161">
        <f>VLOOKUP($AO32,[1]Plan1!$EW$172:$EZ$293,4)</f>
        <v>6388.87</v>
      </c>
      <c r="AS32" s="160">
        <f t="shared" si="22"/>
        <v>44793</v>
      </c>
      <c r="AT32" s="162">
        <f t="shared" si="23"/>
        <v>-3.599529004437052E-3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10"/>
        <v>44178</v>
      </c>
      <c r="B33" s="113">
        <f t="shared" si="0"/>
        <v>1000</v>
      </c>
      <c r="C33" s="113">
        <f t="shared" si="24"/>
        <v>1000</v>
      </c>
      <c r="D33" s="114">
        <f t="shared" si="11"/>
        <v>5391.75</v>
      </c>
      <c r="E33" s="115">
        <f t="shared" si="25"/>
        <v>5438.12</v>
      </c>
      <c r="F33" s="116">
        <f t="shared" si="12"/>
        <v>44124</v>
      </c>
      <c r="G33" s="117">
        <f t="shared" si="1"/>
        <v>8.6001761951128852E-3</v>
      </c>
      <c r="H33" s="118">
        <f t="shared" si="26"/>
        <v>44186</v>
      </c>
      <c r="I33" s="118">
        <f t="shared" si="13"/>
        <v>44186</v>
      </c>
      <c r="J33" s="119">
        <f t="shared" si="14"/>
        <v>21</v>
      </c>
      <c r="K33" s="101">
        <f t="shared" si="2"/>
        <v>0</v>
      </c>
      <c r="L33" s="8">
        <f t="shared" si="15"/>
        <v>1</v>
      </c>
      <c r="M33" s="120">
        <f t="shared" si="16"/>
        <v>1</v>
      </c>
      <c r="N33" s="120">
        <f t="shared" si="77"/>
        <v>1</v>
      </c>
      <c r="O33" s="113">
        <f t="shared" si="3"/>
        <v>1</v>
      </c>
      <c r="P33" s="113">
        <f t="shared" si="4"/>
        <v>1000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0.12559999999999999</v>
      </c>
      <c r="U33" s="121">
        <f t="shared" si="19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5" t="str">
        <f t="shared" si="28"/>
        <v>A+J=</v>
      </c>
      <c r="AA33" s="118">
        <f t="shared" si="29"/>
        <v>44186</v>
      </c>
      <c r="AB33" s="4"/>
      <c r="AC33" s="129">
        <f t="shared" si="30"/>
        <v>22</v>
      </c>
      <c r="AD33" s="135">
        <f t="shared" si="31"/>
        <v>44824</v>
      </c>
      <c r="AE33" s="131">
        <f t="shared" si="73"/>
        <v>1001.409519</v>
      </c>
      <c r="AF33" s="133">
        <f t="shared" si="33"/>
        <v>20</v>
      </c>
      <c r="AG33" s="140">
        <f t="shared" si="37"/>
        <v>9.4477009699999996</v>
      </c>
      <c r="AH33" s="141">
        <f t="shared" si="74"/>
        <v>0</v>
      </c>
      <c r="AI33" s="137">
        <v>0</v>
      </c>
      <c r="AJ33" s="131">
        <f t="shared" si="75"/>
        <v>9.4477009699999996</v>
      </c>
      <c r="AK33" s="129">
        <f t="shared" si="35"/>
        <v>22</v>
      </c>
      <c r="AL33" s="138" t="s">
        <v>127</v>
      </c>
      <c r="AM33" s="135">
        <f t="shared" si="76"/>
        <v>44854</v>
      </c>
      <c r="AN33" s="7"/>
      <c r="AO33" s="135">
        <f t="shared" si="9"/>
        <v>44854</v>
      </c>
      <c r="AP33" s="161">
        <f>VLOOKUP($AO33,[1]Plan1!$EW$172:$EZ$293,2)</f>
        <v>6388.87</v>
      </c>
      <c r="AQ33" s="160">
        <f t="shared" si="21"/>
        <v>44793</v>
      </c>
      <c r="AR33" s="161">
        <f>VLOOKUP($AO33,[1]Plan1!$EW$172:$EZ$293,4)</f>
        <v>6370.34</v>
      </c>
      <c r="AS33" s="160">
        <f t="shared" si="22"/>
        <v>44824</v>
      </c>
      <c r="AT33" s="162">
        <f t="shared" si="23"/>
        <v>-2.9003564010536831E-3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10"/>
        <v>44179</v>
      </c>
      <c r="B34" s="113">
        <f t="shared" si="0"/>
        <v>1000</v>
      </c>
      <c r="C34" s="113">
        <f t="shared" si="24"/>
        <v>1000</v>
      </c>
      <c r="D34" s="114">
        <f t="shared" si="11"/>
        <v>5391.75</v>
      </c>
      <c r="E34" s="115">
        <f t="shared" si="25"/>
        <v>5438.12</v>
      </c>
      <c r="F34" s="116">
        <f t="shared" si="12"/>
        <v>44124</v>
      </c>
      <c r="G34" s="117">
        <f t="shared" si="1"/>
        <v>8.6001761951128852E-3</v>
      </c>
      <c r="H34" s="118">
        <f t="shared" si="26"/>
        <v>44186</v>
      </c>
      <c r="I34" s="118">
        <f t="shared" si="13"/>
        <v>44186</v>
      </c>
      <c r="J34" s="119">
        <f t="shared" si="14"/>
        <v>21</v>
      </c>
      <c r="K34" s="101">
        <f t="shared" si="2"/>
        <v>0</v>
      </c>
      <c r="L34" s="8">
        <f t="shared" si="15"/>
        <v>1</v>
      </c>
      <c r="M34" s="120">
        <f t="shared" si="16"/>
        <v>1</v>
      </c>
      <c r="N34" s="120">
        <f t="shared" si="77"/>
        <v>1</v>
      </c>
      <c r="O34" s="113">
        <f t="shared" si="3"/>
        <v>1</v>
      </c>
      <c r="P34" s="113">
        <f t="shared" si="4"/>
        <v>1000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0.12559999999999999</v>
      </c>
      <c r="U34" s="121">
        <f t="shared" si="19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5" t="str">
        <f t="shared" si="28"/>
        <v>A+J=</v>
      </c>
      <c r="AA34" s="118">
        <f t="shared" si="29"/>
        <v>44186</v>
      </c>
      <c r="AB34" s="4"/>
      <c r="AC34" s="129">
        <f t="shared" si="30"/>
        <v>23</v>
      </c>
      <c r="AD34" s="135">
        <f t="shared" si="31"/>
        <v>44854</v>
      </c>
      <c r="AE34" s="131">
        <f t="shared" si="73"/>
        <v>1001.409519</v>
      </c>
      <c r="AF34" s="133">
        <f t="shared" si="33"/>
        <v>21</v>
      </c>
      <c r="AG34" s="140">
        <f t="shared" si="37"/>
        <v>9.9224181500000004</v>
      </c>
      <c r="AH34" s="141">
        <f t="shared" si="74"/>
        <v>0</v>
      </c>
      <c r="AI34" s="137">
        <v>0</v>
      </c>
      <c r="AJ34" s="131">
        <f t="shared" si="75"/>
        <v>9.9224181500000004</v>
      </c>
      <c r="AK34" s="129">
        <f t="shared" si="35"/>
        <v>23</v>
      </c>
      <c r="AL34" s="138" t="s">
        <v>127</v>
      </c>
      <c r="AM34" s="135">
        <f t="shared" si="76"/>
        <v>44886</v>
      </c>
      <c r="AN34" s="7"/>
      <c r="AO34" s="135">
        <f t="shared" si="9"/>
        <v>44886</v>
      </c>
      <c r="AP34" s="161">
        <f>VLOOKUP($AO34,[1]Plan1!$EW$172:$EZ$293,2)</f>
        <v>6370.34</v>
      </c>
      <c r="AQ34" s="160">
        <f t="shared" si="21"/>
        <v>44825</v>
      </c>
      <c r="AR34" s="161">
        <f>VLOOKUP($AO34,[1]Plan1!$EW$172:$EZ$293,4)</f>
        <v>6407.93</v>
      </c>
      <c r="AS34" s="160">
        <f t="shared" si="22"/>
        <v>44855</v>
      </c>
      <c r="AT34" s="162">
        <f t="shared" si="23"/>
        <v>5.9007839455980093E-3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10"/>
        <v>44180</v>
      </c>
      <c r="B35" s="113">
        <f t="shared" si="0"/>
        <v>1000</v>
      </c>
      <c r="C35" s="113">
        <f t="shared" si="24"/>
        <v>1000</v>
      </c>
      <c r="D35" s="114">
        <f t="shared" si="11"/>
        <v>5391.75</v>
      </c>
      <c r="E35" s="115">
        <f t="shared" si="25"/>
        <v>5438.12</v>
      </c>
      <c r="F35" s="116">
        <f t="shared" si="12"/>
        <v>44124</v>
      </c>
      <c r="G35" s="117">
        <f t="shared" si="1"/>
        <v>8.6001761951128852E-3</v>
      </c>
      <c r="H35" s="118">
        <f t="shared" si="26"/>
        <v>44186</v>
      </c>
      <c r="I35" s="118">
        <f t="shared" si="13"/>
        <v>44186</v>
      </c>
      <c r="J35" s="119">
        <f t="shared" si="14"/>
        <v>21</v>
      </c>
      <c r="K35" s="101">
        <f t="shared" si="2"/>
        <v>0</v>
      </c>
      <c r="L35" s="8">
        <f t="shared" si="15"/>
        <v>1</v>
      </c>
      <c r="M35" s="120">
        <f t="shared" si="16"/>
        <v>1</v>
      </c>
      <c r="N35" s="120">
        <f t="shared" si="77"/>
        <v>1</v>
      </c>
      <c r="O35" s="113">
        <f t="shared" si="3"/>
        <v>1</v>
      </c>
      <c r="P35" s="113">
        <f t="shared" si="4"/>
        <v>1000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0.12559999999999999</v>
      </c>
      <c r="U35" s="121">
        <f t="shared" si="19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5" t="str">
        <f t="shared" si="28"/>
        <v>A+J=</v>
      </c>
      <c r="AA35" s="118">
        <f t="shared" si="29"/>
        <v>44186</v>
      </c>
      <c r="AB35" s="4"/>
      <c r="AC35" s="129">
        <f t="shared" si="30"/>
        <v>24</v>
      </c>
      <c r="AD35" s="135">
        <f t="shared" si="31"/>
        <v>44886</v>
      </c>
      <c r="AE35" s="131">
        <f t="shared" si="73"/>
        <v>1001.409519</v>
      </c>
      <c r="AF35" s="133">
        <f t="shared" si="33"/>
        <v>20</v>
      </c>
      <c r="AG35" s="140">
        <f t="shared" si="37"/>
        <v>9.4477009699999996</v>
      </c>
      <c r="AH35" s="141">
        <f t="shared" si="74"/>
        <v>0</v>
      </c>
      <c r="AI35" s="137">
        <v>0</v>
      </c>
      <c r="AJ35" s="131">
        <f t="shared" si="75"/>
        <v>9.4477009699999996</v>
      </c>
      <c r="AK35" s="129">
        <f t="shared" si="35"/>
        <v>24</v>
      </c>
      <c r="AL35" s="138" t="s">
        <v>127</v>
      </c>
      <c r="AM35" s="135">
        <f t="shared" si="76"/>
        <v>44915</v>
      </c>
      <c r="AN35" s="7"/>
      <c r="AO35" s="135">
        <f t="shared" si="9"/>
        <v>44915</v>
      </c>
      <c r="AP35" s="161">
        <f>VLOOKUP($AO35,[1]Plan1!$EW$172:$EZ$293,2)</f>
        <v>6407.93</v>
      </c>
      <c r="AQ35" s="160">
        <f t="shared" si="21"/>
        <v>44854</v>
      </c>
      <c r="AR35" s="161">
        <f>VLOOKUP($AO35,[1]Plan1!$EW$172:$EZ$293,4)</f>
        <v>6434.2</v>
      </c>
      <c r="AS35" s="160">
        <f t="shared" si="22"/>
        <v>44885</v>
      </c>
      <c r="AT35" s="162">
        <f t="shared" si="23"/>
        <v>4.0996078296735572E-3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10"/>
        <v>44181</v>
      </c>
      <c r="B36" s="113">
        <f t="shared" si="0"/>
        <v>1000</v>
      </c>
      <c r="C36" s="113">
        <f t="shared" si="24"/>
        <v>1000</v>
      </c>
      <c r="D36" s="114">
        <f t="shared" si="11"/>
        <v>5391.75</v>
      </c>
      <c r="E36" s="115">
        <f t="shared" si="25"/>
        <v>5438.12</v>
      </c>
      <c r="F36" s="116">
        <f t="shared" si="12"/>
        <v>44124</v>
      </c>
      <c r="G36" s="117">
        <f t="shared" si="1"/>
        <v>8.6001761951128852E-3</v>
      </c>
      <c r="H36" s="118">
        <f t="shared" si="26"/>
        <v>44186</v>
      </c>
      <c r="I36" s="118">
        <f t="shared" si="13"/>
        <v>44186</v>
      </c>
      <c r="J36" s="119">
        <f t="shared" si="14"/>
        <v>21</v>
      </c>
      <c r="K36" s="101">
        <f t="shared" si="2"/>
        <v>0</v>
      </c>
      <c r="L36" s="8">
        <f t="shared" si="15"/>
        <v>1</v>
      </c>
      <c r="M36" s="120">
        <f t="shared" si="16"/>
        <v>1</v>
      </c>
      <c r="N36" s="120">
        <f t="shared" si="77"/>
        <v>1</v>
      </c>
      <c r="O36" s="113">
        <f t="shared" si="3"/>
        <v>1</v>
      </c>
      <c r="P36" s="113">
        <f t="shared" si="4"/>
        <v>1000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0.12559999999999999</v>
      </c>
      <c r="U36" s="121">
        <f t="shared" si="19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5" t="str">
        <f t="shared" si="28"/>
        <v>A+J=</v>
      </c>
      <c r="AA36" s="118">
        <f t="shared" si="29"/>
        <v>44186</v>
      </c>
      <c r="AB36" s="4"/>
      <c r="AC36" s="129">
        <f t="shared" si="30"/>
        <v>25</v>
      </c>
      <c r="AD36" s="135">
        <f t="shared" si="31"/>
        <v>44915</v>
      </c>
      <c r="AE36" s="131">
        <f t="shared" si="73"/>
        <v>1001.409519</v>
      </c>
      <c r="AF36" s="133">
        <f t="shared" si="33"/>
        <v>21</v>
      </c>
      <c r="AG36" s="140">
        <f t="shared" si="37"/>
        <v>9.9224181500000004</v>
      </c>
      <c r="AH36" s="141">
        <f t="shared" si="74"/>
        <v>0</v>
      </c>
      <c r="AI36" s="137">
        <v>0</v>
      </c>
      <c r="AJ36" s="131">
        <f t="shared" si="75"/>
        <v>9.9224181500000004</v>
      </c>
      <c r="AK36" s="129">
        <f t="shared" si="35"/>
        <v>25</v>
      </c>
      <c r="AL36" s="138" t="s">
        <v>127</v>
      </c>
      <c r="AM36" s="135">
        <f t="shared" si="76"/>
        <v>44946</v>
      </c>
      <c r="AN36" s="7"/>
      <c r="AO36" s="135">
        <f t="shared" si="9"/>
        <v>44946</v>
      </c>
      <c r="AP36" s="161">
        <f>VLOOKUP($AO36,[1]Plan1!$EW$172:$EZ$293,2)</f>
        <v>6434.2</v>
      </c>
      <c r="AQ36" s="160">
        <f t="shared" si="21"/>
        <v>44885</v>
      </c>
      <c r="AR36" s="161">
        <f>VLOOKUP($AO36,[1]Plan1!$EW$172:$EZ$293,4)</f>
        <v>6474.09</v>
      </c>
      <c r="AS36" s="160">
        <f t="shared" si="22"/>
        <v>44915</v>
      </c>
      <c r="AT36" s="162">
        <f t="shared" si="23"/>
        <v>6.199682944266538E-3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">
      <c r="A37" s="112">
        <f t="shared" si="10"/>
        <v>44182</v>
      </c>
      <c r="B37" s="113">
        <f t="shared" si="0"/>
        <v>1000.87767053</v>
      </c>
      <c r="C37" s="113">
        <f t="shared" si="24"/>
        <v>1000</v>
      </c>
      <c r="D37" s="114">
        <f t="shared" si="11"/>
        <v>5391.75</v>
      </c>
      <c r="E37" s="115">
        <f t="shared" si="25"/>
        <v>5438.12</v>
      </c>
      <c r="F37" s="116">
        <f t="shared" si="12"/>
        <v>44124</v>
      </c>
      <c r="G37" s="117">
        <f t="shared" si="1"/>
        <v>8.6001761951128852E-3</v>
      </c>
      <c r="H37" s="118">
        <f t="shared" si="26"/>
        <v>44186</v>
      </c>
      <c r="I37" s="118">
        <f t="shared" si="13"/>
        <v>44186</v>
      </c>
      <c r="J37" s="119">
        <f t="shared" si="14"/>
        <v>21</v>
      </c>
      <c r="K37" s="101">
        <f t="shared" si="2"/>
        <v>1</v>
      </c>
      <c r="L37" s="8">
        <f t="shared" si="15"/>
        <v>1.0004078599999999</v>
      </c>
      <c r="M37" s="120">
        <f t="shared" si="16"/>
        <v>1</v>
      </c>
      <c r="N37" s="120">
        <f t="shared" si="77"/>
        <v>1</v>
      </c>
      <c r="O37" s="113">
        <f t="shared" si="3"/>
        <v>1.0004078599999999</v>
      </c>
      <c r="P37" s="113">
        <f t="shared" si="4"/>
        <v>1000.40786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0.12559999999999999</v>
      </c>
      <c r="U37" s="121">
        <f t="shared" ref="U37:U100" si="78">IF(Q36&gt;0,1,IF(K37=K36,U36,U36+1))</f>
        <v>1</v>
      </c>
      <c r="V37" s="121">
        <v>252</v>
      </c>
      <c r="W37" s="120">
        <f t="shared" si="6"/>
        <v>1.000469619</v>
      </c>
      <c r="X37" s="113">
        <f t="shared" si="7"/>
        <v>0.46981053</v>
      </c>
      <c r="Y37" s="113">
        <f t="shared" si="8"/>
        <v>0</v>
      </c>
      <c r="Z37" s="125" t="str">
        <f t="shared" si="28"/>
        <v>A+J=</v>
      </c>
      <c r="AA37" s="118">
        <f t="shared" si="29"/>
        <v>44186</v>
      </c>
      <c r="AB37" s="4"/>
      <c r="AC37" s="129">
        <f t="shared" si="30"/>
        <v>26</v>
      </c>
      <c r="AD37" s="135">
        <f t="shared" si="31"/>
        <v>44946</v>
      </c>
      <c r="AE37" s="131">
        <f t="shared" si="73"/>
        <v>1001.409519</v>
      </c>
      <c r="AF37" s="133">
        <f t="shared" si="33"/>
        <v>23</v>
      </c>
      <c r="AG37" s="140">
        <f t="shared" si="37"/>
        <v>10.872523449999999</v>
      </c>
      <c r="AH37" s="141">
        <f t="shared" si="74"/>
        <v>0</v>
      </c>
      <c r="AI37" s="137">
        <v>0</v>
      </c>
      <c r="AJ37" s="131">
        <f t="shared" si="75"/>
        <v>10.872523449999999</v>
      </c>
      <c r="AK37" s="129">
        <f t="shared" si="35"/>
        <v>26</v>
      </c>
      <c r="AL37" s="190" t="s">
        <v>126</v>
      </c>
      <c r="AM37" s="135">
        <f t="shared" si="76"/>
        <v>44979</v>
      </c>
      <c r="AN37" s="7"/>
      <c r="AO37" s="135">
        <f t="shared" si="9"/>
        <v>44979</v>
      </c>
      <c r="AP37" s="161">
        <f>VLOOKUP($AO37,[1]Plan1!$EW$172:$EZ$293,2)</f>
        <v>6474.09</v>
      </c>
      <c r="AQ37" s="160">
        <f t="shared" si="21"/>
        <v>44917</v>
      </c>
      <c r="AR37" s="161">
        <f>VLOOKUP($AO37,[1]Plan1!$EW$172:$EZ$293,4)</f>
        <v>6508.4</v>
      </c>
      <c r="AS37" s="160">
        <f t="shared" si="22"/>
        <v>44948</v>
      </c>
      <c r="AT37" s="162">
        <f t="shared" si="23"/>
        <v>5.2995865055938118E-3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">
      <c r="A38" s="112">
        <f t="shared" si="10"/>
        <v>44183</v>
      </c>
      <c r="B38" s="113">
        <f t="shared" ref="B38:B39" si="79">(P38+X38)</f>
        <v>1001.75611549</v>
      </c>
      <c r="C38" s="113">
        <f t="shared" si="24"/>
        <v>1000</v>
      </c>
      <c r="D38" s="114">
        <f t="shared" ref="D38:D39" si="80">IF(E38=E37,D37,E37)</f>
        <v>5391.75</v>
      </c>
      <c r="E38" s="115">
        <f t="shared" si="25"/>
        <v>5438.12</v>
      </c>
      <c r="F38" s="116">
        <f t="shared" ref="F38:F39" si="81">IF(D38=D37,F37,A38)</f>
        <v>44124</v>
      </c>
      <c r="G38" s="117">
        <f t="shared" ref="G38:G39" si="82">(E38/D38)-1</f>
        <v>8.6001761951128852E-3</v>
      </c>
      <c r="H38" s="118">
        <f t="shared" ref="H38:H39" si="83">IF(DAY(A38)=H$9,VLOOKUP(A38,AH$118:AN$450,4),H37)</f>
        <v>44186</v>
      </c>
      <c r="I38" s="118">
        <f t="shared" ref="I38:I39" si="84">IF(A38&gt;I37,H38,I37)</f>
        <v>44186</v>
      </c>
      <c r="J38" s="119">
        <f t="shared" si="14"/>
        <v>21</v>
      </c>
      <c r="K38" s="101">
        <f t="shared" si="2"/>
        <v>2</v>
      </c>
      <c r="L38" s="8">
        <f t="shared" ref="L38:L39" si="85">IF(E38&lt;D38,1,TRUNC((E38/D38)^TRUNC((K38/J38),9),8))</f>
        <v>1.0008158899999999</v>
      </c>
      <c r="M38" s="120">
        <f t="shared" ref="M38:M39" si="86">IF(I38&gt;I37,L37,M37)</f>
        <v>1</v>
      </c>
      <c r="N38" s="120">
        <f t="shared" ref="N38:N39" si="87">IF(I38&gt;I37,N37*M38,N37)</f>
        <v>1</v>
      </c>
      <c r="O38" s="113">
        <f t="shared" ref="O38:O39" si="88">TRUNC(TRUNC((L38*N38),15),8)</f>
        <v>1.0008158899999999</v>
      </c>
      <c r="P38" s="113">
        <f t="shared" ref="P38:P39" si="89">TRUNC(C38*O38,8)</f>
        <v>1000.81589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0.12559999999999999</v>
      </c>
      <c r="U38" s="121">
        <f t="shared" ref="U38:U39" si="90">IF(Q37&gt;0,1,IF(K38=K37,U37,U37+1))</f>
        <v>2</v>
      </c>
      <c r="V38" s="121">
        <v>252</v>
      </c>
      <c r="W38" s="120">
        <f t="shared" ref="W38:W39" si="91">ROUND((1+T38)^TRUNC((U38/V38),9),9)</f>
        <v>1.000939459</v>
      </c>
      <c r="X38" s="113">
        <f t="shared" ref="X38:X39" si="92">TRUNC((P38*(W38-1)),8)</f>
        <v>0.94022549</v>
      </c>
      <c r="Y38" s="113">
        <f t="shared" ref="Y38:Y39" si="93">IF(Q38&gt;0,S38+X38,0)</f>
        <v>0</v>
      </c>
      <c r="Z38" s="125" t="str">
        <f t="shared" si="28"/>
        <v>A+J=</v>
      </c>
      <c r="AA38" s="118">
        <f t="shared" si="29"/>
        <v>44186</v>
      </c>
      <c r="AB38" s="4"/>
      <c r="AC38" s="129">
        <f t="shared" si="30"/>
        <v>27</v>
      </c>
      <c r="AD38" s="135">
        <f t="shared" si="31"/>
        <v>44979</v>
      </c>
      <c r="AE38" s="131">
        <f t="shared" si="73"/>
        <v>1011.33193715</v>
      </c>
      <c r="AF38" s="133">
        <f t="shared" si="33"/>
        <v>21</v>
      </c>
      <c r="AG38" s="140">
        <f t="shared" si="37"/>
        <v>9.9224181500000004</v>
      </c>
      <c r="AH38" s="172">
        <f>-AG38</f>
        <v>-9.9224181500000004</v>
      </c>
      <c r="AI38" s="137">
        <v>0</v>
      </c>
      <c r="AJ38" s="131">
        <f t="shared" si="75"/>
        <v>0</v>
      </c>
      <c r="AK38" s="129">
        <f t="shared" si="35"/>
        <v>27</v>
      </c>
      <c r="AL38" s="190" t="s">
        <v>126</v>
      </c>
      <c r="AM38" s="135">
        <f t="shared" si="76"/>
        <v>45005</v>
      </c>
      <c r="AN38" s="7"/>
      <c r="AO38" s="135">
        <f t="shared" si="9"/>
        <v>45005</v>
      </c>
      <c r="AP38" s="161">
        <f>VLOOKUP($AO38,[1]Plan1!$EW$172:$EZ$293,2)</f>
        <v>6508.4</v>
      </c>
      <c r="AQ38" s="160">
        <f t="shared" si="21"/>
        <v>44946</v>
      </c>
      <c r="AR38" s="161">
        <f>VLOOKUP($AO38,[1]Plan1!$EW$172:$EZ$293,4)</f>
        <v>6563.07</v>
      </c>
      <c r="AS38" s="160">
        <f t="shared" si="22"/>
        <v>44977</v>
      </c>
      <c r="AT38" s="162">
        <f t="shared" si="23"/>
        <v>8.3999139573474046E-3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112">
        <f t="shared" si="10"/>
        <v>44184</v>
      </c>
      <c r="B39" s="113">
        <f t="shared" si="79"/>
        <v>1002.63533437</v>
      </c>
      <c r="C39" s="113">
        <f t="shared" si="24"/>
        <v>1000</v>
      </c>
      <c r="D39" s="114">
        <f t="shared" si="80"/>
        <v>5391.75</v>
      </c>
      <c r="E39" s="115">
        <f t="shared" si="25"/>
        <v>5438.12</v>
      </c>
      <c r="F39" s="116">
        <f t="shared" si="81"/>
        <v>44124</v>
      </c>
      <c r="G39" s="117">
        <f t="shared" si="82"/>
        <v>8.6001761951128852E-3</v>
      </c>
      <c r="H39" s="118">
        <f t="shared" si="83"/>
        <v>44186</v>
      </c>
      <c r="I39" s="118">
        <f t="shared" si="84"/>
        <v>44186</v>
      </c>
      <c r="J39" s="119">
        <f t="shared" si="14"/>
        <v>21</v>
      </c>
      <c r="K39" s="101">
        <f t="shared" si="2"/>
        <v>3</v>
      </c>
      <c r="L39" s="8">
        <f t="shared" si="85"/>
        <v>1.00122409</v>
      </c>
      <c r="M39" s="120">
        <f t="shared" si="86"/>
        <v>1</v>
      </c>
      <c r="N39" s="120">
        <f t="shared" si="87"/>
        <v>1</v>
      </c>
      <c r="O39" s="113">
        <f t="shared" si="88"/>
        <v>1.00122409</v>
      </c>
      <c r="P39" s="113">
        <f t="shared" si="89"/>
        <v>1001.22409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0.12559999999999999</v>
      </c>
      <c r="U39" s="121">
        <f t="shared" si="90"/>
        <v>3</v>
      </c>
      <c r="V39" s="121">
        <v>252</v>
      </c>
      <c r="W39" s="120">
        <f t="shared" si="91"/>
        <v>1.0014095190000001</v>
      </c>
      <c r="X39" s="113">
        <f t="shared" si="92"/>
        <v>1.4112443699999999</v>
      </c>
      <c r="Y39" s="113">
        <f t="shared" si="93"/>
        <v>0</v>
      </c>
      <c r="Z39" s="125" t="str">
        <f t="shared" si="28"/>
        <v>A+J=</v>
      </c>
      <c r="AA39" s="118">
        <f t="shared" si="29"/>
        <v>44186</v>
      </c>
      <c r="AB39" s="4"/>
      <c r="AC39" s="129">
        <f t="shared" si="30"/>
        <v>28</v>
      </c>
      <c r="AD39" s="135">
        <f t="shared" si="31"/>
        <v>45005</v>
      </c>
      <c r="AE39" s="131">
        <f t="shared" si="73"/>
        <v>1019.9150819700001</v>
      </c>
      <c r="AF39" s="133">
        <f t="shared" si="33"/>
        <v>18</v>
      </c>
      <c r="AG39" s="140">
        <f t="shared" si="37"/>
        <v>8.5831448199999993</v>
      </c>
      <c r="AH39" s="172">
        <f t="shared" ref="AH39:AH48" si="94">-AG39</f>
        <v>-8.5831448199999993</v>
      </c>
      <c r="AI39" s="137">
        <v>0</v>
      </c>
      <c r="AJ39" s="131">
        <f t="shared" si="75"/>
        <v>0</v>
      </c>
      <c r="AK39" s="129">
        <f t="shared" si="35"/>
        <v>28</v>
      </c>
      <c r="AL39" s="190" t="s">
        <v>126</v>
      </c>
      <c r="AM39" s="135">
        <f t="shared" si="76"/>
        <v>45036</v>
      </c>
      <c r="AN39" s="7"/>
      <c r="AO39" s="135">
        <f t="shared" si="9"/>
        <v>45036</v>
      </c>
      <c r="AP39" s="161">
        <f>VLOOKUP($AO39,[1]Plan1!$EW$172:$EZ$293,2)</f>
        <v>6563.07</v>
      </c>
      <c r="AQ39" s="160">
        <f t="shared" si="21"/>
        <v>44977</v>
      </c>
      <c r="AR39" s="161">
        <f>VLOOKUP($AO39,[1]Plan1!$EW$172:$EZ$293,4)</f>
        <v>6609.67</v>
      </c>
      <c r="AS39" s="160">
        <f t="shared" si="22"/>
        <v>45005</v>
      </c>
      <c r="AT39" s="162">
        <f t="shared" si="23"/>
        <v>7.1003356660832573E-3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">
      <c r="A40" s="112">
        <f t="shared" si="10"/>
        <v>44185</v>
      </c>
      <c r="B40" s="113">
        <f t="shared" ref="B40:B41" si="95">(P40+X40)</f>
        <v>1002.63533437</v>
      </c>
      <c r="C40" s="113">
        <f t="shared" ref="C40:C41" si="96">TRUNC(IF(Q39&gt;0,VLOOKUP(A39,$AD$12:$AE$170,2),C39),8)</f>
        <v>1000</v>
      </c>
      <c r="D40" s="114">
        <f t="shared" ref="D40:D41" si="97">IF(E40=E39,D39,E39)</f>
        <v>5391.75</v>
      </c>
      <c r="E40" s="115">
        <f t="shared" si="25"/>
        <v>5438.12</v>
      </c>
      <c r="F40" s="116">
        <f t="shared" ref="F40:F41" si="98">IF(D40=D39,F39,A40)</f>
        <v>44124</v>
      </c>
      <c r="G40" s="117">
        <f t="shared" ref="G40:G41" si="99">(E40/D40)-1</f>
        <v>8.6001761951128852E-3</v>
      </c>
      <c r="H40" s="118">
        <f t="shared" ref="H40:H41" si="100">IF(DAY(A40)=H$9,VLOOKUP(A40,AH$118:AN$450,4),H39)</f>
        <v>44216</v>
      </c>
      <c r="I40" s="118">
        <f t="shared" ref="I40:I41" si="101">IF(A40&gt;I39,H40,I39)</f>
        <v>44186</v>
      </c>
      <c r="J40" s="119">
        <f t="shared" ref="J40:J41" si="102">IF(I40=I39,J39,NETWORKDAYS(I39,I40,$AD$176:$AD$502)-1)</f>
        <v>21</v>
      </c>
      <c r="K40" s="101">
        <f t="shared" ref="K40:K41" si="103">IF(A40&lt;L$2,0,(J40-(NETWORKDAYS(A40,I40,AD$176:AD$502)-1))-L$3)</f>
        <v>3</v>
      </c>
      <c r="L40" s="8">
        <f t="shared" ref="L40:L41" si="104">IF(E40&lt;D40,1,TRUNC((E40/D40)^TRUNC((K40/J40),9),8))</f>
        <v>1.00122409</v>
      </c>
      <c r="M40" s="120">
        <f t="shared" ref="M40:M41" si="105">IF(I40&gt;I39,L39,M39)</f>
        <v>1</v>
      </c>
      <c r="N40" s="120">
        <f t="shared" ref="N40:N41" si="106">IF(I40&gt;I39,N39*M40,N39)</f>
        <v>1</v>
      </c>
      <c r="O40" s="113">
        <f t="shared" ref="O40:O41" si="107">TRUNC(TRUNC((L40*N40),15),8)</f>
        <v>1.00122409</v>
      </c>
      <c r="P40" s="113">
        <f t="shared" ref="P40:P41" si="108">TRUNC(C40*O40,8)</f>
        <v>1001.22409</v>
      </c>
      <c r="Q40" s="11">
        <f t="shared" ref="Q40:Q41" si="109">IF(VLOOKUP(A40,AD$10:AK$170,8)=VLOOKUP(A39,AD$10:AK$170,8),0,VLOOKUP(A40,AD$10:AK$170,8))</f>
        <v>0</v>
      </c>
      <c r="R40" s="30">
        <f t="shared" ref="R40:R41" si="110">IF(Q40&gt;0,VLOOKUP($A40,$AD$10:$AI$170,6),0)</f>
        <v>0</v>
      </c>
      <c r="S40" s="8">
        <f t="shared" ref="S40:S41" si="111">IF(R40&gt;0,TRUNC(R40*P40,8),0)</f>
        <v>0</v>
      </c>
      <c r="T40" s="122">
        <f t="shared" si="18"/>
        <v>0.12559999999999999</v>
      </c>
      <c r="U40" s="121">
        <f t="shared" ref="U40:U41" si="112">IF(Q39&gt;0,1,IF(K40=K39,U39,U39+1))</f>
        <v>3</v>
      </c>
      <c r="V40" s="121">
        <v>252</v>
      </c>
      <c r="W40" s="120">
        <f t="shared" ref="W40:W41" si="113">ROUND((1+T40)^TRUNC((U40/V40),9),9)</f>
        <v>1.0014095190000001</v>
      </c>
      <c r="X40" s="113">
        <f t="shared" ref="X40:X41" si="114">TRUNC((P40*(W40-1)),8)</f>
        <v>1.4112443699999999</v>
      </c>
      <c r="Y40" s="113">
        <f t="shared" ref="Y40:Y41" si="115">IF(Q40&gt;0,S40+X40,0)</f>
        <v>0</v>
      </c>
      <c r="Z40" s="125" t="str">
        <f t="shared" si="28"/>
        <v>A+J=</v>
      </c>
      <c r="AA40" s="118">
        <f t="shared" si="29"/>
        <v>44186</v>
      </c>
      <c r="AB40" s="4"/>
      <c r="AC40" s="129">
        <f t="shared" si="30"/>
        <v>29</v>
      </c>
      <c r="AD40" s="135">
        <f t="shared" si="31"/>
        <v>45036</v>
      </c>
      <c r="AE40" s="131">
        <f t="shared" si="73"/>
        <v>1030.90340126</v>
      </c>
      <c r="AF40" s="133">
        <f t="shared" si="33"/>
        <v>22</v>
      </c>
      <c r="AG40" s="189">
        <f>TRUNC(AE39*(ROUND((1+0.1306)^(AF40/252),9)-1),8)</f>
        <v>10.98831929</v>
      </c>
      <c r="AH40" s="172">
        <f t="shared" si="94"/>
        <v>-10.98831929</v>
      </c>
      <c r="AI40" s="137">
        <v>0</v>
      </c>
      <c r="AJ40" s="131">
        <f t="shared" si="75"/>
        <v>0</v>
      </c>
      <c r="AK40" s="129">
        <f t="shared" si="35"/>
        <v>29</v>
      </c>
      <c r="AL40" s="190" t="s">
        <v>126</v>
      </c>
      <c r="AM40" s="135">
        <f t="shared" si="76"/>
        <v>45068</v>
      </c>
      <c r="AN40" s="7"/>
      <c r="AO40" s="135">
        <f t="shared" si="9"/>
        <v>45068</v>
      </c>
      <c r="AP40" s="161">
        <f>VLOOKUP($AO40,[1]Plan1!$EW$172:$EZ$293,2)</f>
        <v>6609.67</v>
      </c>
      <c r="AQ40" s="160">
        <f t="shared" si="21"/>
        <v>45007</v>
      </c>
      <c r="AR40" s="161">
        <f>VLOOKUP($AO40,[1]Plan1!$EW$172:$EZ$293,4)</f>
        <v>6649.99</v>
      </c>
      <c r="AS40" s="160">
        <f t="shared" si="22"/>
        <v>45038</v>
      </c>
      <c r="AT40" s="162">
        <f t="shared" si="23"/>
        <v>6.1001532602988906E-3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">
      <c r="A41" s="112">
        <f t="shared" si="10"/>
        <v>44186</v>
      </c>
      <c r="B41" s="113">
        <f t="shared" si="95"/>
        <v>1002.63533437</v>
      </c>
      <c r="C41" s="113">
        <f t="shared" si="96"/>
        <v>1000</v>
      </c>
      <c r="D41" s="114">
        <f t="shared" si="97"/>
        <v>5391.75</v>
      </c>
      <c r="E41" s="115">
        <f t="shared" si="25"/>
        <v>5438.12</v>
      </c>
      <c r="F41" s="116">
        <f t="shared" si="98"/>
        <v>44124</v>
      </c>
      <c r="G41" s="117">
        <f t="shared" si="99"/>
        <v>8.6001761951128852E-3</v>
      </c>
      <c r="H41" s="118">
        <f t="shared" si="100"/>
        <v>44216</v>
      </c>
      <c r="I41" s="118">
        <f t="shared" si="101"/>
        <v>44186</v>
      </c>
      <c r="J41" s="119">
        <f t="shared" si="102"/>
        <v>21</v>
      </c>
      <c r="K41" s="101">
        <f t="shared" si="103"/>
        <v>3</v>
      </c>
      <c r="L41" s="8">
        <f t="shared" si="104"/>
        <v>1.00122409</v>
      </c>
      <c r="M41" s="120">
        <f t="shared" si="105"/>
        <v>1</v>
      </c>
      <c r="N41" s="120">
        <f t="shared" si="106"/>
        <v>1</v>
      </c>
      <c r="O41" s="113">
        <f t="shared" si="107"/>
        <v>1.00122409</v>
      </c>
      <c r="P41" s="113">
        <f t="shared" si="108"/>
        <v>1001.22409</v>
      </c>
      <c r="Q41" s="11">
        <f t="shared" si="109"/>
        <v>1</v>
      </c>
      <c r="R41" s="30">
        <f t="shared" si="110"/>
        <v>0</v>
      </c>
      <c r="S41" s="8">
        <f t="shared" si="111"/>
        <v>0</v>
      </c>
      <c r="T41" s="122">
        <f t="shared" si="18"/>
        <v>0.12559999999999999</v>
      </c>
      <c r="U41" s="121">
        <f t="shared" si="112"/>
        <v>3</v>
      </c>
      <c r="V41" s="121">
        <v>252</v>
      </c>
      <c r="W41" s="120">
        <f t="shared" si="113"/>
        <v>1.0014095190000001</v>
      </c>
      <c r="X41" s="113">
        <f t="shared" si="114"/>
        <v>1.4112443699999999</v>
      </c>
      <c r="Y41" s="113">
        <f t="shared" si="115"/>
        <v>1.4112443699999999</v>
      </c>
      <c r="Z41" s="125" t="str">
        <f t="shared" si="28"/>
        <v>A+J=</v>
      </c>
      <c r="AA41" s="118">
        <f t="shared" si="29"/>
        <v>44186</v>
      </c>
      <c r="AB41" s="4"/>
      <c r="AC41" s="129">
        <f t="shared" si="30"/>
        <v>30</v>
      </c>
      <c r="AD41" s="135">
        <f t="shared" si="31"/>
        <v>45068</v>
      </c>
      <c r="AE41" s="131">
        <f t="shared" si="73"/>
        <v>1040.9954806200001</v>
      </c>
      <c r="AF41" s="133">
        <f t="shared" si="33"/>
        <v>20</v>
      </c>
      <c r="AG41" s="189">
        <f t="shared" ref="AG41:AG96" si="116">TRUNC(AE40*(ROUND((1+0.1306)^(AF41/252),9)-1),8)</f>
        <v>10.09207936</v>
      </c>
      <c r="AH41" s="172">
        <f t="shared" si="94"/>
        <v>-10.09207936</v>
      </c>
      <c r="AI41" s="137">
        <v>0</v>
      </c>
      <c r="AJ41" s="131">
        <f t="shared" si="75"/>
        <v>0</v>
      </c>
      <c r="AK41" s="129">
        <f t="shared" si="35"/>
        <v>30</v>
      </c>
      <c r="AL41" s="190" t="s">
        <v>126</v>
      </c>
      <c r="AM41" s="135">
        <f t="shared" si="76"/>
        <v>45097</v>
      </c>
      <c r="AN41" s="7"/>
      <c r="AO41" s="135">
        <f t="shared" si="9"/>
        <v>45097</v>
      </c>
      <c r="AP41" s="161">
        <f>VLOOKUP($AO41,[1]Plan1!$EW$172:$EZ$293,2)</f>
        <v>6649.99</v>
      </c>
      <c r="AQ41" s="160">
        <f t="shared" si="21"/>
        <v>45036</v>
      </c>
      <c r="AR41" s="161">
        <f>VLOOKUP($AO41,[1]Plan1!$EW$172:$EZ$293,4)</f>
        <v>6665.28</v>
      </c>
      <c r="AS41" s="160">
        <f t="shared" si="22"/>
        <v>45066</v>
      </c>
      <c r="AT41" s="162">
        <f t="shared" si="23"/>
        <v>2.2992515778219591E-3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">
      <c r="A42" s="112">
        <f t="shared" si="10"/>
        <v>44187</v>
      </c>
      <c r="B42" s="113">
        <f t="shared" si="0"/>
        <v>1003.55069498</v>
      </c>
      <c r="C42" s="113">
        <f t="shared" si="24"/>
        <v>1001.409519</v>
      </c>
      <c r="D42" s="114">
        <f>IF(E42=E41,D41,E41)</f>
        <v>5438.12</v>
      </c>
      <c r="E42" s="115">
        <f t="shared" ref="E42:E105" si="117">IF($K42=1,VLOOKUP($A41,$AO$10:$AS$131,4),E41)</f>
        <v>5486.52</v>
      </c>
      <c r="F42" s="116">
        <f t="shared" ref="F42:F105" si="118">IF($K42=1,VLOOKUP($A41,$AO$10:$AS$131,5),F41)</f>
        <v>44156</v>
      </c>
      <c r="G42" s="117">
        <f t="shared" si="1"/>
        <v>8.9001346053416697E-3</v>
      </c>
      <c r="H42" s="118">
        <f t="shared" si="26"/>
        <v>44216</v>
      </c>
      <c r="I42" s="118">
        <f t="shared" si="13"/>
        <v>44216</v>
      </c>
      <c r="J42" s="119">
        <f t="shared" si="14"/>
        <v>20</v>
      </c>
      <c r="K42" s="119">
        <f t="shared" ref="K42:K105" si="119">(J42-(NETWORKDAYS(A42,I42,AD$176:AD$502)-1))</f>
        <v>1</v>
      </c>
      <c r="L42" s="8">
        <f t="shared" si="15"/>
        <v>1.0004431300000001</v>
      </c>
      <c r="M42" s="120">
        <f t="shared" si="16"/>
        <v>1.00122409</v>
      </c>
      <c r="N42" s="120">
        <f t="shared" si="77"/>
        <v>1.00122409</v>
      </c>
      <c r="O42" s="113">
        <f t="shared" ref="O42:O104" si="120">TRUNC(TRUNC((L42*N42),15),8)</f>
        <v>1.0016677599999999</v>
      </c>
      <c r="P42" s="113">
        <f t="shared" si="4"/>
        <v>1003.07962973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0.12559999999999999</v>
      </c>
      <c r="U42" s="121">
        <f t="shared" si="78"/>
        <v>1</v>
      </c>
      <c r="V42" s="121">
        <v>252</v>
      </c>
      <c r="W42" s="120">
        <f t="shared" si="6"/>
        <v>1.000469619</v>
      </c>
      <c r="X42" s="113">
        <f t="shared" si="7"/>
        <v>0.47106524999999999</v>
      </c>
      <c r="Y42" s="113">
        <f t="shared" si="8"/>
        <v>0</v>
      </c>
      <c r="Z42" s="125" t="str">
        <f t="shared" si="28"/>
        <v>J=</v>
      </c>
      <c r="AA42" s="118">
        <f t="shared" si="29"/>
        <v>44216</v>
      </c>
      <c r="AB42" s="4"/>
      <c r="AC42" s="129">
        <f t="shared" si="30"/>
        <v>31</v>
      </c>
      <c r="AD42" s="135">
        <f t="shared" si="31"/>
        <v>45097</v>
      </c>
      <c r="AE42" s="131">
        <f t="shared" si="73"/>
        <v>1051.1863568800002</v>
      </c>
      <c r="AF42" s="133">
        <f t="shared" si="33"/>
        <v>20</v>
      </c>
      <c r="AG42" s="189">
        <f t="shared" si="116"/>
        <v>10.19087626</v>
      </c>
      <c r="AH42" s="172">
        <f t="shared" si="94"/>
        <v>-10.19087626</v>
      </c>
      <c r="AI42" s="137">
        <v>0</v>
      </c>
      <c r="AJ42" s="131">
        <f t="shared" si="75"/>
        <v>0</v>
      </c>
      <c r="AK42" s="129">
        <f t="shared" si="35"/>
        <v>31</v>
      </c>
      <c r="AL42" s="190" t="s">
        <v>126</v>
      </c>
      <c r="AM42" s="135">
        <f t="shared" si="76"/>
        <v>45127</v>
      </c>
      <c r="AN42" s="7"/>
      <c r="AO42" s="135">
        <f t="shared" ref="AO42:AO73" si="121">AJ208</f>
        <v>45127</v>
      </c>
      <c r="AP42" s="161">
        <f>VLOOKUP($AO42,[1]Plan1!$EW$172:$EZ$293,2)</f>
        <v>6665.28</v>
      </c>
      <c r="AQ42" s="160">
        <f t="shared" si="21"/>
        <v>45066</v>
      </c>
      <c r="AR42" s="161">
        <f>VLOOKUP($AO42,[1]Plan1!$EW$172:$EZ$293,4)</f>
        <v>6659.95</v>
      </c>
      <c r="AS42" s="160">
        <f t="shared" si="22"/>
        <v>45097</v>
      </c>
      <c r="AT42" s="162">
        <f t="shared" si="23"/>
        <v>-7.9966633059680436E-4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">
      <c r="A43" s="112">
        <f t="shared" si="10"/>
        <v>44188</v>
      </c>
      <c r="B43" s="113">
        <f t="shared" si="0"/>
        <v>1004.46689515</v>
      </c>
      <c r="C43" s="113">
        <f t="shared" si="24"/>
        <v>1001.409519</v>
      </c>
      <c r="D43" s="114">
        <f t="shared" si="11"/>
        <v>5438.12</v>
      </c>
      <c r="E43" s="115">
        <f t="shared" si="117"/>
        <v>5486.52</v>
      </c>
      <c r="F43" s="116">
        <f t="shared" si="118"/>
        <v>44156</v>
      </c>
      <c r="G43" s="117">
        <f t="shared" si="1"/>
        <v>8.9001346053416697E-3</v>
      </c>
      <c r="H43" s="118">
        <f t="shared" si="26"/>
        <v>44216</v>
      </c>
      <c r="I43" s="118">
        <f t="shared" si="13"/>
        <v>44216</v>
      </c>
      <c r="J43" s="119">
        <f t="shared" si="14"/>
        <v>20</v>
      </c>
      <c r="K43" s="119">
        <f t="shared" si="119"/>
        <v>2</v>
      </c>
      <c r="L43" s="8">
        <f t="shared" si="15"/>
        <v>1.00088646</v>
      </c>
      <c r="M43" s="120">
        <f t="shared" ref="M43:M105" si="122">IF(I43&gt;I42,L42,M42)</f>
        <v>1.00122409</v>
      </c>
      <c r="N43" s="120">
        <f t="shared" si="77"/>
        <v>1.00122409</v>
      </c>
      <c r="O43" s="113">
        <f t="shared" si="120"/>
        <v>1.0021116299999999</v>
      </c>
      <c r="P43" s="113">
        <f t="shared" si="4"/>
        <v>1003.52412538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0.12559999999999999</v>
      </c>
      <c r="U43" s="121">
        <f t="shared" si="78"/>
        <v>2</v>
      </c>
      <c r="V43" s="121">
        <v>252</v>
      </c>
      <c r="W43" s="120">
        <f t="shared" si="6"/>
        <v>1.000939459</v>
      </c>
      <c r="X43" s="113">
        <f t="shared" si="7"/>
        <v>0.94276976999999995</v>
      </c>
      <c r="Y43" s="113">
        <f t="shared" si="8"/>
        <v>0</v>
      </c>
      <c r="Z43" s="125" t="str">
        <f t="shared" si="28"/>
        <v>J=</v>
      </c>
      <c r="AA43" s="118">
        <f t="shared" si="29"/>
        <v>44216</v>
      </c>
      <c r="AB43" s="4"/>
      <c r="AC43" s="129">
        <f t="shared" si="30"/>
        <v>32</v>
      </c>
      <c r="AD43" s="135">
        <f t="shared" si="31"/>
        <v>45127</v>
      </c>
      <c r="AE43" s="131">
        <f t="shared" si="73"/>
        <v>1062.5115853500001</v>
      </c>
      <c r="AF43" s="133">
        <f t="shared" si="33"/>
        <v>22</v>
      </c>
      <c r="AG43" s="189">
        <f t="shared" si="116"/>
        <v>11.325228470000001</v>
      </c>
      <c r="AH43" s="172">
        <f t="shared" si="94"/>
        <v>-11.325228470000001</v>
      </c>
      <c r="AI43" s="137">
        <v>0</v>
      </c>
      <c r="AJ43" s="131">
        <f t="shared" si="75"/>
        <v>0</v>
      </c>
      <c r="AK43" s="129">
        <f t="shared" si="35"/>
        <v>32</v>
      </c>
      <c r="AL43" s="190" t="s">
        <v>126</v>
      </c>
      <c r="AM43" s="135">
        <f t="shared" si="76"/>
        <v>45159</v>
      </c>
      <c r="AN43" s="7"/>
      <c r="AO43" s="135">
        <f t="shared" si="121"/>
        <v>45159</v>
      </c>
      <c r="AP43" s="161">
        <f>VLOOKUP($AO43,[1]Plan1!$EW$172:$EZ$293,2)</f>
        <v>6659.95</v>
      </c>
      <c r="AQ43" s="160">
        <f t="shared" si="21"/>
        <v>45098</v>
      </c>
      <c r="AR43" s="161">
        <f>VLOOKUP($AO43,[1]Plan1!$EW$172:$EZ$293,4)</f>
        <v>6667.94</v>
      </c>
      <c r="AS43" s="160">
        <f t="shared" si="22"/>
        <v>45128</v>
      </c>
      <c r="AT43" s="162">
        <f t="shared" si="23"/>
        <v>1.1997087065218626E-3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">
      <c r="A44" s="112">
        <f t="shared" si="10"/>
        <v>44189</v>
      </c>
      <c r="B44" s="113">
        <f t="shared" si="0"/>
        <v>1005.3839344199999</v>
      </c>
      <c r="C44" s="113">
        <f t="shared" si="24"/>
        <v>1001.409519</v>
      </c>
      <c r="D44" s="114">
        <f t="shared" si="11"/>
        <v>5438.12</v>
      </c>
      <c r="E44" s="115">
        <f t="shared" si="117"/>
        <v>5486.52</v>
      </c>
      <c r="F44" s="116">
        <f t="shared" si="118"/>
        <v>44156</v>
      </c>
      <c r="G44" s="117">
        <f t="shared" si="1"/>
        <v>8.9001346053416697E-3</v>
      </c>
      <c r="H44" s="118">
        <f t="shared" si="26"/>
        <v>44216</v>
      </c>
      <c r="I44" s="118">
        <f t="shared" si="13"/>
        <v>44216</v>
      </c>
      <c r="J44" s="119">
        <f t="shared" si="14"/>
        <v>20</v>
      </c>
      <c r="K44" s="119">
        <f t="shared" si="119"/>
        <v>3</v>
      </c>
      <c r="L44" s="8">
        <f t="shared" si="15"/>
        <v>1.0013299899999999</v>
      </c>
      <c r="M44" s="120">
        <f t="shared" si="122"/>
        <v>1.00122409</v>
      </c>
      <c r="N44" s="120">
        <f t="shared" si="77"/>
        <v>1.00122409</v>
      </c>
      <c r="O44" s="113">
        <f t="shared" si="120"/>
        <v>1.0025557</v>
      </c>
      <c r="P44" s="113">
        <f t="shared" si="4"/>
        <v>1003.9688212999999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0.12559999999999999</v>
      </c>
      <c r="U44" s="121">
        <f t="shared" si="78"/>
        <v>3</v>
      </c>
      <c r="V44" s="121">
        <v>252</v>
      </c>
      <c r="W44" s="120">
        <f t="shared" si="6"/>
        <v>1.0014095190000001</v>
      </c>
      <c r="X44" s="113">
        <f t="shared" si="7"/>
        <v>1.41511312</v>
      </c>
      <c r="Y44" s="113">
        <f t="shared" si="8"/>
        <v>0</v>
      </c>
      <c r="Z44" s="125" t="str">
        <f t="shared" si="28"/>
        <v>J=</v>
      </c>
      <c r="AA44" s="118">
        <f t="shared" si="29"/>
        <v>44216</v>
      </c>
      <c r="AB44" s="4"/>
      <c r="AC44" s="129">
        <f t="shared" si="30"/>
        <v>33</v>
      </c>
      <c r="AD44" s="135">
        <f t="shared" ref="AD44:AD94" si="123">VLOOKUP(AC44,$AG$176:$AK$358,4,FALSE)</f>
        <v>45159</v>
      </c>
      <c r="AE44" s="131">
        <f t="shared" si="73"/>
        <v>1073.9588291000002</v>
      </c>
      <c r="AF44" s="133">
        <f t="shared" ref="AF44:AF71" si="124">NETWORKDAYS(AD43,AD44,AD$176:AD$502)-1</f>
        <v>22</v>
      </c>
      <c r="AG44" s="189">
        <f t="shared" si="116"/>
        <v>11.44724375</v>
      </c>
      <c r="AH44" s="172">
        <f t="shared" si="94"/>
        <v>-11.44724375</v>
      </c>
      <c r="AI44" s="137">
        <v>0</v>
      </c>
      <c r="AJ44" s="131">
        <f t="shared" si="75"/>
        <v>0</v>
      </c>
      <c r="AK44" s="129">
        <f t="shared" si="35"/>
        <v>33</v>
      </c>
      <c r="AL44" s="190" t="s">
        <v>126</v>
      </c>
      <c r="AM44" s="135">
        <f t="shared" si="76"/>
        <v>45189</v>
      </c>
      <c r="AN44" s="7"/>
      <c r="AO44" s="135">
        <f t="shared" si="121"/>
        <v>45189</v>
      </c>
      <c r="AP44" s="161">
        <f>VLOOKUP($AO44,[1]Plan1!$EW$172:$EZ$293,2)</f>
        <v>6667.94</v>
      </c>
      <c r="AQ44" s="160">
        <f t="shared" si="21"/>
        <v>45127</v>
      </c>
      <c r="AR44" s="161">
        <f>VLOOKUP($AO44,[1]Plan1!$EW$172:$EZ$293,4)</f>
        <v>6683.28</v>
      </c>
      <c r="AS44" s="160">
        <f t="shared" si="22"/>
        <v>45158</v>
      </c>
      <c r="AT44" s="162">
        <f t="shared" si="23"/>
        <v>2.3005605929267148E-3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">
      <c r="A45" s="112">
        <f t="shared" si="10"/>
        <v>44190</v>
      </c>
      <c r="B45" s="113">
        <f t="shared" si="0"/>
        <v>1006.3018244399999</v>
      </c>
      <c r="C45" s="113">
        <f t="shared" si="24"/>
        <v>1001.409519</v>
      </c>
      <c r="D45" s="114">
        <f t="shared" si="11"/>
        <v>5438.12</v>
      </c>
      <c r="E45" s="115">
        <f t="shared" si="117"/>
        <v>5486.52</v>
      </c>
      <c r="F45" s="116">
        <f t="shared" si="118"/>
        <v>44156</v>
      </c>
      <c r="G45" s="117">
        <f t="shared" si="1"/>
        <v>8.9001346053416697E-3</v>
      </c>
      <c r="H45" s="118">
        <f t="shared" si="26"/>
        <v>44216</v>
      </c>
      <c r="I45" s="118">
        <f t="shared" si="13"/>
        <v>44216</v>
      </c>
      <c r="J45" s="119">
        <f t="shared" si="14"/>
        <v>20</v>
      </c>
      <c r="K45" s="119">
        <f t="shared" si="119"/>
        <v>4</v>
      </c>
      <c r="L45" s="8">
        <f t="shared" si="15"/>
        <v>1.0017737200000001</v>
      </c>
      <c r="M45" s="120">
        <f t="shared" si="122"/>
        <v>1.00122409</v>
      </c>
      <c r="N45" s="120">
        <f t="shared" si="77"/>
        <v>1.00122409</v>
      </c>
      <c r="O45" s="113">
        <f t="shared" si="120"/>
        <v>1.00299998</v>
      </c>
      <c r="P45" s="113">
        <f t="shared" si="4"/>
        <v>1004.41372752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0.12559999999999999</v>
      </c>
      <c r="U45" s="121">
        <f t="shared" si="78"/>
        <v>4</v>
      </c>
      <c r="V45" s="121">
        <v>252</v>
      </c>
      <c r="W45" s="120">
        <f t="shared" si="6"/>
        <v>1.0018798</v>
      </c>
      <c r="X45" s="113">
        <f t="shared" si="7"/>
        <v>1.88809692</v>
      </c>
      <c r="Y45" s="113">
        <f t="shared" si="8"/>
        <v>0</v>
      </c>
      <c r="Z45" s="125" t="str">
        <f t="shared" si="28"/>
        <v>J=</v>
      </c>
      <c r="AA45" s="118">
        <f t="shared" si="29"/>
        <v>44216</v>
      </c>
      <c r="AB45" s="4"/>
      <c r="AC45" s="129">
        <f t="shared" si="30"/>
        <v>34</v>
      </c>
      <c r="AD45" s="135">
        <f t="shared" si="123"/>
        <v>45189</v>
      </c>
      <c r="AE45" s="131">
        <f t="shared" si="73"/>
        <v>1085.0007733100003</v>
      </c>
      <c r="AF45" s="133">
        <f t="shared" si="124"/>
        <v>21</v>
      </c>
      <c r="AG45" s="189">
        <f t="shared" si="116"/>
        <v>11.04194421</v>
      </c>
      <c r="AH45" s="172">
        <f t="shared" si="94"/>
        <v>-11.04194421</v>
      </c>
      <c r="AI45" s="137">
        <v>0</v>
      </c>
      <c r="AJ45" s="131">
        <f t="shared" si="75"/>
        <v>0</v>
      </c>
      <c r="AK45" s="129">
        <f t="shared" si="35"/>
        <v>34</v>
      </c>
      <c r="AL45" s="190" t="s">
        <v>126</v>
      </c>
      <c r="AM45" s="135">
        <f t="shared" si="76"/>
        <v>45219</v>
      </c>
      <c r="AN45" s="7"/>
      <c r="AO45" s="135">
        <f t="shared" si="121"/>
        <v>45219</v>
      </c>
      <c r="AP45" s="161">
        <f>VLOOKUP($AO45,[1]Plan1!$EW$172:$EZ$293,2)</f>
        <v>6683.28</v>
      </c>
      <c r="AQ45" s="160">
        <f t="shared" si="21"/>
        <v>45158</v>
      </c>
      <c r="AR45" s="161">
        <f>VLOOKUP($AO45,[1]Plan1!$EW$172:$EZ$293,4)</f>
        <v>6700.66</v>
      </c>
      <c r="AS45" s="160">
        <f t="shared" si="22"/>
        <v>45189</v>
      </c>
      <c r="AT45" s="162">
        <f t="shared" si="23"/>
        <v>2.60051950539264E-3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">
      <c r="A46" s="112">
        <f t="shared" si="10"/>
        <v>44191</v>
      </c>
      <c r="B46" s="113">
        <f t="shared" si="0"/>
        <v>1006.3018244399999</v>
      </c>
      <c r="C46" s="113">
        <f t="shared" si="24"/>
        <v>1001.409519</v>
      </c>
      <c r="D46" s="114">
        <f t="shared" si="11"/>
        <v>5438.12</v>
      </c>
      <c r="E46" s="115">
        <f t="shared" si="117"/>
        <v>5486.52</v>
      </c>
      <c r="F46" s="116">
        <f t="shared" si="118"/>
        <v>44156</v>
      </c>
      <c r="G46" s="117">
        <f t="shared" si="1"/>
        <v>8.9001346053416697E-3</v>
      </c>
      <c r="H46" s="118">
        <f t="shared" si="26"/>
        <v>44216</v>
      </c>
      <c r="I46" s="118">
        <f t="shared" si="13"/>
        <v>44216</v>
      </c>
      <c r="J46" s="119">
        <f t="shared" si="14"/>
        <v>20</v>
      </c>
      <c r="K46" s="119">
        <f t="shared" si="119"/>
        <v>4</v>
      </c>
      <c r="L46" s="8">
        <f t="shared" si="15"/>
        <v>1.0017737200000001</v>
      </c>
      <c r="M46" s="120">
        <f t="shared" si="122"/>
        <v>1.00122409</v>
      </c>
      <c r="N46" s="120">
        <f t="shared" si="77"/>
        <v>1.00122409</v>
      </c>
      <c r="O46" s="113">
        <f t="shared" si="120"/>
        <v>1.00299998</v>
      </c>
      <c r="P46" s="113">
        <f t="shared" si="4"/>
        <v>1004.41372752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0.12559999999999999</v>
      </c>
      <c r="U46" s="121">
        <f t="shared" si="78"/>
        <v>4</v>
      </c>
      <c r="V46" s="121">
        <v>252</v>
      </c>
      <c r="W46" s="120">
        <f t="shared" si="6"/>
        <v>1.0018798</v>
      </c>
      <c r="X46" s="113">
        <f t="shared" si="7"/>
        <v>1.88809692</v>
      </c>
      <c r="Y46" s="113">
        <f t="shared" si="8"/>
        <v>0</v>
      </c>
      <c r="Z46" s="125" t="str">
        <f t="shared" si="28"/>
        <v>J=</v>
      </c>
      <c r="AA46" s="118">
        <f t="shared" si="29"/>
        <v>44216</v>
      </c>
      <c r="AB46" s="4"/>
      <c r="AC46" s="129">
        <f t="shared" si="30"/>
        <v>35</v>
      </c>
      <c r="AD46" s="135">
        <f t="shared" si="123"/>
        <v>45219</v>
      </c>
      <c r="AE46" s="131">
        <f t="shared" si="73"/>
        <v>1096.1562456500003</v>
      </c>
      <c r="AF46" s="133">
        <f t="shared" si="124"/>
        <v>21</v>
      </c>
      <c r="AG46" s="189">
        <f t="shared" si="116"/>
        <v>11.155472339999999</v>
      </c>
      <c r="AH46" s="172">
        <f t="shared" si="94"/>
        <v>-11.155472339999999</v>
      </c>
      <c r="AI46" s="137">
        <v>0</v>
      </c>
      <c r="AJ46" s="131">
        <f t="shared" si="75"/>
        <v>0</v>
      </c>
      <c r="AK46" s="129">
        <f t="shared" si="35"/>
        <v>35</v>
      </c>
      <c r="AL46" s="190" t="s">
        <v>126</v>
      </c>
      <c r="AM46" s="135">
        <f t="shared" si="76"/>
        <v>45250</v>
      </c>
      <c r="AN46" s="7"/>
      <c r="AO46" s="135">
        <f t="shared" si="121"/>
        <v>45250</v>
      </c>
      <c r="AP46" s="161">
        <f>VLOOKUP($AO46,[1]Plan1!$EW$172:$EZ$293,2)</f>
        <v>6700.66</v>
      </c>
      <c r="AQ46" s="160">
        <f t="shared" si="21"/>
        <v>45189</v>
      </c>
      <c r="AR46" s="161">
        <f>VLOOKUP($AO46,[1]Plan1!$EW$172:$EZ$293,4)</f>
        <v>6716.74</v>
      </c>
      <c r="AS46" s="160">
        <f t="shared" si="22"/>
        <v>45219</v>
      </c>
      <c r="AT46" s="162">
        <f t="shared" si="23"/>
        <v>2.3997636053760818E-3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">
      <c r="A47" s="112">
        <f t="shared" si="10"/>
        <v>44192</v>
      </c>
      <c r="B47" s="113">
        <f t="shared" si="0"/>
        <v>1006.3018244399999</v>
      </c>
      <c r="C47" s="113">
        <f t="shared" si="24"/>
        <v>1001.409519</v>
      </c>
      <c r="D47" s="114">
        <f t="shared" si="11"/>
        <v>5438.12</v>
      </c>
      <c r="E47" s="115">
        <f t="shared" si="117"/>
        <v>5486.52</v>
      </c>
      <c r="F47" s="116">
        <f t="shared" si="118"/>
        <v>44156</v>
      </c>
      <c r="G47" s="117">
        <f t="shared" si="1"/>
        <v>8.9001346053416697E-3</v>
      </c>
      <c r="H47" s="118">
        <f t="shared" si="26"/>
        <v>44216</v>
      </c>
      <c r="I47" s="118">
        <f t="shared" si="13"/>
        <v>44216</v>
      </c>
      <c r="J47" s="119">
        <f t="shared" si="14"/>
        <v>20</v>
      </c>
      <c r="K47" s="119">
        <f t="shared" si="119"/>
        <v>4</v>
      </c>
      <c r="L47" s="8">
        <f t="shared" si="15"/>
        <v>1.0017737200000001</v>
      </c>
      <c r="M47" s="120">
        <f t="shared" si="122"/>
        <v>1.00122409</v>
      </c>
      <c r="N47" s="120">
        <f t="shared" si="77"/>
        <v>1.00122409</v>
      </c>
      <c r="O47" s="113">
        <f t="shared" si="120"/>
        <v>1.00299998</v>
      </c>
      <c r="P47" s="113">
        <f t="shared" si="4"/>
        <v>1004.41372752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0.12559999999999999</v>
      </c>
      <c r="U47" s="121">
        <f t="shared" si="78"/>
        <v>4</v>
      </c>
      <c r="V47" s="121">
        <v>252</v>
      </c>
      <c r="W47" s="120">
        <f t="shared" si="6"/>
        <v>1.0018798</v>
      </c>
      <c r="X47" s="113">
        <f t="shared" si="7"/>
        <v>1.88809692</v>
      </c>
      <c r="Y47" s="113">
        <f t="shared" si="8"/>
        <v>0</v>
      </c>
      <c r="Z47" s="125" t="str">
        <f t="shared" si="28"/>
        <v>J=</v>
      </c>
      <c r="AA47" s="118">
        <f t="shared" si="29"/>
        <v>44216</v>
      </c>
      <c r="AB47" s="4"/>
      <c r="AC47" s="129">
        <f t="shared" si="30"/>
        <v>36</v>
      </c>
      <c r="AD47" s="135">
        <f t="shared" si="123"/>
        <v>45250</v>
      </c>
      <c r="AE47" s="131">
        <f t="shared" si="73"/>
        <v>1106.3480904700002</v>
      </c>
      <c r="AF47" s="133">
        <f t="shared" si="124"/>
        <v>19</v>
      </c>
      <c r="AG47" s="189">
        <f t="shared" si="116"/>
        <v>10.19184482</v>
      </c>
      <c r="AH47" s="172">
        <f t="shared" si="94"/>
        <v>-10.19184482</v>
      </c>
      <c r="AI47" s="137">
        <v>0</v>
      </c>
      <c r="AJ47" s="131">
        <f t="shared" si="75"/>
        <v>0</v>
      </c>
      <c r="AK47" s="129">
        <f t="shared" si="35"/>
        <v>36</v>
      </c>
      <c r="AL47" s="190" t="s">
        <v>126</v>
      </c>
      <c r="AM47" s="135">
        <f t="shared" si="76"/>
        <v>45280</v>
      </c>
      <c r="AN47" s="7"/>
      <c r="AO47" s="135">
        <f t="shared" si="121"/>
        <v>45280</v>
      </c>
      <c r="AP47" s="161">
        <f>VLOOKUP($AO47,[1]Plan1!$EW$172:$EZ$293,2)</f>
        <v>6716.74</v>
      </c>
      <c r="AQ47" s="160">
        <f t="shared" si="21"/>
        <v>45219</v>
      </c>
      <c r="AR47" s="161">
        <f>VLOOKUP($AO47,[1]Plan1!$EW$172:$EZ$293,4)</f>
        <v>6735.55</v>
      </c>
      <c r="AS47" s="160">
        <f t="shared" si="22"/>
        <v>45250</v>
      </c>
      <c r="AT47" s="162">
        <f t="shared" si="23"/>
        <v>2.8004657021114543E-3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">
      <c r="A48" s="112">
        <f t="shared" si="10"/>
        <v>44193</v>
      </c>
      <c r="B48" s="113">
        <f t="shared" si="0"/>
        <v>1006.3018244399999</v>
      </c>
      <c r="C48" s="113">
        <f t="shared" si="24"/>
        <v>1001.409519</v>
      </c>
      <c r="D48" s="114">
        <f t="shared" si="11"/>
        <v>5438.12</v>
      </c>
      <c r="E48" s="115">
        <f t="shared" si="117"/>
        <v>5486.52</v>
      </c>
      <c r="F48" s="116">
        <f t="shared" si="118"/>
        <v>44156</v>
      </c>
      <c r="G48" s="117">
        <f t="shared" si="1"/>
        <v>8.9001346053416697E-3</v>
      </c>
      <c r="H48" s="118">
        <f t="shared" si="26"/>
        <v>44216</v>
      </c>
      <c r="I48" s="118">
        <f t="shared" si="13"/>
        <v>44216</v>
      </c>
      <c r="J48" s="119">
        <f t="shared" si="14"/>
        <v>20</v>
      </c>
      <c r="K48" s="119">
        <f t="shared" si="119"/>
        <v>4</v>
      </c>
      <c r="L48" s="8">
        <f t="shared" si="15"/>
        <v>1.0017737200000001</v>
      </c>
      <c r="M48" s="120">
        <f t="shared" si="122"/>
        <v>1.00122409</v>
      </c>
      <c r="N48" s="120">
        <f t="shared" si="77"/>
        <v>1.00122409</v>
      </c>
      <c r="O48" s="113">
        <f t="shared" si="120"/>
        <v>1.00299998</v>
      </c>
      <c r="P48" s="113">
        <f t="shared" si="4"/>
        <v>1004.41372752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0.12559999999999999</v>
      </c>
      <c r="U48" s="121">
        <f t="shared" si="78"/>
        <v>4</v>
      </c>
      <c r="V48" s="121">
        <v>252</v>
      </c>
      <c r="W48" s="120">
        <f t="shared" si="6"/>
        <v>1.0018798</v>
      </c>
      <c r="X48" s="113">
        <f t="shared" si="7"/>
        <v>1.88809692</v>
      </c>
      <c r="Y48" s="113">
        <f t="shared" si="8"/>
        <v>0</v>
      </c>
      <c r="Z48" s="125" t="str">
        <f t="shared" si="28"/>
        <v>J=</v>
      </c>
      <c r="AA48" s="118">
        <f t="shared" si="29"/>
        <v>44216</v>
      </c>
      <c r="AB48" s="4"/>
      <c r="AC48" s="129">
        <f t="shared" si="30"/>
        <v>37</v>
      </c>
      <c r="AD48" s="135">
        <f t="shared" si="123"/>
        <v>45280</v>
      </c>
      <c r="AE48" s="131">
        <f t="shared" si="73"/>
        <v>1118.2676181600002</v>
      </c>
      <c r="AF48" s="133">
        <f t="shared" si="124"/>
        <v>22</v>
      </c>
      <c r="AG48" s="189">
        <f t="shared" si="116"/>
        <v>11.919527690000001</v>
      </c>
      <c r="AH48" s="172">
        <f t="shared" si="94"/>
        <v>-11.919527690000001</v>
      </c>
      <c r="AI48" s="137">
        <v>0</v>
      </c>
      <c r="AJ48" s="131">
        <f t="shared" si="75"/>
        <v>0</v>
      </c>
      <c r="AK48" s="129">
        <f t="shared" si="35"/>
        <v>37</v>
      </c>
      <c r="AL48" s="138" t="s">
        <v>127</v>
      </c>
      <c r="AM48" s="135">
        <f t="shared" si="76"/>
        <v>45313</v>
      </c>
      <c r="AN48" s="7"/>
      <c r="AO48" s="135">
        <f t="shared" si="121"/>
        <v>45313</v>
      </c>
      <c r="AP48" s="161">
        <f>VLOOKUP($AO48,[1]Plan1!$EW$172:$EZ$293,2)</f>
        <v>6735.55</v>
      </c>
      <c r="AQ48" s="160">
        <f t="shared" si="21"/>
        <v>45252</v>
      </c>
      <c r="AR48" s="161">
        <f>VLOOKUP($AO48,[1]Plan1!$EW$172:$EZ$293,4)</f>
        <v>6773.27</v>
      </c>
      <c r="AS48" s="160">
        <f t="shared" si="22"/>
        <v>45282</v>
      </c>
      <c r="AT48" s="162">
        <f t="shared" si="23"/>
        <v>5.6001365886972909E-3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">
      <c r="A49" s="112">
        <f t="shared" si="10"/>
        <v>44194</v>
      </c>
      <c r="B49" s="113">
        <f t="shared" si="0"/>
        <v>1007.22053568</v>
      </c>
      <c r="C49" s="113">
        <f t="shared" si="24"/>
        <v>1001.409519</v>
      </c>
      <c r="D49" s="114">
        <f t="shared" si="11"/>
        <v>5438.12</v>
      </c>
      <c r="E49" s="115">
        <f t="shared" si="117"/>
        <v>5486.52</v>
      </c>
      <c r="F49" s="116">
        <f t="shared" si="118"/>
        <v>44156</v>
      </c>
      <c r="G49" s="117">
        <f t="shared" si="1"/>
        <v>8.9001346053416697E-3</v>
      </c>
      <c r="H49" s="118">
        <f t="shared" si="26"/>
        <v>44216</v>
      </c>
      <c r="I49" s="118">
        <f t="shared" si="13"/>
        <v>44216</v>
      </c>
      <c r="J49" s="119">
        <f t="shared" si="14"/>
        <v>20</v>
      </c>
      <c r="K49" s="119">
        <f t="shared" si="119"/>
        <v>5</v>
      </c>
      <c r="L49" s="8">
        <f t="shared" si="15"/>
        <v>1.00221764</v>
      </c>
      <c r="M49" s="120">
        <f t="shared" si="122"/>
        <v>1.00122409</v>
      </c>
      <c r="N49" s="120">
        <f t="shared" si="77"/>
        <v>1.00122409</v>
      </c>
      <c r="O49" s="113">
        <f t="shared" si="120"/>
        <v>1.00344444</v>
      </c>
      <c r="P49" s="113">
        <f t="shared" si="4"/>
        <v>1004.8588140000001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0.12559999999999999</v>
      </c>
      <c r="U49" s="121">
        <f t="shared" si="78"/>
        <v>5</v>
      </c>
      <c r="V49" s="121">
        <v>252</v>
      </c>
      <c r="W49" s="120">
        <f t="shared" si="6"/>
        <v>1.002350302</v>
      </c>
      <c r="X49" s="113">
        <f t="shared" si="7"/>
        <v>2.36172168</v>
      </c>
      <c r="Y49" s="113">
        <f t="shared" si="8"/>
        <v>0</v>
      </c>
      <c r="Z49" s="125" t="str">
        <f t="shared" si="28"/>
        <v>J=</v>
      </c>
      <c r="AA49" s="118">
        <f t="shared" si="29"/>
        <v>44216</v>
      </c>
      <c r="AB49" s="4"/>
      <c r="AC49" s="129">
        <f t="shared" si="30"/>
        <v>38</v>
      </c>
      <c r="AD49" s="135">
        <f t="shared" si="123"/>
        <v>45313</v>
      </c>
      <c r="AE49" s="131">
        <f t="shared" si="73"/>
        <v>1118.2676181600002</v>
      </c>
      <c r="AF49" s="133">
        <f t="shared" si="124"/>
        <v>21</v>
      </c>
      <c r="AG49" s="189">
        <f t="shared" si="116"/>
        <v>11.497506530000001</v>
      </c>
      <c r="AH49" s="141">
        <f t="shared" si="74"/>
        <v>0</v>
      </c>
      <c r="AI49" s="137">
        <v>0</v>
      </c>
      <c r="AJ49" s="131">
        <f t="shared" si="75"/>
        <v>11.497506530000001</v>
      </c>
      <c r="AK49" s="129">
        <f t="shared" si="35"/>
        <v>38</v>
      </c>
      <c r="AL49" s="138" t="s">
        <v>127</v>
      </c>
      <c r="AM49" s="135">
        <f t="shared" si="76"/>
        <v>45342</v>
      </c>
      <c r="AN49" s="7"/>
      <c r="AO49" s="135">
        <f t="shared" si="121"/>
        <v>45342</v>
      </c>
      <c r="AP49" s="161">
        <f>VLOOKUP($AO49,[1]Plan1!$EW$172:$EZ$293,2)</f>
        <v>6773.27</v>
      </c>
      <c r="AQ49" s="160">
        <f t="shared" si="21"/>
        <v>45280</v>
      </c>
      <c r="AR49" s="161">
        <f>VLOOKUP($AO49,[1]Plan1!$EW$172:$EZ$293,4)</f>
        <v>6801.72</v>
      </c>
      <c r="AS49" s="160">
        <f t="shared" si="22"/>
        <v>45311</v>
      </c>
      <c r="AT49" s="162">
        <f t="shared" si="23"/>
        <v>4.2003345503722755E-3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">
      <c r="A50" s="112">
        <f t="shared" si="10"/>
        <v>44195</v>
      </c>
      <c r="B50" s="113">
        <f t="shared" si="0"/>
        <v>1008.14008876</v>
      </c>
      <c r="C50" s="113">
        <f t="shared" si="24"/>
        <v>1001.409519</v>
      </c>
      <c r="D50" s="114">
        <f t="shared" si="11"/>
        <v>5438.12</v>
      </c>
      <c r="E50" s="115">
        <f t="shared" si="117"/>
        <v>5486.52</v>
      </c>
      <c r="F50" s="116">
        <f t="shared" si="118"/>
        <v>44156</v>
      </c>
      <c r="G50" s="117">
        <f t="shared" si="1"/>
        <v>8.9001346053416697E-3</v>
      </c>
      <c r="H50" s="118">
        <f t="shared" si="26"/>
        <v>44216</v>
      </c>
      <c r="I50" s="118">
        <f t="shared" si="13"/>
        <v>44216</v>
      </c>
      <c r="J50" s="119">
        <f t="shared" si="14"/>
        <v>20</v>
      </c>
      <c r="K50" s="119">
        <f t="shared" si="119"/>
        <v>6</v>
      </c>
      <c r="L50" s="8">
        <f t="shared" si="15"/>
        <v>1.0026617600000001</v>
      </c>
      <c r="M50" s="120">
        <f t="shared" si="122"/>
        <v>1.00122409</v>
      </c>
      <c r="N50" s="120">
        <f t="shared" si="77"/>
        <v>1.00122409</v>
      </c>
      <c r="O50" s="113">
        <f t="shared" si="120"/>
        <v>1.0038891000000001</v>
      </c>
      <c r="P50" s="113">
        <f t="shared" si="4"/>
        <v>1005.30410076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0.12559999999999999</v>
      </c>
      <c r="U50" s="121">
        <f t="shared" si="78"/>
        <v>6</v>
      </c>
      <c r="V50" s="121">
        <v>252</v>
      </c>
      <c r="W50" s="120">
        <f t="shared" si="6"/>
        <v>1.002821025</v>
      </c>
      <c r="X50" s="113">
        <f t="shared" si="7"/>
        <v>2.835988</v>
      </c>
      <c r="Y50" s="113">
        <f t="shared" si="8"/>
        <v>0</v>
      </c>
      <c r="Z50" s="125" t="str">
        <f t="shared" si="28"/>
        <v>J=</v>
      </c>
      <c r="AA50" s="118">
        <f t="shared" si="29"/>
        <v>44216</v>
      </c>
      <c r="AB50" s="4"/>
      <c r="AC50" s="129">
        <f t="shared" si="30"/>
        <v>39</v>
      </c>
      <c r="AD50" s="135">
        <f t="shared" si="123"/>
        <v>45342</v>
      </c>
      <c r="AE50" s="131">
        <f t="shared" si="73"/>
        <v>1118.2676181600002</v>
      </c>
      <c r="AF50" s="133">
        <f t="shared" si="124"/>
        <v>19</v>
      </c>
      <c r="AG50" s="189">
        <f t="shared" si="116"/>
        <v>10.397432009999999</v>
      </c>
      <c r="AH50" s="141">
        <f t="shared" si="74"/>
        <v>0</v>
      </c>
      <c r="AI50" s="137">
        <v>0</v>
      </c>
      <c r="AJ50" s="131">
        <f t="shared" si="75"/>
        <v>10.397432009999999</v>
      </c>
      <c r="AK50" s="129">
        <f t="shared" si="35"/>
        <v>39</v>
      </c>
      <c r="AL50" s="138" t="s">
        <v>127</v>
      </c>
      <c r="AM50" s="135">
        <f t="shared" si="76"/>
        <v>45371</v>
      </c>
      <c r="AN50" s="7"/>
      <c r="AO50" s="135">
        <f t="shared" si="121"/>
        <v>45371</v>
      </c>
      <c r="AP50" s="161">
        <f>VLOOKUP($AO50,[1]Plan1!$EW$172:$EZ$293,2)</f>
        <v>6801.72</v>
      </c>
      <c r="AQ50" s="160">
        <f t="shared" si="21"/>
        <v>45311</v>
      </c>
      <c r="AR50" s="161">
        <f>VLOOKUP($AO50,[1]Plan1!$EW$172:$EZ$293,4)</f>
        <v>6858.17</v>
      </c>
      <c r="AS50" s="160">
        <f t="shared" si="22"/>
        <v>45342</v>
      </c>
      <c r="AT50" s="162">
        <f t="shared" si="23"/>
        <v>8.2993713354857501E-3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">
      <c r="A51" s="112">
        <f t="shared" si="10"/>
        <v>44196</v>
      </c>
      <c r="B51" s="113">
        <f t="shared" si="0"/>
        <v>1009.0604933</v>
      </c>
      <c r="C51" s="113">
        <f t="shared" si="24"/>
        <v>1001.409519</v>
      </c>
      <c r="D51" s="114">
        <f t="shared" si="11"/>
        <v>5438.12</v>
      </c>
      <c r="E51" s="115">
        <f t="shared" si="117"/>
        <v>5486.52</v>
      </c>
      <c r="F51" s="116">
        <f t="shared" si="118"/>
        <v>44156</v>
      </c>
      <c r="G51" s="117">
        <f t="shared" si="1"/>
        <v>8.9001346053416697E-3</v>
      </c>
      <c r="H51" s="118">
        <f t="shared" si="26"/>
        <v>44216</v>
      </c>
      <c r="I51" s="118">
        <f t="shared" si="13"/>
        <v>44216</v>
      </c>
      <c r="J51" s="119">
        <f t="shared" si="14"/>
        <v>20</v>
      </c>
      <c r="K51" s="119">
        <f t="shared" si="119"/>
        <v>7</v>
      </c>
      <c r="L51" s="8">
        <f t="shared" si="15"/>
        <v>1.00310608</v>
      </c>
      <c r="M51" s="120">
        <f t="shared" si="122"/>
        <v>1.00122409</v>
      </c>
      <c r="N51" s="120">
        <f t="shared" si="77"/>
        <v>1.00122409</v>
      </c>
      <c r="O51" s="113">
        <f t="shared" si="120"/>
        <v>1.00433397</v>
      </c>
      <c r="P51" s="113">
        <f t="shared" si="4"/>
        <v>1005.74959781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0.12559999999999999</v>
      </c>
      <c r="U51" s="121">
        <f t="shared" si="78"/>
        <v>7</v>
      </c>
      <c r="V51" s="121">
        <v>252</v>
      </c>
      <c r="W51" s="120">
        <f t="shared" si="6"/>
        <v>1.0032919680000001</v>
      </c>
      <c r="X51" s="113">
        <f t="shared" si="7"/>
        <v>3.3108954900000001</v>
      </c>
      <c r="Y51" s="113">
        <f t="shared" si="8"/>
        <v>0</v>
      </c>
      <c r="Z51" s="125" t="str">
        <f t="shared" si="28"/>
        <v>J=</v>
      </c>
      <c r="AA51" s="118">
        <f t="shared" si="29"/>
        <v>44216</v>
      </c>
      <c r="AB51" s="4"/>
      <c r="AC51" s="129">
        <f t="shared" si="30"/>
        <v>40</v>
      </c>
      <c r="AD51" s="135">
        <f t="shared" si="123"/>
        <v>45371</v>
      </c>
      <c r="AE51" s="131">
        <f t="shared" si="73"/>
        <v>1118.2676181600002</v>
      </c>
      <c r="AF51" s="133">
        <f t="shared" si="124"/>
        <v>21</v>
      </c>
      <c r="AG51" s="189">
        <f t="shared" si="116"/>
        <v>11.497506530000001</v>
      </c>
      <c r="AH51" s="141">
        <f t="shared" si="74"/>
        <v>0</v>
      </c>
      <c r="AI51" s="137">
        <v>0</v>
      </c>
      <c r="AJ51" s="131">
        <f t="shared" si="75"/>
        <v>11.497506530000001</v>
      </c>
      <c r="AK51" s="129">
        <f t="shared" si="35"/>
        <v>40</v>
      </c>
      <c r="AL51" s="138" t="s">
        <v>127</v>
      </c>
      <c r="AM51" s="135">
        <f t="shared" si="76"/>
        <v>45404</v>
      </c>
      <c r="AN51" s="7"/>
      <c r="AO51" s="135">
        <f t="shared" si="121"/>
        <v>45404</v>
      </c>
      <c r="AP51" s="161">
        <f>VLOOKUP($AO51,[1]Plan1!$EW$172:$EZ$293,2)</f>
        <v>6858.17</v>
      </c>
      <c r="AQ51" s="160">
        <f t="shared" si="21"/>
        <v>45344</v>
      </c>
      <c r="AR51" s="161">
        <f>VLOOKUP($AO51,[1]Plan1!$EW$172:$EZ$293,4)</f>
        <v>6869.14</v>
      </c>
      <c r="AS51" s="160">
        <f t="shared" si="22"/>
        <v>45373</v>
      </c>
      <c r="AT51" s="162">
        <f t="shared" si="23"/>
        <v>1.5995520670966101E-3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">
      <c r="A52" s="112">
        <f t="shared" si="10"/>
        <v>44197</v>
      </c>
      <c r="B52" s="113">
        <f t="shared" si="0"/>
        <v>1009.98172175</v>
      </c>
      <c r="C52" s="113">
        <f t="shared" si="24"/>
        <v>1001.409519</v>
      </c>
      <c r="D52" s="114">
        <f t="shared" si="11"/>
        <v>5438.12</v>
      </c>
      <c r="E52" s="115">
        <f t="shared" si="117"/>
        <v>5486.52</v>
      </c>
      <c r="F52" s="116">
        <f t="shared" si="118"/>
        <v>44156</v>
      </c>
      <c r="G52" s="117">
        <f t="shared" si="1"/>
        <v>8.9001346053416697E-3</v>
      </c>
      <c r="H52" s="118">
        <f t="shared" si="26"/>
        <v>44216</v>
      </c>
      <c r="I52" s="118">
        <f t="shared" si="13"/>
        <v>44216</v>
      </c>
      <c r="J52" s="119">
        <f t="shared" si="14"/>
        <v>20</v>
      </c>
      <c r="K52" s="119">
        <f t="shared" si="119"/>
        <v>8</v>
      </c>
      <c r="L52" s="8">
        <f t="shared" si="15"/>
        <v>1.0035505899999999</v>
      </c>
      <c r="M52" s="120">
        <f t="shared" si="122"/>
        <v>1.00122409</v>
      </c>
      <c r="N52" s="120">
        <f t="shared" si="77"/>
        <v>1.00122409</v>
      </c>
      <c r="O52" s="113">
        <f t="shared" si="120"/>
        <v>1.00477902</v>
      </c>
      <c r="P52" s="113">
        <f t="shared" si="4"/>
        <v>1006.19527511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0.12559999999999999</v>
      </c>
      <c r="U52" s="121">
        <f t="shared" si="78"/>
        <v>8</v>
      </c>
      <c r="V52" s="121">
        <v>252</v>
      </c>
      <c r="W52" s="120">
        <f t="shared" si="6"/>
        <v>1.0037631330000001</v>
      </c>
      <c r="X52" s="113">
        <f t="shared" si="7"/>
        <v>3.7864466399999999</v>
      </c>
      <c r="Y52" s="113">
        <f t="shared" si="8"/>
        <v>0</v>
      </c>
      <c r="Z52" s="125" t="str">
        <f t="shared" si="28"/>
        <v>J=</v>
      </c>
      <c r="AA52" s="118">
        <f t="shared" si="29"/>
        <v>44216</v>
      </c>
      <c r="AB52" s="4"/>
      <c r="AC52" s="129">
        <f t="shared" si="30"/>
        <v>41</v>
      </c>
      <c r="AD52" s="135">
        <f t="shared" si="123"/>
        <v>45404</v>
      </c>
      <c r="AE52" s="131">
        <f t="shared" si="73"/>
        <v>1118.2676181600002</v>
      </c>
      <c r="AF52" s="133">
        <f t="shared" si="124"/>
        <v>22</v>
      </c>
      <c r="AG52" s="189">
        <f t="shared" si="116"/>
        <v>12.04794581</v>
      </c>
      <c r="AH52" s="141">
        <f t="shared" si="74"/>
        <v>0</v>
      </c>
      <c r="AI52" s="137">
        <v>0</v>
      </c>
      <c r="AJ52" s="131">
        <f t="shared" si="75"/>
        <v>12.04794581</v>
      </c>
      <c r="AK52" s="129">
        <f t="shared" si="35"/>
        <v>41</v>
      </c>
      <c r="AL52" s="138" t="s">
        <v>127</v>
      </c>
      <c r="AM52" s="135">
        <f t="shared" si="76"/>
        <v>45432</v>
      </c>
      <c r="AN52" s="7"/>
      <c r="AO52" s="135">
        <f t="shared" si="121"/>
        <v>45432</v>
      </c>
      <c r="AP52" s="161">
        <f>VLOOKUP($AO52,[1]Plan1!$EW$172:$EZ$293,2)</f>
        <v>6869.14</v>
      </c>
      <c r="AQ52" s="160">
        <f t="shared" si="21"/>
        <v>45371</v>
      </c>
      <c r="AR52" s="161">
        <f>VLOOKUP($AO52,[1]Plan1!$EW$172:$EZ$293,4)</f>
        <v>6895.24</v>
      </c>
      <c r="AS52" s="160">
        <f t="shared" si="22"/>
        <v>45402</v>
      </c>
      <c r="AT52" s="162">
        <f t="shared" si="23"/>
        <v>3.7996022791790818E-3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">
      <c r="A53" s="112">
        <f t="shared" si="10"/>
        <v>44198</v>
      </c>
      <c r="B53" s="113">
        <f t="shared" si="0"/>
        <v>1009.98172175</v>
      </c>
      <c r="C53" s="113">
        <f t="shared" si="24"/>
        <v>1001.409519</v>
      </c>
      <c r="D53" s="114">
        <f t="shared" si="11"/>
        <v>5438.12</v>
      </c>
      <c r="E53" s="115">
        <f t="shared" si="117"/>
        <v>5486.52</v>
      </c>
      <c r="F53" s="116">
        <f t="shared" si="118"/>
        <v>44156</v>
      </c>
      <c r="G53" s="117">
        <f t="shared" si="1"/>
        <v>8.9001346053416697E-3</v>
      </c>
      <c r="H53" s="118">
        <f t="shared" si="26"/>
        <v>44216</v>
      </c>
      <c r="I53" s="118">
        <f t="shared" si="13"/>
        <v>44216</v>
      </c>
      <c r="J53" s="119">
        <f t="shared" si="14"/>
        <v>20</v>
      </c>
      <c r="K53" s="119">
        <f t="shared" si="119"/>
        <v>8</v>
      </c>
      <c r="L53" s="8">
        <f t="shared" si="15"/>
        <v>1.0035505899999999</v>
      </c>
      <c r="M53" s="120">
        <f t="shared" si="122"/>
        <v>1.00122409</v>
      </c>
      <c r="N53" s="120">
        <f t="shared" si="77"/>
        <v>1.00122409</v>
      </c>
      <c r="O53" s="113">
        <f t="shared" si="120"/>
        <v>1.00477902</v>
      </c>
      <c r="P53" s="113">
        <f t="shared" si="4"/>
        <v>1006.19527511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0.12559999999999999</v>
      </c>
      <c r="U53" s="121">
        <f t="shared" si="78"/>
        <v>8</v>
      </c>
      <c r="V53" s="121">
        <v>252</v>
      </c>
      <c r="W53" s="120">
        <f t="shared" si="6"/>
        <v>1.0037631330000001</v>
      </c>
      <c r="X53" s="113">
        <f t="shared" si="7"/>
        <v>3.7864466399999999</v>
      </c>
      <c r="Y53" s="113">
        <f t="shared" si="8"/>
        <v>0</v>
      </c>
      <c r="Z53" s="125" t="str">
        <f t="shared" si="28"/>
        <v>J=</v>
      </c>
      <c r="AA53" s="118">
        <f t="shared" si="29"/>
        <v>44216</v>
      </c>
      <c r="AB53" s="4"/>
      <c r="AC53" s="129">
        <f t="shared" si="30"/>
        <v>42</v>
      </c>
      <c r="AD53" s="135">
        <f t="shared" si="123"/>
        <v>45432</v>
      </c>
      <c r="AE53" s="131">
        <f t="shared" si="73"/>
        <v>1118.2676181600002</v>
      </c>
      <c r="AF53" s="133">
        <f t="shared" si="124"/>
        <v>19</v>
      </c>
      <c r="AG53" s="189">
        <f t="shared" si="116"/>
        <v>10.397432009999999</v>
      </c>
      <c r="AH53" s="141">
        <f t="shared" si="74"/>
        <v>0</v>
      </c>
      <c r="AI53" s="137">
        <v>0</v>
      </c>
      <c r="AJ53" s="131">
        <f t="shared" si="75"/>
        <v>10.397432009999999</v>
      </c>
      <c r="AK53" s="129">
        <f t="shared" si="35"/>
        <v>42</v>
      </c>
      <c r="AL53" s="138" t="s">
        <v>127</v>
      </c>
      <c r="AM53" s="135">
        <f t="shared" si="76"/>
        <v>45463</v>
      </c>
      <c r="AN53" s="7"/>
      <c r="AO53" s="135">
        <f t="shared" si="121"/>
        <v>45463</v>
      </c>
      <c r="AP53" s="161">
        <f>VLOOKUP($AO53,[1]Plan1!$EW$172:$EZ$293,2)</f>
        <v>6895.24</v>
      </c>
      <c r="AQ53" s="160">
        <f t="shared" si="21"/>
        <v>45402</v>
      </c>
      <c r="AR53" s="161">
        <f>VLOOKUP($AO53,[1]Plan1!$EW$172:$EZ$293,4)</f>
        <v>6926.96</v>
      </c>
      <c r="AS53" s="160">
        <f t="shared" si="22"/>
        <v>45432</v>
      </c>
      <c r="AT53" s="162">
        <f t="shared" si="23"/>
        <v>4.600274972299756E-3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">
      <c r="A54" s="112">
        <f t="shared" si="10"/>
        <v>44199</v>
      </c>
      <c r="B54" s="113">
        <f t="shared" si="0"/>
        <v>1009.98172175</v>
      </c>
      <c r="C54" s="113">
        <f t="shared" si="24"/>
        <v>1001.409519</v>
      </c>
      <c r="D54" s="114">
        <f t="shared" si="11"/>
        <v>5438.12</v>
      </c>
      <c r="E54" s="115">
        <f t="shared" si="117"/>
        <v>5486.52</v>
      </c>
      <c r="F54" s="116">
        <f t="shared" si="118"/>
        <v>44156</v>
      </c>
      <c r="G54" s="117">
        <f t="shared" si="1"/>
        <v>8.9001346053416697E-3</v>
      </c>
      <c r="H54" s="118">
        <f t="shared" si="26"/>
        <v>44216</v>
      </c>
      <c r="I54" s="118">
        <f t="shared" si="13"/>
        <v>44216</v>
      </c>
      <c r="J54" s="119">
        <f t="shared" si="14"/>
        <v>20</v>
      </c>
      <c r="K54" s="119">
        <f t="shared" si="119"/>
        <v>8</v>
      </c>
      <c r="L54" s="8">
        <f t="shared" si="15"/>
        <v>1.0035505899999999</v>
      </c>
      <c r="M54" s="120">
        <f t="shared" si="122"/>
        <v>1.00122409</v>
      </c>
      <c r="N54" s="120">
        <f t="shared" si="77"/>
        <v>1.00122409</v>
      </c>
      <c r="O54" s="113">
        <f t="shared" si="120"/>
        <v>1.00477902</v>
      </c>
      <c r="P54" s="113">
        <f t="shared" si="4"/>
        <v>1006.19527511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0.12559999999999999</v>
      </c>
      <c r="U54" s="121">
        <f t="shared" si="78"/>
        <v>8</v>
      </c>
      <c r="V54" s="121">
        <v>252</v>
      </c>
      <c r="W54" s="120">
        <f t="shared" si="6"/>
        <v>1.0037631330000001</v>
      </c>
      <c r="X54" s="113">
        <f t="shared" si="7"/>
        <v>3.7864466399999999</v>
      </c>
      <c r="Y54" s="113">
        <f t="shared" si="8"/>
        <v>0</v>
      </c>
      <c r="Z54" s="125" t="str">
        <f t="shared" si="28"/>
        <v>J=</v>
      </c>
      <c r="AA54" s="118">
        <f t="shared" si="29"/>
        <v>44216</v>
      </c>
      <c r="AB54" s="4"/>
      <c r="AC54" s="129">
        <f t="shared" si="30"/>
        <v>43</v>
      </c>
      <c r="AD54" s="135">
        <f t="shared" si="123"/>
        <v>45463</v>
      </c>
      <c r="AE54" s="131">
        <f t="shared" si="73"/>
        <v>1118.2676181600002</v>
      </c>
      <c r="AF54" s="133">
        <f t="shared" si="124"/>
        <v>22</v>
      </c>
      <c r="AG54" s="189">
        <f t="shared" si="116"/>
        <v>12.04794581</v>
      </c>
      <c r="AH54" s="141">
        <f t="shared" si="74"/>
        <v>0</v>
      </c>
      <c r="AI54" s="137">
        <v>0</v>
      </c>
      <c r="AJ54" s="131">
        <f t="shared" si="75"/>
        <v>12.04794581</v>
      </c>
      <c r="AK54" s="129">
        <f t="shared" si="35"/>
        <v>43</v>
      </c>
      <c r="AL54" s="138" t="s">
        <v>127</v>
      </c>
      <c r="AM54" s="135">
        <f t="shared" si="76"/>
        <v>45495</v>
      </c>
      <c r="AN54" s="7"/>
      <c r="AO54" s="135">
        <f t="shared" si="121"/>
        <v>45495</v>
      </c>
      <c r="AP54" s="161">
        <f>VLOOKUP($AO54,[1]Plan1!$EW$172:$EZ$293,2)</f>
        <v>6926.96</v>
      </c>
      <c r="AQ54" s="160">
        <f t="shared" si="21"/>
        <v>45434</v>
      </c>
      <c r="AR54" s="161">
        <f>VLOOKUP($AO54,[1]Plan1!$EW$172:$EZ$293,4)</f>
        <v>6941.51</v>
      </c>
      <c r="AS54" s="160">
        <f t="shared" si="22"/>
        <v>45465</v>
      </c>
      <c r="AT54" s="162">
        <f t="shared" si="23"/>
        <v>2.1004885259912065E-3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">
      <c r="A55" s="112">
        <f t="shared" si="10"/>
        <v>44200</v>
      </c>
      <c r="B55" s="113">
        <f t="shared" si="0"/>
        <v>1009.98172175</v>
      </c>
      <c r="C55" s="113">
        <f t="shared" si="24"/>
        <v>1001.409519</v>
      </c>
      <c r="D55" s="114">
        <f t="shared" si="11"/>
        <v>5438.12</v>
      </c>
      <c r="E55" s="115">
        <f t="shared" si="117"/>
        <v>5486.52</v>
      </c>
      <c r="F55" s="116">
        <f t="shared" si="118"/>
        <v>44156</v>
      </c>
      <c r="G55" s="117">
        <f t="shared" si="1"/>
        <v>8.9001346053416697E-3</v>
      </c>
      <c r="H55" s="118">
        <f t="shared" si="26"/>
        <v>44216</v>
      </c>
      <c r="I55" s="118">
        <f t="shared" si="13"/>
        <v>44216</v>
      </c>
      <c r="J55" s="119">
        <f t="shared" si="14"/>
        <v>20</v>
      </c>
      <c r="K55" s="119">
        <f t="shared" si="119"/>
        <v>8</v>
      </c>
      <c r="L55" s="8">
        <f t="shared" si="15"/>
        <v>1.0035505899999999</v>
      </c>
      <c r="M55" s="120">
        <f t="shared" si="122"/>
        <v>1.00122409</v>
      </c>
      <c r="N55" s="120">
        <f t="shared" si="77"/>
        <v>1.00122409</v>
      </c>
      <c r="O55" s="113">
        <f t="shared" si="120"/>
        <v>1.00477902</v>
      </c>
      <c r="P55" s="113">
        <f t="shared" si="4"/>
        <v>1006.19527511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0.12559999999999999</v>
      </c>
      <c r="U55" s="121">
        <f t="shared" si="78"/>
        <v>8</v>
      </c>
      <c r="V55" s="121">
        <v>252</v>
      </c>
      <c r="W55" s="120">
        <f t="shared" si="6"/>
        <v>1.0037631330000001</v>
      </c>
      <c r="X55" s="113">
        <f t="shared" si="7"/>
        <v>3.7864466399999999</v>
      </c>
      <c r="Y55" s="113">
        <f t="shared" si="8"/>
        <v>0</v>
      </c>
      <c r="Z55" s="125" t="str">
        <f t="shared" si="28"/>
        <v>J=</v>
      </c>
      <c r="AA55" s="118">
        <f t="shared" si="29"/>
        <v>44216</v>
      </c>
      <c r="AB55" s="4"/>
      <c r="AC55" s="129">
        <f t="shared" si="30"/>
        <v>44</v>
      </c>
      <c r="AD55" s="135">
        <f t="shared" si="123"/>
        <v>45495</v>
      </c>
      <c r="AE55" s="131">
        <f t="shared" si="73"/>
        <v>1118.2676181600002</v>
      </c>
      <c r="AF55" s="133">
        <f t="shared" si="124"/>
        <v>22</v>
      </c>
      <c r="AG55" s="189">
        <f t="shared" si="116"/>
        <v>12.04794581</v>
      </c>
      <c r="AH55" s="141">
        <f t="shared" si="74"/>
        <v>0</v>
      </c>
      <c r="AI55" s="137">
        <v>0</v>
      </c>
      <c r="AJ55" s="131">
        <f t="shared" si="75"/>
        <v>12.04794581</v>
      </c>
      <c r="AK55" s="129">
        <f t="shared" si="35"/>
        <v>44</v>
      </c>
      <c r="AL55" s="138" t="s">
        <v>127</v>
      </c>
      <c r="AM55" s="135">
        <f t="shared" si="76"/>
        <v>45524</v>
      </c>
      <c r="AN55" s="7"/>
      <c r="AO55" s="135">
        <f t="shared" si="121"/>
        <v>45524</v>
      </c>
      <c r="AP55" s="161">
        <f>VLOOKUP($AO55,[1]Plan1!$EW$172:$EZ$293,2)</f>
        <v>6941.51</v>
      </c>
      <c r="AQ55" s="160">
        <f t="shared" si="21"/>
        <v>45463</v>
      </c>
      <c r="AR55" s="161">
        <f>VLOOKUP($AO55,[1]Plan1!$EW$172:$EZ$293,4)</f>
        <v>6967.89</v>
      </c>
      <c r="AS55" s="160">
        <f t="shared" si="22"/>
        <v>45493</v>
      </c>
      <c r="AT55" s="162">
        <f t="shared" si="23"/>
        <v>3.8003258656977845E-3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">
      <c r="A56" s="112">
        <f t="shared" si="10"/>
        <v>44201</v>
      </c>
      <c r="B56" s="113">
        <f t="shared" si="0"/>
        <v>1010.90380485</v>
      </c>
      <c r="C56" s="113">
        <f t="shared" si="24"/>
        <v>1001.409519</v>
      </c>
      <c r="D56" s="114">
        <f t="shared" si="11"/>
        <v>5438.12</v>
      </c>
      <c r="E56" s="115">
        <f t="shared" si="117"/>
        <v>5486.52</v>
      </c>
      <c r="F56" s="116">
        <f t="shared" si="118"/>
        <v>44156</v>
      </c>
      <c r="G56" s="117">
        <f t="shared" si="1"/>
        <v>8.9001346053416697E-3</v>
      </c>
      <c r="H56" s="118">
        <f t="shared" si="26"/>
        <v>44216</v>
      </c>
      <c r="I56" s="118">
        <f t="shared" si="13"/>
        <v>44216</v>
      </c>
      <c r="J56" s="119">
        <f t="shared" si="14"/>
        <v>20</v>
      </c>
      <c r="K56" s="119">
        <f t="shared" si="119"/>
        <v>9</v>
      </c>
      <c r="L56" s="8">
        <f t="shared" si="15"/>
        <v>1.0039952999999999</v>
      </c>
      <c r="M56" s="120">
        <f t="shared" si="122"/>
        <v>1.00122409</v>
      </c>
      <c r="N56" s="120">
        <f t="shared" si="77"/>
        <v>1.00122409</v>
      </c>
      <c r="O56" s="113">
        <f t="shared" si="120"/>
        <v>1.00522428</v>
      </c>
      <c r="P56" s="113">
        <f t="shared" si="4"/>
        <v>1006.64116272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0.12559999999999999</v>
      </c>
      <c r="U56" s="121">
        <f t="shared" si="78"/>
        <v>9</v>
      </c>
      <c r="V56" s="121">
        <v>252</v>
      </c>
      <c r="W56" s="120">
        <f t="shared" si="6"/>
        <v>1.00423452</v>
      </c>
      <c r="X56" s="113">
        <f t="shared" si="7"/>
        <v>4.2626421299999997</v>
      </c>
      <c r="Y56" s="113">
        <f t="shared" si="8"/>
        <v>0</v>
      </c>
      <c r="Z56" s="125" t="str">
        <f t="shared" si="28"/>
        <v>J=</v>
      </c>
      <c r="AA56" s="118">
        <f t="shared" si="29"/>
        <v>44216</v>
      </c>
      <c r="AB56" s="4"/>
      <c r="AC56" s="129">
        <f t="shared" si="30"/>
        <v>45</v>
      </c>
      <c r="AD56" s="135">
        <f t="shared" si="123"/>
        <v>45524</v>
      </c>
      <c r="AE56" s="131">
        <f t="shared" si="73"/>
        <v>1118.2676181600002</v>
      </c>
      <c r="AF56" s="133">
        <f t="shared" si="124"/>
        <v>21</v>
      </c>
      <c r="AG56" s="189">
        <f t="shared" si="116"/>
        <v>11.497506530000001</v>
      </c>
      <c r="AH56" s="141">
        <f t="shared" si="74"/>
        <v>0</v>
      </c>
      <c r="AI56" s="137">
        <v>0</v>
      </c>
      <c r="AJ56" s="131">
        <f t="shared" si="75"/>
        <v>11.497506530000001</v>
      </c>
      <c r="AK56" s="129">
        <f t="shared" si="35"/>
        <v>45</v>
      </c>
      <c r="AL56" s="138" t="s">
        <v>127</v>
      </c>
      <c r="AM56" s="135">
        <f t="shared" si="76"/>
        <v>45555</v>
      </c>
      <c r="AN56" s="7"/>
      <c r="AO56" s="135">
        <f t="shared" si="121"/>
        <v>45555</v>
      </c>
      <c r="AP56" s="161">
        <f>VLOOKUP($AO56,[1]Plan1!$EW$172:$EZ$293,2)</f>
        <v>6967.89</v>
      </c>
      <c r="AQ56" s="160">
        <f t="shared" si="21"/>
        <v>45493</v>
      </c>
      <c r="AR56" s="161">
        <f>VLOOKUP($AO56,[1]Plan1!$EW$172:$EZ$293,4)</f>
        <v>6966.5</v>
      </c>
      <c r="AS56" s="160">
        <f t="shared" si="22"/>
        <v>45524</v>
      </c>
      <c r="AT56" s="162">
        <f t="shared" si="23"/>
        <v>-1.9948650165257931E-4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">
      <c r="A57" s="112">
        <f t="shared" si="10"/>
        <v>44202</v>
      </c>
      <c r="B57" s="113">
        <f t="shared" si="0"/>
        <v>1011.82671097</v>
      </c>
      <c r="C57" s="113">
        <f t="shared" si="24"/>
        <v>1001.409519</v>
      </c>
      <c r="D57" s="114">
        <f t="shared" si="11"/>
        <v>5438.12</v>
      </c>
      <c r="E57" s="115">
        <f t="shared" si="117"/>
        <v>5486.52</v>
      </c>
      <c r="F57" s="116">
        <f t="shared" si="118"/>
        <v>44156</v>
      </c>
      <c r="G57" s="117">
        <f t="shared" si="1"/>
        <v>8.9001346053416697E-3</v>
      </c>
      <c r="H57" s="118">
        <f t="shared" si="26"/>
        <v>44216</v>
      </c>
      <c r="I57" s="118">
        <f t="shared" si="13"/>
        <v>44216</v>
      </c>
      <c r="J57" s="119">
        <f t="shared" si="14"/>
        <v>20</v>
      </c>
      <c r="K57" s="119">
        <f t="shared" si="119"/>
        <v>10</v>
      </c>
      <c r="L57" s="8">
        <f t="shared" si="15"/>
        <v>1.0044401999999999</v>
      </c>
      <c r="M57" s="120">
        <f t="shared" si="122"/>
        <v>1.00122409</v>
      </c>
      <c r="N57" s="120">
        <f t="shared" si="77"/>
        <v>1.00122409</v>
      </c>
      <c r="O57" s="113">
        <f t="shared" si="120"/>
        <v>1.00566972</v>
      </c>
      <c r="P57" s="113">
        <f t="shared" si="4"/>
        <v>1007.08723057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0.12559999999999999</v>
      </c>
      <c r="U57" s="121">
        <f t="shared" si="78"/>
        <v>10</v>
      </c>
      <c r="V57" s="121">
        <v>252</v>
      </c>
      <c r="W57" s="120">
        <f t="shared" si="6"/>
        <v>1.0047061269999999</v>
      </c>
      <c r="X57" s="113">
        <f t="shared" si="7"/>
        <v>4.7394803999999997</v>
      </c>
      <c r="Y57" s="113">
        <f t="shared" si="8"/>
        <v>0</v>
      </c>
      <c r="Z57" s="125" t="str">
        <f t="shared" si="28"/>
        <v>J=</v>
      </c>
      <c r="AA57" s="118">
        <f t="shared" si="29"/>
        <v>44216</v>
      </c>
      <c r="AB57" s="4"/>
      <c r="AC57" s="129">
        <f t="shared" si="30"/>
        <v>46</v>
      </c>
      <c r="AD57" s="135">
        <f t="shared" si="123"/>
        <v>45555</v>
      </c>
      <c r="AE57" s="131">
        <f t="shared" si="73"/>
        <v>1118.2676181600002</v>
      </c>
      <c r="AF57" s="133">
        <f t="shared" si="124"/>
        <v>23</v>
      </c>
      <c r="AG57" s="189">
        <f t="shared" si="116"/>
        <v>12.59865347</v>
      </c>
      <c r="AH57" s="141">
        <f t="shared" si="74"/>
        <v>0</v>
      </c>
      <c r="AI57" s="137">
        <v>0</v>
      </c>
      <c r="AJ57" s="131">
        <f t="shared" si="75"/>
        <v>12.59865347</v>
      </c>
      <c r="AK57" s="129">
        <f t="shared" si="35"/>
        <v>46</v>
      </c>
      <c r="AL57" s="138" t="s">
        <v>127</v>
      </c>
      <c r="AM57" s="135">
        <f t="shared" si="76"/>
        <v>45586</v>
      </c>
      <c r="AN57" s="7"/>
      <c r="AO57" s="135">
        <f t="shared" si="121"/>
        <v>45586</v>
      </c>
      <c r="AP57" s="161">
        <f>VLOOKUP($AO57,[1]Plan1!$EW$172:$EZ$293,2)</f>
        <v>6966.5</v>
      </c>
      <c r="AQ57" s="160">
        <f t="shared" si="21"/>
        <v>45525</v>
      </c>
      <c r="AR57" s="161">
        <f>VLOOKUP($AO57,[1]Plan1!$EW$172:$EZ$293,4)</f>
        <v>6997.15</v>
      </c>
      <c r="AS57" s="160">
        <f t="shared" si="22"/>
        <v>45556</v>
      </c>
      <c r="AT57" s="162">
        <f t="shared" si="23"/>
        <v>4.39962678532968E-3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">
      <c r="A58" s="112">
        <f t="shared" si="10"/>
        <v>44203</v>
      </c>
      <c r="B58" s="113">
        <f t="shared" si="0"/>
        <v>1012.75048397</v>
      </c>
      <c r="C58" s="113">
        <f t="shared" si="24"/>
        <v>1001.409519</v>
      </c>
      <c r="D58" s="114">
        <f t="shared" si="11"/>
        <v>5438.12</v>
      </c>
      <c r="E58" s="115">
        <f t="shared" si="117"/>
        <v>5486.52</v>
      </c>
      <c r="F58" s="116">
        <f t="shared" si="118"/>
        <v>44156</v>
      </c>
      <c r="G58" s="117">
        <f t="shared" si="1"/>
        <v>8.9001346053416697E-3</v>
      </c>
      <c r="H58" s="118">
        <f t="shared" si="26"/>
        <v>44216</v>
      </c>
      <c r="I58" s="118">
        <f t="shared" si="13"/>
        <v>44216</v>
      </c>
      <c r="J58" s="119">
        <f t="shared" si="14"/>
        <v>20</v>
      </c>
      <c r="K58" s="119">
        <f t="shared" si="119"/>
        <v>11</v>
      </c>
      <c r="L58" s="8">
        <f t="shared" si="15"/>
        <v>1.0048853099999999</v>
      </c>
      <c r="M58" s="120">
        <f t="shared" si="122"/>
        <v>1.00122409</v>
      </c>
      <c r="N58" s="120">
        <f t="shared" si="77"/>
        <v>1.00122409</v>
      </c>
      <c r="O58" s="113">
        <f t="shared" si="120"/>
        <v>1.00611538</v>
      </c>
      <c r="P58" s="113">
        <f t="shared" si="4"/>
        <v>1007.53351874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0.12559999999999999</v>
      </c>
      <c r="U58" s="121">
        <f t="shared" si="78"/>
        <v>11</v>
      </c>
      <c r="V58" s="121">
        <v>252</v>
      </c>
      <c r="W58" s="120">
        <f t="shared" si="6"/>
        <v>1.0051779569999999</v>
      </c>
      <c r="X58" s="113">
        <f t="shared" si="7"/>
        <v>5.2169652299999996</v>
      </c>
      <c r="Y58" s="113">
        <f t="shared" si="8"/>
        <v>0</v>
      </c>
      <c r="Z58" s="125" t="str">
        <f t="shared" si="28"/>
        <v>J=</v>
      </c>
      <c r="AA58" s="118">
        <f t="shared" si="29"/>
        <v>44216</v>
      </c>
      <c r="AB58" s="4"/>
      <c r="AC58" s="129">
        <f t="shared" si="30"/>
        <v>47</v>
      </c>
      <c r="AD58" s="135">
        <f t="shared" si="123"/>
        <v>45586</v>
      </c>
      <c r="AE58" s="131">
        <f t="shared" si="73"/>
        <v>1118.2676181600002</v>
      </c>
      <c r="AF58" s="133">
        <f t="shared" si="124"/>
        <v>21</v>
      </c>
      <c r="AG58" s="189">
        <f t="shared" si="116"/>
        <v>11.497506530000001</v>
      </c>
      <c r="AH58" s="141">
        <f t="shared" si="74"/>
        <v>0</v>
      </c>
      <c r="AI58" s="137">
        <v>0</v>
      </c>
      <c r="AJ58" s="131">
        <f t="shared" si="75"/>
        <v>11.497506530000001</v>
      </c>
      <c r="AK58" s="129">
        <f t="shared" si="35"/>
        <v>47</v>
      </c>
      <c r="AL58" s="138" t="s">
        <v>127</v>
      </c>
      <c r="AM58" s="135">
        <f t="shared" si="76"/>
        <v>45617</v>
      </c>
      <c r="AN58" s="7"/>
      <c r="AO58" s="135">
        <f t="shared" si="121"/>
        <v>45617</v>
      </c>
      <c r="AP58" s="161">
        <f>VLOOKUP($AO58,[1]Plan1!$EW$172:$EZ$293,2)</f>
        <v>6997.15</v>
      </c>
      <c r="AQ58" s="160">
        <f t="shared" si="21"/>
        <v>45556</v>
      </c>
      <c r="AR58" s="161">
        <f>VLOOKUP($AO58,[1]Plan1!$EW$172:$EZ$293,4)</f>
        <v>7036.33</v>
      </c>
      <c r="AS58" s="160">
        <f t="shared" si="22"/>
        <v>45586</v>
      </c>
      <c r="AT58" s="162">
        <f t="shared" si="23"/>
        <v>5.5994226220676957E-3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">
      <c r="A59" s="112">
        <f t="shared" si="10"/>
        <v>44204</v>
      </c>
      <c r="B59" s="113">
        <f t="shared" si="0"/>
        <v>1013.67508114</v>
      </c>
      <c r="C59" s="113">
        <f t="shared" si="24"/>
        <v>1001.409519</v>
      </c>
      <c r="D59" s="114">
        <f t="shared" si="11"/>
        <v>5438.12</v>
      </c>
      <c r="E59" s="115">
        <f t="shared" si="117"/>
        <v>5486.52</v>
      </c>
      <c r="F59" s="116">
        <f t="shared" si="118"/>
        <v>44156</v>
      </c>
      <c r="G59" s="117">
        <f t="shared" si="1"/>
        <v>8.9001346053416697E-3</v>
      </c>
      <c r="H59" s="118">
        <f t="shared" si="26"/>
        <v>44216</v>
      </c>
      <c r="I59" s="118">
        <f t="shared" si="13"/>
        <v>44216</v>
      </c>
      <c r="J59" s="119">
        <f t="shared" si="14"/>
        <v>20</v>
      </c>
      <c r="K59" s="119">
        <f t="shared" si="119"/>
        <v>12</v>
      </c>
      <c r="L59" s="8">
        <f t="shared" si="15"/>
        <v>1.0053306099999999</v>
      </c>
      <c r="M59" s="120">
        <f t="shared" si="122"/>
        <v>1.00122409</v>
      </c>
      <c r="N59" s="120">
        <f t="shared" si="77"/>
        <v>1.00122409</v>
      </c>
      <c r="O59" s="113">
        <f t="shared" si="120"/>
        <v>1.00656122</v>
      </c>
      <c r="P59" s="113">
        <f t="shared" si="4"/>
        <v>1007.97998716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0.12559999999999999</v>
      </c>
      <c r="U59" s="121">
        <f t="shared" si="78"/>
        <v>12</v>
      </c>
      <c r="V59" s="121">
        <v>252</v>
      </c>
      <c r="W59" s="120">
        <f t="shared" si="6"/>
        <v>1.0056500070000001</v>
      </c>
      <c r="X59" s="113">
        <f t="shared" si="7"/>
        <v>5.6950939800000002</v>
      </c>
      <c r="Y59" s="113">
        <f t="shared" si="8"/>
        <v>0</v>
      </c>
      <c r="Z59" s="125" t="str">
        <f t="shared" si="28"/>
        <v>J=</v>
      </c>
      <c r="AA59" s="118">
        <f t="shared" si="29"/>
        <v>44216</v>
      </c>
      <c r="AB59" s="4"/>
      <c r="AC59" s="129">
        <f t="shared" si="30"/>
        <v>48</v>
      </c>
      <c r="AD59" s="135">
        <f t="shared" si="123"/>
        <v>45617</v>
      </c>
      <c r="AE59" s="131">
        <f t="shared" si="73"/>
        <v>1118.2676181600002</v>
      </c>
      <c r="AF59" s="133">
        <f t="shared" si="124"/>
        <v>21</v>
      </c>
      <c r="AG59" s="189">
        <f t="shared" si="116"/>
        <v>11.497506530000001</v>
      </c>
      <c r="AH59" s="141">
        <f t="shared" si="74"/>
        <v>0</v>
      </c>
      <c r="AI59" s="137">
        <v>0</v>
      </c>
      <c r="AJ59" s="131">
        <f t="shared" si="75"/>
        <v>11.497506530000001</v>
      </c>
      <c r="AK59" s="129">
        <f t="shared" si="35"/>
        <v>48</v>
      </c>
      <c r="AL59" s="138" t="s">
        <v>127</v>
      </c>
      <c r="AM59" s="135">
        <f t="shared" si="76"/>
        <v>45646</v>
      </c>
      <c r="AN59" s="7"/>
      <c r="AO59" s="135">
        <f t="shared" si="121"/>
        <v>45646</v>
      </c>
      <c r="AP59" s="161">
        <f>VLOOKUP($AO59,[1]Plan1!$EW$172:$EZ$293,2)</f>
        <v>7036.33</v>
      </c>
      <c r="AQ59" s="160">
        <f t="shared" si="21"/>
        <v>45585</v>
      </c>
      <c r="AR59" s="161">
        <f>VLOOKUP($AO59,[1]Plan1!$EW$172:$EZ$293,4)</f>
        <v>7063.77</v>
      </c>
      <c r="AS59" s="160">
        <f t="shared" si="22"/>
        <v>45616</v>
      </c>
      <c r="AT59" s="162">
        <f t="shared" si="23"/>
        <v>3.8997602443320289E-3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">
      <c r="A60" s="112">
        <f t="shared" si="10"/>
        <v>44205</v>
      </c>
      <c r="B60" s="113">
        <f t="shared" si="0"/>
        <v>1014.60053628</v>
      </c>
      <c r="C60" s="113">
        <f t="shared" si="24"/>
        <v>1001.409519</v>
      </c>
      <c r="D60" s="114">
        <f t="shared" si="11"/>
        <v>5438.12</v>
      </c>
      <c r="E60" s="115">
        <f t="shared" si="117"/>
        <v>5486.52</v>
      </c>
      <c r="F60" s="116">
        <f t="shared" si="118"/>
        <v>44156</v>
      </c>
      <c r="G60" s="117">
        <f t="shared" si="1"/>
        <v>8.9001346053416697E-3</v>
      </c>
      <c r="H60" s="118">
        <f t="shared" si="26"/>
        <v>44216</v>
      </c>
      <c r="I60" s="118">
        <f t="shared" si="13"/>
        <v>44216</v>
      </c>
      <c r="J60" s="119">
        <f t="shared" si="14"/>
        <v>20</v>
      </c>
      <c r="K60" s="119">
        <f t="shared" si="119"/>
        <v>13</v>
      </c>
      <c r="L60" s="8">
        <f t="shared" si="15"/>
        <v>1.00577611</v>
      </c>
      <c r="M60" s="120">
        <f t="shared" si="122"/>
        <v>1.00122409</v>
      </c>
      <c r="N60" s="120">
        <f t="shared" si="77"/>
        <v>1.00122409</v>
      </c>
      <c r="O60" s="113">
        <f t="shared" si="120"/>
        <v>1.0070072699999999</v>
      </c>
      <c r="P60" s="113">
        <f t="shared" si="4"/>
        <v>1008.42666588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0.12559999999999999</v>
      </c>
      <c r="U60" s="121">
        <f t="shared" si="78"/>
        <v>13</v>
      </c>
      <c r="V60" s="121">
        <v>252</v>
      </c>
      <c r="W60" s="120">
        <f t="shared" si="6"/>
        <v>1.00612228</v>
      </c>
      <c r="X60" s="113">
        <f t="shared" si="7"/>
        <v>6.1738704000000002</v>
      </c>
      <c r="Y60" s="113">
        <f t="shared" si="8"/>
        <v>0</v>
      </c>
      <c r="Z60" s="125" t="str">
        <f t="shared" si="28"/>
        <v>J=</v>
      </c>
      <c r="AA60" s="118">
        <f t="shared" si="29"/>
        <v>44216</v>
      </c>
      <c r="AB60" s="4"/>
      <c r="AC60" s="129">
        <f t="shared" si="30"/>
        <v>49</v>
      </c>
      <c r="AD60" s="135">
        <f t="shared" si="123"/>
        <v>45646</v>
      </c>
      <c r="AE60" s="131">
        <f t="shared" si="73"/>
        <v>1118.2676181600002</v>
      </c>
      <c r="AF60" s="133">
        <f t="shared" si="124"/>
        <v>21</v>
      </c>
      <c r="AG60" s="189">
        <f t="shared" si="116"/>
        <v>11.497506530000001</v>
      </c>
      <c r="AH60" s="141">
        <f t="shared" si="74"/>
        <v>0</v>
      </c>
      <c r="AI60" s="137">
        <v>0</v>
      </c>
      <c r="AJ60" s="131">
        <f t="shared" si="75"/>
        <v>11.497506530000001</v>
      </c>
      <c r="AK60" s="129">
        <f t="shared" si="35"/>
        <v>49</v>
      </c>
      <c r="AL60" s="138" t="s">
        <v>127</v>
      </c>
      <c r="AM60" s="135">
        <f t="shared" si="76"/>
        <v>45677</v>
      </c>
      <c r="AN60" s="7"/>
      <c r="AO60" s="135">
        <f t="shared" si="121"/>
        <v>45677</v>
      </c>
      <c r="AP60" s="161">
        <f>VLOOKUP($AO60,[1]Plan1!$EW$172:$EZ$293,2)</f>
        <v>7063.77</v>
      </c>
      <c r="AQ60" s="160">
        <f t="shared" si="21"/>
        <v>45616</v>
      </c>
      <c r="AR60" s="161">
        <f>VLOOKUP($AO60,[1]Plan1!$EW$172:$EZ$293,4)</f>
        <v>7100.5</v>
      </c>
      <c r="AS60" s="160">
        <f t="shared" si="22"/>
        <v>45646</v>
      </c>
      <c r="AT60" s="162">
        <f t="shared" si="23"/>
        <v>5.1997729257888814E-3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">
      <c r="A61" s="112">
        <f t="shared" si="10"/>
        <v>44206</v>
      </c>
      <c r="B61" s="113">
        <f t="shared" si="0"/>
        <v>1014.60053628</v>
      </c>
      <c r="C61" s="113">
        <f t="shared" si="24"/>
        <v>1001.409519</v>
      </c>
      <c r="D61" s="114">
        <f t="shared" si="11"/>
        <v>5438.12</v>
      </c>
      <c r="E61" s="115">
        <f t="shared" si="117"/>
        <v>5486.52</v>
      </c>
      <c r="F61" s="116">
        <f t="shared" si="118"/>
        <v>44156</v>
      </c>
      <c r="G61" s="117">
        <f t="shared" si="1"/>
        <v>8.9001346053416697E-3</v>
      </c>
      <c r="H61" s="118">
        <f t="shared" si="26"/>
        <v>44216</v>
      </c>
      <c r="I61" s="118">
        <f t="shared" si="13"/>
        <v>44216</v>
      </c>
      <c r="J61" s="119">
        <f t="shared" si="14"/>
        <v>20</v>
      </c>
      <c r="K61" s="119">
        <f t="shared" si="119"/>
        <v>13</v>
      </c>
      <c r="L61" s="8">
        <f t="shared" si="15"/>
        <v>1.00577611</v>
      </c>
      <c r="M61" s="120">
        <f t="shared" si="122"/>
        <v>1.00122409</v>
      </c>
      <c r="N61" s="120">
        <f t="shared" si="77"/>
        <v>1.00122409</v>
      </c>
      <c r="O61" s="113">
        <f t="shared" si="120"/>
        <v>1.0070072699999999</v>
      </c>
      <c r="P61" s="113">
        <f t="shared" si="4"/>
        <v>1008.42666588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0.12559999999999999</v>
      </c>
      <c r="U61" s="121">
        <f t="shared" si="78"/>
        <v>13</v>
      </c>
      <c r="V61" s="121">
        <v>252</v>
      </c>
      <c r="W61" s="120">
        <f t="shared" si="6"/>
        <v>1.00612228</v>
      </c>
      <c r="X61" s="113">
        <f t="shared" si="7"/>
        <v>6.1738704000000002</v>
      </c>
      <c r="Y61" s="113">
        <f t="shared" si="8"/>
        <v>0</v>
      </c>
      <c r="Z61" s="125" t="str">
        <f t="shared" si="28"/>
        <v>J=</v>
      </c>
      <c r="AA61" s="118">
        <f t="shared" si="29"/>
        <v>44216</v>
      </c>
      <c r="AB61" s="4"/>
      <c r="AC61" s="129">
        <f t="shared" si="30"/>
        <v>50</v>
      </c>
      <c r="AD61" s="135">
        <f t="shared" si="123"/>
        <v>45677</v>
      </c>
      <c r="AE61" s="131">
        <f t="shared" si="73"/>
        <v>1118.2676181600002</v>
      </c>
      <c r="AF61" s="133">
        <f t="shared" si="124"/>
        <v>19</v>
      </c>
      <c r="AG61" s="189">
        <f t="shared" si="116"/>
        <v>10.397432009999999</v>
      </c>
      <c r="AH61" s="141">
        <f t="shared" si="74"/>
        <v>0</v>
      </c>
      <c r="AI61" s="137">
        <v>0</v>
      </c>
      <c r="AJ61" s="131">
        <f t="shared" si="75"/>
        <v>10.397432009999999</v>
      </c>
      <c r="AK61" s="129">
        <f t="shared" si="35"/>
        <v>50</v>
      </c>
      <c r="AL61" s="138" t="s">
        <v>127</v>
      </c>
      <c r="AM61" s="135">
        <f t="shared" si="76"/>
        <v>45708</v>
      </c>
      <c r="AN61" s="7"/>
      <c r="AO61" s="135">
        <f t="shared" si="121"/>
        <v>45708</v>
      </c>
      <c r="AP61" s="161">
        <f>VLOOKUP($AO61,[1]Plan1!$EW$172:$EZ$293,2)</f>
        <v>7100.5</v>
      </c>
      <c r="AQ61" s="160">
        <f t="shared" si="21"/>
        <v>45646</v>
      </c>
      <c r="AR61" s="161">
        <f>VLOOKUP($AO61,[1]Plan1!$EW$172:$EZ$293,4)</f>
        <v>7111.86</v>
      </c>
      <c r="AS61" s="160">
        <f t="shared" si="22"/>
        <v>45677</v>
      </c>
      <c r="AT61" s="162">
        <f t="shared" si="23"/>
        <v>1.5998873318778806E-3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">
      <c r="A62" s="112">
        <f t="shared" si="10"/>
        <v>44207</v>
      </c>
      <c r="B62" s="113">
        <f t="shared" si="0"/>
        <v>1014.60053628</v>
      </c>
      <c r="C62" s="113">
        <f t="shared" si="24"/>
        <v>1001.409519</v>
      </c>
      <c r="D62" s="114">
        <f t="shared" si="11"/>
        <v>5438.12</v>
      </c>
      <c r="E62" s="115">
        <f t="shared" si="117"/>
        <v>5486.52</v>
      </c>
      <c r="F62" s="116">
        <f t="shared" si="118"/>
        <v>44156</v>
      </c>
      <c r="G62" s="117">
        <f t="shared" si="1"/>
        <v>8.9001346053416697E-3</v>
      </c>
      <c r="H62" s="118">
        <f t="shared" si="26"/>
        <v>44216</v>
      </c>
      <c r="I62" s="118">
        <f t="shared" si="13"/>
        <v>44216</v>
      </c>
      <c r="J62" s="119">
        <f t="shared" si="14"/>
        <v>20</v>
      </c>
      <c r="K62" s="119">
        <f t="shared" si="119"/>
        <v>13</v>
      </c>
      <c r="L62" s="8">
        <f t="shared" si="15"/>
        <v>1.00577611</v>
      </c>
      <c r="M62" s="120">
        <f t="shared" si="122"/>
        <v>1.00122409</v>
      </c>
      <c r="N62" s="120">
        <f t="shared" si="77"/>
        <v>1.00122409</v>
      </c>
      <c r="O62" s="113">
        <f t="shared" si="120"/>
        <v>1.0070072699999999</v>
      </c>
      <c r="P62" s="113">
        <f t="shared" si="4"/>
        <v>1008.42666588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0.12559999999999999</v>
      </c>
      <c r="U62" s="121">
        <f t="shared" si="78"/>
        <v>13</v>
      </c>
      <c r="V62" s="121">
        <v>252</v>
      </c>
      <c r="W62" s="120">
        <f t="shared" si="6"/>
        <v>1.00612228</v>
      </c>
      <c r="X62" s="113">
        <f t="shared" si="7"/>
        <v>6.1738704000000002</v>
      </c>
      <c r="Y62" s="113">
        <f t="shared" si="8"/>
        <v>0</v>
      </c>
      <c r="Z62" s="125" t="str">
        <f t="shared" si="28"/>
        <v>J=</v>
      </c>
      <c r="AA62" s="118">
        <f t="shared" si="29"/>
        <v>44216</v>
      </c>
      <c r="AB62" s="4"/>
      <c r="AC62" s="129">
        <f t="shared" si="30"/>
        <v>51</v>
      </c>
      <c r="AD62" s="135">
        <f t="shared" si="123"/>
        <v>45708</v>
      </c>
      <c r="AE62" s="131">
        <f t="shared" si="73"/>
        <v>1118.2676181600002</v>
      </c>
      <c r="AF62" s="133">
        <f t="shared" si="124"/>
        <v>23</v>
      </c>
      <c r="AG62" s="189">
        <f t="shared" si="116"/>
        <v>12.59865347</v>
      </c>
      <c r="AH62" s="141">
        <f t="shared" si="74"/>
        <v>0</v>
      </c>
      <c r="AI62" s="137">
        <v>0</v>
      </c>
      <c r="AJ62" s="131">
        <f t="shared" si="75"/>
        <v>12.59865347</v>
      </c>
      <c r="AK62" s="129">
        <f t="shared" si="35"/>
        <v>51</v>
      </c>
      <c r="AL62" s="138" t="s">
        <v>127</v>
      </c>
      <c r="AM62" s="135">
        <f t="shared" si="76"/>
        <v>45736</v>
      </c>
      <c r="AN62" s="7"/>
      <c r="AO62" s="135">
        <f t="shared" si="121"/>
        <v>45736</v>
      </c>
      <c r="AP62" s="161">
        <f>VLOOKUP($AO62,[1]Plan1!$EW$172:$EZ$293,2)</f>
        <v>7111.86</v>
      </c>
      <c r="AQ62" s="160">
        <f t="shared" si="21"/>
        <v>45677</v>
      </c>
      <c r="AR62" s="161">
        <f>VLOOKUP($AO62,[1]Plan1!$EW$172:$EZ$293,4)</f>
        <v>7205.03</v>
      </c>
      <c r="AS62" s="160">
        <f t="shared" si="22"/>
        <v>45708</v>
      </c>
      <c r="AT62" s="162">
        <f t="shared" si="23"/>
        <v>1.3100651587629741E-2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">
      <c r="A63" s="112">
        <f t="shared" si="10"/>
        <v>44208</v>
      </c>
      <c r="B63" s="113">
        <f t="shared" si="0"/>
        <v>1015.5268177299999</v>
      </c>
      <c r="C63" s="113">
        <f t="shared" si="24"/>
        <v>1001.409519</v>
      </c>
      <c r="D63" s="114">
        <f t="shared" si="11"/>
        <v>5438.12</v>
      </c>
      <c r="E63" s="115">
        <f t="shared" si="117"/>
        <v>5486.52</v>
      </c>
      <c r="F63" s="116">
        <f t="shared" si="118"/>
        <v>44156</v>
      </c>
      <c r="G63" s="117">
        <f t="shared" si="1"/>
        <v>8.9001346053416697E-3</v>
      </c>
      <c r="H63" s="118">
        <f t="shared" si="26"/>
        <v>44216</v>
      </c>
      <c r="I63" s="118">
        <f t="shared" si="13"/>
        <v>44216</v>
      </c>
      <c r="J63" s="119">
        <f t="shared" si="14"/>
        <v>20</v>
      </c>
      <c r="K63" s="119">
        <f t="shared" si="119"/>
        <v>14</v>
      </c>
      <c r="L63" s="8">
        <f t="shared" si="15"/>
        <v>1.0062218000000001</v>
      </c>
      <c r="M63" s="120">
        <f t="shared" si="122"/>
        <v>1.00122409</v>
      </c>
      <c r="N63" s="120">
        <f t="shared" si="77"/>
        <v>1.00122409</v>
      </c>
      <c r="O63" s="113">
        <f t="shared" si="120"/>
        <v>1.0074535</v>
      </c>
      <c r="P63" s="113">
        <f t="shared" si="4"/>
        <v>1008.87352484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0.12559999999999999</v>
      </c>
      <c r="U63" s="121">
        <f t="shared" si="78"/>
        <v>14</v>
      </c>
      <c r="V63" s="121">
        <v>252</v>
      </c>
      <c r="W63" s="120">
        <f t="shared" si="6"/>
        <v>1.0065947740000001</v>
      </c>
      <c r="X63" s="113">
        <f t="shared" si="7"/>
        <v>6.6532928900000003</v>
      </c>
      <c r="Y63" s="113">
        <f t="shared" si="8"/>
        <v>0</v>
      </c>
      <c r="Z63" s="125" t="str">
        <f t="shared" si="28"/>
        <v>J=</v>
      </c>
      <c r="AA63" s="118">
        <f t="shared" si="29"/>
        <v>44216</v>
      </c>
      <c r="AB63" s="4"/>
      <c r="AC63" s="129">
        <f t="shared" si="30"/>
        <v>52</v>
      </c>
      <c r="AD63" s="135">
        <f t="shared" si="123"/>
        <v>45736</v>
      </c>
      <c r="AE63" s="131">
        <f t="shared" si="73"/>
        <v>1118.2676181600002</v>
      </c>
      <c r="AF63" s="133">
        <f t="shared" si="124"/>
        <v>18</v>
      </c>
      <c r="AG63" s="189">
        <f t="shared" si="116"/>
        <v>9.8477967700000004</v>
      </c>
      <c r="AH63" s="141">
        <f t="shared" si="74"/>
        <v>0</v>
      </c>
      <c r="AI63" s="137">
        <v>0</v>
      </c>
      <c r="AJ63" s="131">
        <f t="shared" si="75"/>
        <v>9.8477967700000004</v>
      </c>
      <c r="AK63" s="129">
        <f t="shared" si="35"/>
        <v>52</v>
      </c>
      <c r="AL63" s="138" t="s">
        <v>127</v>
      </c>
      <c r="AM63" s="135">
        <f t="shared" si="76"/>
        <v>45769</v>
      </c>
      <c r="AN63" s="7"/>
      <c r="AO63" s="135">
        <f t="shared" si="121"/>
        <v>45769</v>
      </c>
      <c r="AP63" s="161">
        <f>VLOOKUP($AO63,[1]Plan1!$EW$172:$EZ$293,2)</f>
        <v>7205.03</v>
      </c>
      <c r="AQ63" s="160">
        <f t="shared" si="21"/>
        <v>45710</v>
      </c>
      <c r="AR63" s="161">
        <f>VLOOKUP($AO63,[1]Plan1!$EW$172:$EZ$293,4)</f>
        <v>7245.38</v>
      </c>
      <c r="AS63" s="160">
        <f t="shared" si="22"/>
        <v>45738</v>
      </c>
      <c r="AT63" s="162">
        <f t="shared" si="23"/>
        <v>5.6002542668107669E-3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">
      <c r="A64" s="112">
        <f t="shared" si="10"/>
        <v>44209</v>
      </c>
      <c r="B64" s="113">
        <f t="shared" si="0"/>
        <v>1016.45396739</v>
      </c>
      <c r="C64" s="113">
        <f t="shared" si="24"/>
        <v>1001.409519</v>
      </c>
      <c r="D64" s="114">
        <f t="shared" si="11"/>
        <v>5438.12</v>
      </c>
      <c r="E64" s="115">
        <f t="shared" si="117"/>
        <v>5486.52</v>
      </c>
      <c r="F64" s="116">
        <f t="shared" si="118"/>
        <v>44156</v>
      </c>
      <c r="G64" s="117">
        <f t="shared" si="1"/>
        <v>8.9001346053416697E-3</v>
      </c>
      <c r="H64" s="118">
        <f t="shared" si="26"/>
        <v>44216</v>
      </c>
      <c r="I64" s="118">
        <f t="shared" si="13"/>
        <v>44216</v>
      </c>
      <c r="J64" s="119">
        <f t="shared" si="14"/>
        <v>20</v>
      </c>
      <c r="K64" s="119">
        <f t="shared" si="119"/>
        <v>15</v>
      </c>
      <c r="L64" s="8">
        <f t="shared" si="15"/>
        <v>1.0066676999999999</v>
      </c>
      <c r="M64" s="120">
        <f t="shared" si="122"/>
        <v>1.00122409</v>
      </c>
      <c r="N64" s="120">
        <f t="shared" si="77"/>
        <v>1.00122409</v>
      </c>
      <c r="O64" s="113">
        <f t="shared" si="120"/>
        <v>1.0078999500000001</v>
      </c>
      <c r="P64" s="113">
        <f t="shared" si="4"/>
        <v>1009.32060412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0.12559999999999999</v>
      </c>
      <c r="U64" s="121">
        <f t="shared" si="78"/>
        <v>15</v>
      </c>
      <c r="V64" s="121">
        <v>252</v>
      </c>
      <c r="W64" s="120">
        <f t="shared" si="6"/>
        <v>1.0070674900000001</v>
      </c>
      <c r="X64" s="113">
        <f t="shared" si="7"/>
        <v>7.1333632700000003</v>
      </c>
      <c r="Y64" s="113">
        <f t="shared" si="8"/>
        <v>0</v>
      </c>
      <c r="Z64" s="125" t="str">
        <f t="shared" si="28"/>
        <v>J=</v>
      </c>
      <c r="AA64" s="118">
        <f t="shared" si="29"/>
        <v>44216</v>
      </c>
      <c r="AB64" s="4"/>
      <c r="AC64" s="129">
        <f t="shared" si="30"/>
        <v>53</v>
      </c>
      <c r="AD64" s="135">
        <f t="shared" si="123"/>
        <v>45769</v>
      </c>
      <c r="AE64" s="131">
        <f t="shared" si="73"/>
        <v>1118.2676181600002</v>
      </c>
      <c r="AF64" s="133">
        <f t="shared" si="124"/>
        <v>21</v>
      </c>
      <c r="AG64" s="189">
        <f t="shared" si="116"/>
        <v>11.497506530000001</v>
      </c>
      <c r="AH64" s="141">
        <f t="shared" si="74"/>
        <v>0</v>
      </c>
      <c r="AI64" s="137">
        <v>0</v>
      </c>
      <c r="AJ64" s="131">
        <f t="shared" si="75"/>
        <v>11.497506530000001</v>
      </c>
      <c r="AK64" s="129">
        <f t="shared" si="35"/>
        <v>53</v>
      </c>
      <c r="AL64" s="138" t="s">
        <v>127</v>
      </c>
      <c r="AM64" s="135">
        <f t="shared" si="76"/>
        <v>45797</v>
      </c>
      <c r="AN64" s="7"/>
      <c r="AO64" s="135">
        <f t="shared" si="121"/>
        <v>45797</v>
      </c>
      <c r="AP64" s="161">
        <f>VLOOKUP($AO64,[1]Plan1!$EW$172:$EZ$293,2)</f>
        <v>7245.38</v>
      </c>
      <c r="AQ64" s="160">
        <f t="shared" si="21"/>
        <v>45736</v>
      </c>
      <c r="AR64" s="161">
        <f>VLOOKUP($AO64,[1]Plan1!$EW$172:$EZ$293,4)</f>
        <v>7276.54</v>
      </c>
      <c r="AS64" s="160">
        <f t="shared" si="22"/>
        <v>45767</v>
      </c>
      <c r="AT64" s="162">
        <f t="shared" si="23"/>
        <v>4.3006716003852752E-3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">
      <c r="A65" s="112">
        <f t="shared" si="10"/>
        <v>44210</v>
      </c>
      <c r="B65" s="113">
        <f t="shared" si="0"/>
        <v>1017.3819455299999</v>
      </c>
      <c r="C65" s="113">
        <f t="shared" si="24"/>
        <v>1001.409519</v>
      </c>
      <c r="D65" s="114">
        <f t="shared" si="11"/>
        <v>5438.12</v>
      </c>
      <c r="E65" s="115">
        <f t="shared" si="117"/>
        <v>5486.52</v>
      </c>
      <c r="F65" s="116">
        <f t="shared" si="118"/>
        <v>44156</v>
      </c>
      <c r="G65" s="117">
        <f t="shared" si="1"/>
        <v>8.9001346053416697E-3</v>
      </c>
      <c r="H65" s="118">
        <f t="shared" si="26"/>
        <v>44216</v>
      </c>
      <c r="I65" s="118">
        <f t="shared" si="13"/>
        <v>44216</v>
      </c>
      <c r="J65" s="119">
        <f t="shared" si="14"/>
        <v>20</v>
      </c>
      <c r="K65" s="119">
        <f t="shared" si="119"/>
        <v>16</v>
      </c>
      <c r="L65" s="8">
        <f t="shared" si="15"/>
        <v>1.00711379</v>
      </c>
      <c r="M65" s="120">
        <f t="shared" si="122"/>
        <v>1.00122409</v>
      </c>
      <c r="N65" s="120">
        <f t="shared" si="77"/>
        <v>1.00122409</v>
      </c>
      <c r="O65" s="113">
        <f t="shared" si="120"/>
        <v>1.00834658</v>
      </c>
      <c r="P65" s="113">
        <f t="shared" si="4"/>
        <v>1009.76786366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0.12559999999999999</v>
      </c>
      <c r="U65" s="121">
        <f t="shared" si="78"/>
        <v>16</v>
      </c>
      <c r="V65" s="121">
        <v>252</v>
      </c>
      <c r="W65" s="120">
        <f t="shared" si="6"/>
        <v>1.007540428</v>
      </c>
      <c r="X65" s="113">
        <f t="shared" si="7"/>
        <v>7.6140818699999997</v>
      </c>
      <c r="Y65" s="113">
        <f t="shared" si="8"/>
        <v>0</v>
      </c>
      <c r="Z65" s="125" t="str">
        <f t="shared" si="28"/>
        <v>J=</v>
      </c>
      <c r="AA65" s="118">
        <f t="shared" si="29"/>
        <v>44216</v>
      </c>
      <c r="AB65" s="4"/>
      <c r="AC65" s="129">
        <f t="shared" si="30"/>
        <v>54</v>
      </c>
      <c r="AD65" s="135">
        <f t="shared" si="123"/>
        <v>45797</v>
      </c>
      <c r="AE65" s="131">
        <f t="shared" si="73"/>
        <v>1118.2676181600002</v>
      </c>
      <c r="AF65" s="133">
        <f t="shared" si="124"/>
        <v>19</v>
      </c>
      <c r="AG65" s="189">
        <f t="shared" si="116"/>
        <v>10.397432009999999</v>
      </c>
      <c r="AH65" s="141">
        <f t="shared" si="74"/>
        <v>0</v>
      </c>
      <c r="AI65" s="137">
        <v>0</v>
      </c>
      <c r="AJ65" s="131">
        <f t="shared" si="75"/>
        <v>10.397432009999999</v>
      </c>
      <c r="AK65" s="129">
        <f t="shared" si="35"/>
        <v>54</v>
      </c>
      <c r="AL65" s="138" t="s">
        <v>127</v>
      </c>
      <c r="AM65" s="135">
        <f t="shared" si="76"/>
        <v>45828</v>
      </c>
      <c r="AN65" s="7"/>
      <c r="AO65" s="135">
        <f t="shared" si="121"/>
        <v>45828</v>
      </c>
      <c r="AP65" s="161">
        <f>VLOOKUP($AO65,[1]Plan1!$EW$172:$EZ$293,2)</f>
        <v>7276.54</v>
      </c>
      <c r="AQ65" s="160">
        <f t="shared" si="21"/>
        <v>45767</v>
      </c>
      <c r="AR65" s="161">
        <f>VLOOKUP($AO65,[1]Plan1!$EW$172:$EZ$293,4)</f>
        <v>7276.54</v>
      </c>
      <c r="AS65" s="160">
        <f t="shared" si="22"/>
        <v>45797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">
      <c r="A66" s="112">
        <f t="shared" si="10"/>
        <v>44211</v>
      </c>
      <c r="B66" s="113">
        <f t="shared" si="0"/>
        <v>1018.31078296</v>
      </c>
      <c r="C66" s="113">
        <f t="shared" si="24"/>
        <v>1001.409519</v>
      </c>
      <c r="D66" s="114">
        <f t="shared" si="11"/>
        <v>5438.12</v>
      </c>
      <c r="E66" s="115">
        <f t="shared" si="117"/>
        <v>5486.52</v>
      </c>
      <c r="F66" s="116">
        <f t="shared" si="118"/>
        <v>44156</v>
      </c>
      <c r="G66" s="117">
        <f t="shared" si="1"/>
        <v>8.9001346053416697E-3</v>
      </c>
      <c r="H66" s="118">
        <f t="shared" si="26"/>
        <v>44216</v>
      </c>
      <c r="I66" s="118">
        <f t="shared" si="13"/>
        <v>44216</v>
      </c>
      <c r="J66" s="119">
        <f t="shared" si="14"/>
        <v>20</v>
      </c>
      <c r="K66" s="119">
        <f t="shared" si="119"/>
        <v>17</v>
      </c>
      <c r="L66" s="8">
        <f t="shared" si="15"/>
        <v>1.00756008</v>
      </c>
      <c r="M66" s="120">
        <f t="shared" si="122"/>
        <v>1.00122409</v>
      </c>
      <c r="N66" s="120">
        <f t="shared" si="77"/>
        <v>1.00122409</v>
      </c>
      <c r="O66" s="113">
        <f t="shared" si="120"/>
        <v>1.0087934199999999</v>
      </c>
      <c r="P66" s="113">
        <f t="shared" si="4"/>
        <v>1010.21533349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0.12559999999999999</v>
      </c>
      <c r="U66" s="121">
        <f t="shared" si="78"/>
        <v>17</v>
      </c>
      <c r="V66" s="121">
        <v>252</v>
      </c>
      <c r="W66" s="120">
        <f t="shared" si="6"/>
        <v>1.0080135880000001</v>
      </c>
      <c r="X66" s="113">
        <f t="shared" si="7"/>
        <v>8.0954494700000001</v>
      </c>
      <c r="Y66" s="113">
        <f t="shared" si="8"/>
        <v>0</v>
      </c>
      <c r="Z66" s="125" t="str">
        <f t="shared" si="28"/>
        <v>J=</v>
      </c>
      <c r="AA66" s="118">
        <f t="shared" si="29"/>
        <v>44216</v>
      </c>
      <c r="AB66" s="4"/>
      <c r="AC66" s="129">
        <f t="shared" si="30"/>
        <v>55</v>
      </c>
      <c r="AD66" s="135">
        <f t="shared" si="123"/>
        <v>45828</v>
      </c>
      <c r="AE66" s="131">
        <f t="shared" si="73"/>
        <v>1118.2676181600002</v>
      </c>
      <c r="AF66" s="133">
        <f t="shared" si="124"/>
        <v>22</v>
      </c>
      <c r="AG66" s="189">
        <f t="shared" si="116"/>
        <v>12.04794581</v>
      </c>
      <c r="AH66" s="141">
        <f t="shared" si="74"/>
        <v>0</v>
      </c>
      <c r="AI66" s="137">
        <v>0</v>
      </c>
      <c r="AJ66" s="131">
        <f t="shared" si="75"/>
        <v>12.04794581</v>
      </c>
      <c r="AK66" s="129">
        <f t="shared" si="35"/>
        <v>55</v>
      </c>
      <c r="AL66" s="138" t="s">
        <v>127</v>
      </c>
      <c r="AM66" s="135">
        <f t="shared" si="76"/>
        <v>45859</v>
      </c>
      <c r="AN66" s="7"/>
      <c r="AO66" s="135">
        <f t="shared" si="121"/>
        <v>45859</v>
      </c>
      <c r="AP66" s="161">
        <f>VLOOKUP($AO66,[1]Plan1!$EW$172:$EZ$293,2)</f>
        <v>7276.54</v>
      </c>
      <c r="AQ66" s="160">
        <f t="shared" si="21"/>
        <v>45798</v>
      </c>
      <c r="AR66" s="161">
        <f>VLOOKUP($AO66,[1]Plan1!$EW$172:$EZ$293,4)</f>
        <v>7276.54</v>
      </c>
      <c r="AS66" s="160">
        <f t="shared" si="22"/>
        <v>45829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">
      <c r="A67" s="112">
        <f t="shared" si="10"/>
        <v>44212</v>
      </c>
      <c r="B67" s="113">
        <f t="shared" si="0"/>
        <v>1019.2404610900001</v>
      </c>
      <c r="C67" s="113">
        <f t="shared" si="24"/>
        <v>1001.409519</v>
      </c>
      <c r="D67" s="114">
        <f t="shared" si="11"/>
        <v>5438.12</v>
      </c>
      <c r="E67" s="115">
        <f t="shared" si="117"/>
        <v>5486.52</v>
      </c>
      <c r="F67" s="116">
        <f t="shared" si="118"/>
        <v>44156</v>
      </c>
      <c r="G67" s="117">
        <f t="shared" si="1"/>
        <v>8.9001346053416697E-3</v>
      </c>
      <c r="H67" s="118">
        <f t="shared" si="26"/>
        <v>44216</v>
      </c>
      <c r="I67" s="118">
        <f t="shared" si="13"/>
        <v>44216</v>
      </c>
      <c r="J67" s="119">
        <f t="shared" si="14"/>
        <v>20</v>
      </c>
      <c r="K67" s="119">
        <f t="shared" si="119"/>
        <v>18</v>
      </c>
      <c r="L67" s="8">
        <f t="shared" si="15"/>
        <v>1.0080065600000001</v>
      </c>
      <c r="M67" s="120">
        <f t="shared" si="122"/>
        <v>1.00122409</v>
      </c>
      <c r="N67" s="120">
        <f t="shared" si="77"/>
        <v>1.00122409</v>
      </c>
      <c r="O67" s="113">
        <f t="shared" si="120"/>
        <v>1.0092404500000001</v>
      </c>
      <c r="P67" s="113">
        <f t="shared" si="4"/>
        <v>1010.66299358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0.12559999999999999</v>
      </c>
      <c r="U67" s="121">
        <f t="shared" si="78"/>
        <v>18</v>
      </c>
      <c r="V67" s="121">
        <v>252</v>
      </c>
      <c r="W67" s="120">
        <f t="shared" si="6"/>
        <v>1.008486971</v>
      </c>
      <c r="X67" s="113">
        <f t="shared" si="7"/>
        <v>8.57746751</v>
      </c>
      <c r="Y67" s="113">
        <f t="shared" si="8"/>
        <v>0</v>
      </c>
      <c r="Z67" s="125" t="str">
        <f t="shared" si="28"/>
        <v>J=</v>
      </c>
      <c r="AA67" s="118">
        <f t="shared" si="29"/>
        <v>44216</v>
      </c>
      <c r="AB67" s="4"/>
      <c r="AC67" s="129">
        <f t="shared" si="30"/>
        <v>56</v>
      </c>
      <c r="AD67" s="135">
        <f t="shared" si="123"/>
        <v>45859</v>
      </c>
      <c r="AE67" s="131">
        <f t="shared" si="73"/>
        <v>1118.2676181600002</v>
      </c>
      <c r="AF67" s="133">
        <f t="shared" si="124"/>
        <v>21</v>
      </c>
      <c r="AG67" s="189">
        <f t="shared" si="116"/>
        <v>11.497506530000001</v>
      </c>
      <c r="AH67" s="141">
        <f t="shared" si="74"/>
        <v>0</v>
      </c>
      <c r="AI67" s="137">
        <v>0</v>
      </c>
      <c r="AJ67" s="131">
        <f t="shared" si="75"/>
        <v>11.497506530000001</v>
      </c>
      <c r="AK67" s="129">
        <f t="shared" si="35"/>
        <v>56</v>
      </c>
      <c r="AL67" s="138" t="s">
        <v>127</v>
      </c>
      <c r="AM67" s="135">
        <f t="shared" si="76"/>
        <v>45889</v>
      </c>
      <c r="AN67" s="7"/>
      <c r="AO67" s="135">
        <f t="shared" si="121"/>
        <v>45889</v>
      </c>
      <c r="AP67" s="161">
        <f>VLOOKUP($AO67,[1]Plan1!$EW$172:$EZ$293,2)</f>
        <v>7276.54</v>
      </c>
      <c r="AQ67" s="160">
        <f t="shared" si="21"/>
        <v>45828</v>
      </c>
      <c r="AR67" s="161">
        <f>VLOOKUP($AO67,[1]Plan1!$EW$172:$EZ$293,4)</f>
        <v>7276.54</v>
      </c>
      <c r="AS67" s="160">
        <f t="shared" si="22"/>
        <v>45858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">
      <c r="A68" s="112">
        <f t="shared" si="10"/>
        <v>44213</v>
      </c>
      <c r="B68" s="113">
        <f t="shared" si="0"/>
        <v>1019.2404610900001</v>
      </c>
      <c r="C68" s="113">
        <f t="shared" si="24"/>
        <v>1001.409519</v>
      </c>
      <c r="D68" s="114">
        <f t="shared" si="11"/>
        <v>5438.12</v>
      </c>
      <c r="E68" s="115">
        <f t="shared" si="117"/>
        <v>5486.52</v>
      </c>
      <c r="F68" s="116">
        <f t="shared" si="118"/>
        <v>44156</v>
      </c>
      <c r="G68" s="117">
        <f t="shared" si="1"/>
        <v>8.9001346053416697E-3</v>
      </c>
      <c r="H68" s="118">
        <f t="shared" si="26"/>
        <v>44216</v>
      </c>
      <c r="I68" s="118">
        <f t="shared" si="13"/>
        <v>44216</v>
      </c>
      <c r="J68" s="119">
        <f t="shared" si="14"/>
        <v>20</v>
      </c>
      <c r="K68" s="119">
        <f t="shared" si="119"/>
        <v>18</v>
      </c>
      <c r="L68" s="8">
        <f t="shared" si="15"/>
        <v>1.0080065600000001</v>
      </c>
      <c r="M68" s="120">
        <f t="shared" si="122"/>
        <v>1.00122409</v>
      </c>
      <c r="N68" s="120">
        <f t="shared" si="77"/>
        <v>1.00122409</v>
      </c>
      <c r="O68" s="113">
        <f t="shared" si="120"/>
        <v>1.0092404500000001</v>
      </c>
      <c r="P68" s="113">
        <f t="shared" si="4"/>
        <v>1010.66299358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0.12559999999999999</v>
      </c>
      <c r="U68" s="121">
        <f t="shared" si="78"/>
        <v>18</v>
      </c>
      <c r="V68" s="121">
        <v>252</v>
      </c>
      <c r="W68" s="120">
        <f t="shared" si="6"/>
        <v>1.008486971</v>
      </c>
      <c r="X68" s="113">
        <f t="shared" si="7"/>
        <v>8.57746751</v>
      </c>
      <c r="Y68" s="113">
        <f t="shared" si="8"/>
        <v>0</v>
      </c>
      <c r="Z68" s="125" t="str">
        <f t="shared" si="28"/>
        <v>J=</v>
      </c>
      <c r="AA68" s="118">
        <f t="shared" si="29"/>
        <v>44216</v>
      </c>
      <c r="AB68" s="4"/>
      <c r="AC68" s="129">
        <f t="shared" si="30"/>
        <v>57</v>
      </c>
      <c r="AD68" s="135">
        <f t="shared" si="123"/>
        <v>45889</v>
      </c>
      <c r="AE68" s="131">
        <f t="shared" si="73"/>
        <v>1118.2676181600002</v>
      </c>
      <c r="AF68" s="133">
        <f t="shared" si="124"/>
        <v>22</v>
      </c>
      <c r="AG68" s="189">
        <f t="shared" si="116"/>
        <v>12.04794581</v>
      </c>
      <c r="AH68" s="141">
        <f t="shared" si="74"/>
        <v>0</v>
      </c>
      <c r="AI68" s="137">
        <v>0</v>
      </c>
      <c r="AJ68" s="131">
        <f t="shared" si="75"/>
        <v>12.04794581</v>
      </c>
      <c r="AK68" s="129">
        <f t="shared" si="35"/>
        <v>57</v>
      </c>
      <c r="AL68" s="138" t="s">
        <v>127</v>
      </c>
      <c r="AM68" s="135">
        <f t="shared" si="76"/>
        <v>45922</v>
      </c>
      <c r="AN68" s="7"/>
      <c r="AO68" s="135">
        <f t="shared" si="121"/>
        <v>45922</v>
      </c>
      <c r="AP68" s="161">
        <f>VLOOKUP($AO68,[1]Plan1!$EW$172:$EZ$293,2)</f>
        <v>7276.54</v>
      </c>
      <c r="AQ68" s="160">
        <f t="shared" si="21"/>
        <v>45860</v>
      </c>
      <c r="AR68" s="161">
        <f>VLOOKUP($AO68,[1]Plan1!$EW$172:$EZ$293,4)</f>
        <v>7276.54</v>
      </c>
      <c r="AS68" s="160">
        <f t="shared" si="22"/>
        <v>45891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12">
        <f t="shared" si="10"/>
        <v>44214</v>
      </c>
      <c r="B69" s="113">
        <f t="shared" si="0"/>
        <v>1019.2404610900001</v>
      </c>
      <c r="C69" s="113">
        <f t="shared" si="24"/>
        <v>1001.409519</v>
      </c>
      <c r="D69" s="114">
        <f t="shared" si="11"/>
        <v>5438.12</v>
      </c>
      <c r="E69" s="115">
        <f t="shared" si="117"/>
        <v>5486.52</v>
      </c>
      <c r="F69" s="116">
        <f t="shared" si="118"/>
        <v>44156</v>
      </c>
      <c r="G69" s="117">
        <f t="shared" si="1"/>
        <v>8.9001346053416697E-3</v>
      </c>
      <c r="H69" s="118">
        <f t="shared" si="26"/>
        <v>44216</v>
      </c>
      <c r="I69" s="118">
        <f t="shared" si="13"/>
        <v>44216</v>
      </c>
      <c r="J69" s="119">
        <f t="shared" si="14"/>
        <v>20</v>
      </c>
      <c r="K69" s="119">
        <f t="shared" si="119"/>
        <v>18</v>
      </c>
      <c r="L69" s="8">
        <f t="shared" si="15"/>
        <v>1.0080065600000001</v>
      </c>
      <c r="M69" s="120">
        <f t="shared" si="122"/>
        <v>1.00122409</v>
      </c>
      <c r="N69" s="120">
        <f t="shared" si="77"/>
        <v>1.00122409</v>
      </c>
      <c r="O69" s="113">
        <f t="shared" si="120"/>
        <v>1.0092404500000001</v>
      </c>
      <c r="P69" s="113">
        <f t="shared" si="4"/>
        <v>1010.66299358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0.12559999999999999</v>
      </c>
      <c r="U69" s="121">
        <f t="shared" si="78"/>
        <v>18</v>
      </c>
      <c r="V69" s="121">
        <v>252</v>
      </c>
      <c r="W69" s="120">
        <f t="shared" si="6"/>
        <v>1.008486971</v>
      </c>
      <c r="X69" s="113">
        <f t="shared" si="7"/>
        <v>8.57746751</v>
      </c>
      <c r="Y69" s="113">
        <f t="shared" si="8"/>
        <v>0</v>
      </c>
      <c r="Z69" s="125" t="str">
        <f t="shared" si="28"/>
        <v>J=</v>
      </c>
      <c r="AA69" s="118">
        <f t="shared" si="29"/>
        <v>44216</v>
      </c>
      <c r="AB69" s="4"/>
      <c r="AC69" s="129">
        <f t="shared" si="30"/>
        <v>58</v>
      </c>
      <c r="AD69" s="135">
        <f t="shared" si="123"/>
        <v>45922</v>
      </c>
      <c r="AE69" s="131">
        <f t="shared" si="73"/>
        <v>1118.2676181600002</v>
      </c>
      <c r="AF69" s="133">
        <f t="shared" si="124"/>
        <v>23</v>
      </c>
      <c r="AG69" s="189">
        <f t="shared" si="116"/>
        <v>12.59865347</v>
      </c>
      <c r="AH69" s="141">
        <f t="shared" si="74"/>
        <v>0</v>
      </c>
      <c r="AI69" s="137">
        <v>0</v>
      </c>
      <c r="AJ69" s="131">
        <f t="shared" si="75"/>
        <v>12.59865347</v>
      </c>
      <c r="AK69" s="129">
        <f t="shared" si="35"/>
        <v>58</v>
      </c>
      <c r="AL69" s="138" t="s">
        <v>127</v>
      </c>
      <c r="AM69" s="135">
        <f t="shared" si="76"/>
        <v>45950</v>
      </c>
      <c r="AN69" s="7"/>
      <c r="AO69" s="135">
        <f t="shared" si="121"/>
        <v>45950</v>
      </c>
      <c r="AP69" s="161">
        <f>VLOOKUP($AO69,[1]Plan1!$EW$172:$EZ$293,2)</f>
        <v>7276.54</v>
      </c>
      <c r="AQ69" s="160">
        <f t="shared" si="21"/>
        <v>45889</v>
      </c>
      <c r="AR69" s="161">
        <f>VLOOKUP($AO69,[1]Plan1!$EW$172:$EZ$293,4)</f>
        <v>7276.54</v>
      </c>
      <c r="AS69" s="160">
        <f t="shared" si="22"/>
        <v>45920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10"/>
        <v>44215</v>
      </c>
      <c r="B70" s="113">
        <f t="shared" si="0"/>
        <v>1020.17098961</v>
      </c>
      <c r="C70" s="113">
        <f t="shared" si="24"/>
        <v>1001.409519</v>
      </c>
      <c r="D70" s="114">
        <f t="shared" si="11"/>
        <v>5438.12</v>
      </c>
      <c r="E70" s="115">
        <f t="shared" si="117"/>
        <v>5486.52</v>
      </c>
      <c r="F70" s="116">
        <f t="shared" si="118"/>
        <v>44156</v>
      </c>
      <c r="G70" s="117">
        <f t="shared" si="1"/>
        <v>8.9001346053416697E-3</v>
      </c>
      <c r="H70" s="118">
        <f t="shared" si="26"/>
        <v>44216</v>
      </c>
      <c r="I70" s="118">
        <f t="shared" si="13"/>
        <v>44216</v>
      </c>
      <c r="J70" s="119">
        <f t="shared" si="14"/>
        <v>20</v>
      </c>
      <c r="K70" s="119">
        <f t="shared" si="119"/>
        <v>19</v>
      </c>
      <c r="L70" s="8">
        <f t="shared" si="15"/>
        <v>1.0084532500000001</v>
      </c>
      <c r="M70" s="120">
        <f t="shared" si="122"/>
        <v>1.00122409</v>
      </c>
      <c r="N70" s="120">
        <f t="shared" si="77"/>
        <v>1.00122409</v>
      </c>
      <c r="O70" s="113">
        <f t="shared" si="120"/>
        <v>1.0096876800000001</v>
      </c>
      <c r="P70" s="113">
        <f t="shared" si="4"/>
        <v>1011.11085396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0.12559999999999999</v>
      </c>
      <c r="U70" s="121">
        <f t="shared" si="78"/>
        <v>19</v>
      </c>
      <c r="V70" s="121">
        <v>252</v>
      </c>
      <c r="W70" s="120">
        <f t="shared" si="6"/>
        <v>1.008960576</v>
      </c>
      <c r="X70" s="113">
        <f t="shared" si="7"/>
        <v>9.0601356499999994</v>
      </c>
      <c r="Y70" s="113">
        <f t="shared" si="8"/>
        <v>0</v>
      </c>
      <c r="Z70" s="125" t="str">
        <f t="shared" si="28"/>
        <v>J=</v>
      </c>
      <c r="AA70" s="118">
        <f t="shared" si="29"/>
        <v>44216</v>
      </c>
      <c r="AB70" s="4"/>
      <c r="AC70" s="129">
        <f t="shared" si="30"/>
        <v>59</v>
      </c>
      <c r="AD70" s="135">
        <f t="shared" si="123"/>
        <v>45950</v>
      </c>
      <c r="AE70" s="131">
        <f t="shared" si="73"/>
        <v>1118.2676181600002</v>
      </c>
      <c r="AF70" s="133">
        <f t="shared" si="124"/>
        <v>20</v>
      </c>
      <c r="AG70" s="189">
        <f t="shared" si="116"/>
        <v>10.94733564</v>
      </c>
      <c r="AH70" s="141">
        <f t="shared" si="74"/>
        <v>0</v>
      </c>
      <c r="AI70" s="137">
        <v>0</v>
      </c>
      <c r="AJ70" s="131">
        <f t="shared" si="75"/>
        <v>10.94733564</v>
      </c>
      <c r="AK70" s="129">
        <f t="shared" si="35"/>
        <v>59</v>
      </c>
      <c r="AL70" s="138" t="s">
        <v>127</v>
      </c>
      <c r="AM70" s="135">
        <f t="shared" si="76"/>
        <v>45982</v>
      </c>
      <c r="AN70" s="7"/>
      <c r="AO70" s="135">
        <f t="shared" si="121"/>
        <v>45982</v>
      </c>
      <c r="AP70" s="161">
        <f>VLOOKUP($AO70,[1]Plan1!$EW$172:$EZ$293,2)</f>
        <v>7276.54</v>
      </c>
      <c r="AQ70" s="160">
        <f t="shared" si="21"/>
        <v>45921</v>
      </c>
      <c r="AR70" s="161">
        <f>VLOOKUP($AO70,[1]Plan1!$EW$172:$EZ$293,4)</f>
        <v>7276.54</v>
      </c>
      <c r="AS70" s="160">
        <f t="shared" si="22"/>
        <v>45951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2">
        <f t="shared" si="10"/>
        <v>44216</v>
      </c>
      <c r="B71" s="113">
        <f t="shared" si="0"/>
        <v>1021.10236908</v>
      </c>
      <c r="C71" s="113">
        <f t="shared" si="24"/>
        <v>1001.409519</v>
      </c>
      <c r="D71" s="114">
        <f t="shared" si="11"/>
        <v>5438.12</v>
      </c>
      <c r="E71" s="115">
        <f t="shared" si="117"/>
        <v>5486.52</v>
      </c>
      <c r="F71" s="116">
        <f t="shared" si="118"/>
        <v>44156</v>
      </c>
      <c r="G71" s="117">
        <f t="shared" si="1"/>
        <v>8.9001346053416697E-3</v>
      </c>
      <c r="H71" s="118">
        <f t="shared" si="26"/>
        <v>44249</v>
      </c>
      <c r="I71" s="118">
        <f t="shared" si="13"/>
        <v>44216</v>
      </c>
      <c r="J71" s="119">
        <f t="shared" si="14"/>
        <v>20</v>
      </c>
      <c r="K71" s="119">
        <f t="shared" si="119"/>
        <v>20</v>
      </c>
      <c r="L71" s="8">
        <f t="shared" si="15"/>
        <v>1.00890013</v>
      </c>
      <c r="M71" s="120">
        <f t="shared" si="122"/>
        <v>1.00122409</v>
      </c>
      <c r="N71" s="120">
        <f t="shared" si="77"/>
        <v>1.00122409</v>
      </c>
      <c r="O71" s="113">
        <f t="shared" si="120"/>
        <v>1.01013511</v>
      </c>
      <c r="P71" s="113">
        <f t="shared" si="4"/>
        <v>1011.55891463</v>
      </c>
      <c r="Q71" s="11">
        <f t="shared" si="27"/>
        <v>2</v>
      </c>
      <c r="R71" s="30">
        <f t="shared" si="17"/>
        <v>0</v>
      </c>
      <c r="S71" s="8">
        <f t="shared" si="5"/>
        <v>0</v>
      </c>
      <c r="T71" s="122">
        <f t="shared" si="18"/>
        <v>0.12559999999999999</v>
      </c>
      <c r="U71" s="121">
        <f t="shared" si="78"/>
        <v>20</v>
      </c>
      <c r="V71" s="121">
        <v>252</v>
      </c>
      <c r="W71" s="120">
        <f t="shared" si="6"/>
        <v>1.009434403</v>
      </c>
      <c r="X71" s="113">
        <f t="shared" si="7"/>
        <v>9.5434544500000005</v>
      </c>
      <c r="Y71" s="113">
        <f t="shared" si="8"/>
        <v>9.5434544500000005</v>
      </c>
      <c r="Z71" s="125" t="str">
        <f t="shared" si="28"/>
        <v>J=</v>
      </c>
      <c r="AA71" s="118">
        <f t="shared" si="29"/>
        <v>44216</v>
      </c>
      <c r="AB71" s="4"/>
      <c r="AC71" s="129">
        <f t="shared" si="30"/>
        <v>60</v>
      </c>
      <c r="AD71" s="135">
        <f t="shared" si="123"/>
        <v>45982</v>
      </c>
      <c r="AE71" s="131">
        <f t="shared" si="73"/>
        <v>1118.2676181600002</v>
      </c>
      <c r="AF71" s="133">
        <f t="shared" si="124"/>
        <v>23</v>
      </c>
      <c r="AG71" s="189">
        <f t="shared" si="116"/>
        <v>12.59865347</v>
      </c>
      <c r="AH71" s="141">
        <f t="shared" si="74"/>
        <v>0</v>
      </c>
      <c r="AI71" s="137">
        <v>0</v>
      </c>
      <c r="AJ71" s="131">
        <f t="shared" ref="AJ71:AJ94" si="125">(AG71+AH71)</f>
        <v>12.59865347</v>
      </c>
      <c r="AK71" s="129">
        <f t="shared" si="35"/>
        <v>60</v>
      </c>
      <c r="AL71" s="138" t="s">
        <v>127</v>
      </c>
      <c r="AM71" s="135">
        <f t="shared" ref="AM71:AM94" si="126">AD72</f>
        <v>46013</v>
      </c>
      <c r="AN71" s="7"/>
      <c r="AO71" s="135">
        <f t="shared" si="121"/>
        <v>46013</v>
      </c>
      <c r="AP71" s="161">
        <f>VLOOKUP($AO71,[1]Plan1!$EW$172:$EZ$293,2)</f>
        <v>7276.54</v>
      </c>
      <c r="AQ71" s="160">
        <f t="shared" si="21"/>
        <v>45952</v>
      </c>
      <c r="AR71" s="161">
        <f>VLOOKUP($AO71,[1]Plan1!$EW$172:$EZ$293,4)</f>
        <v>7276.54</v>
      </c>
      <c r="AS71" s="160">
        <f t="shared" si="22"/>
        <v>45983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2">
        <f t="shared" si="10"/>
        <v>44217</v>
      </c>
      <c r="B72" s="113">
        <f t="shared" si="0"/>
        <v>1012.68041482</v>
      </c>
      <c r="C72" s="113">
        <f t="shared" si="24"/>
        <v>1001.409519</v>
      </c>
      <c r="D72" s="114">
        <f t="shared" si="11"/>
        <v>5486.52</v>
      </c>
      <c r="E72" s="115">
        <f t="shared" si="117"/>
        <v>5560.59</v>
      </c>
      <c r="F72" s="116">
        <f t="shared" si="118"/>
        <v>44185</v>
      </c>
      <c r="G72" s="117">
        <f t="shared" si="1"/>
        <v>1.3500360884495022E-2</v>
      </c>
      <c r="H72" s="118">
        <f t="shared" si="26"/>
        <v>44249</v>
      </c>
      <c r="I72" s="118">
        <f t="shared" si="13"/>
        <v>44249</v>
      </c>
      <c r="J72" s="119">
        <f t="shared" si="14"/>
        <v>21</v>
      </c>
      <c r="K72" s="119">
        <f t="shared" si="119"/>
        <v>1</v>
      </c>
      <c r="L72" s="8">
        <f t="shared" si="15"/>
        <v>1.0006387699999999</v>
      </c>
      <c r="M72" s="120">
        <f t="shared" si="122"/>
        <v>1.00890013</v>
      </c>
      <c r="N72" s="120">
        <f t="shared" si="77"/>
        <v>1.0101351145601316</v>
      </c>
      <c r="O72" s="113">
        <f t="shared" si="120"/>
        <v>1.0107803500000001</v>
      </c>
      <c r="P72" s="113">
        <f t="shared" si="4"/>
        <v>1012.2050641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0.12559999999999999</v>
      </c>
      <c r="U72" s="121">
        <f t="shared" si="78"/>
        <v>1</v>
      </c>
      <c r="V72" s="121">
        <v>252</v>
      </c>
      <c r="W72" s="120">
        <f t="shared" si="6"/>
        <v>1.000469619</v>
      </c>
      <c r="X72" s="113">
        <f t="shared" si="7"/>
        <v>0.47535072</v>
      </c>
      <c r="Y72" s="113">
        <f t="shared" si="8"/>
        <v>0</v>
      </c>
      <c r="Z72" s="125" t="str">
        <f t="shared" si="28"/>
        <v>J=</v>
      </c>
      <c r="AA72" s="118">
        <f t="shared" si="29"/>
        <v>44249</v>
      </c>
      <c r="AB72" s="4"/>
      <c r="AC72" s="129">
        <f t="shared" si="30"/>
        <v>61</v>
      </c>
      <c r="AD72" s="135">
        <f t="shared" si="123"/>
        <v>46013</v>
      </c>
      <c r="AE72" s="131">
        <f t="shared" ref="AE72:AE94" si="127">(AE71-AH72)</f>
        <v>1118.2676181600002</v>
      </c>
      <c r="AF72" s="133">
        <f t="shared" ref="AF72:AF94" si="128">NETWORKDAYS(AD71,AD72,AD$176:AD$502)-1</f>
        <v>21</v>
      </c>
      <c r="AG72" s="189">
        <f t="shared" si="116"/>
        <v>11.497506530000001</v>
      </c>
      <c r="AH72" s="141">
        <f t="shared" ref="AH72:AH94" si="129">TRUNC((AE71*AI72),8)</f>
        <v>0</v>
      </c>
      <c r="AI72" s="137">
        <v>0</v>
      </c>
      <c r="AJ72" s="131">
        <f t="shared" si="125"/>
        <v>11.497506530000001</v>
      </c>
      <c r="AK72" s="129">
        <f t="shared" si="35"/>
        <v>61</v>
      </c>
      <c r="AL72" s="138" t="s">
        <v>127</v>
      </c>
      <c r="AM72" s="135">
        <f t="shared" si="126"/>
        <v>46042</v>
      </c>
      <c r="AN72" s="7"/>
      <c r="AO72" s="135">
        <f t="shared" si="121"/>
        <v>46042</v>
      </c>
      <c r="AP72" s="161">
        <f>VLOOKUP($AO72,[1]Plan1!$EW$172:$EZ$293,2)</f>
        <v>7276.54</v>
      </c>
      <c r="AQ72" s="160">
        <f t="shared" si="21"/>
        <v>45981</v>
      </c>
      <c r="AR72" s="161">
        <f>VLOOKUP($AO72,[1]Plan1!$EW$172:$EZ$293,4)</f>
        <v>7276.54</v>
      </c>
      <c r="AS72" s="160">
        <f t="shared" si="22"/>
        <v>46011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">
      <c r="A73" s="112">
        <f t="shared" si="10"/>
        <v>44218</v>
      </c>
      <c r="B73" s="113">
        <f t="shared" si="0"/>
        <v>1013.8031767800001</v>
      </c>
      <c r="C73" s="113">
        <f t="shared" si="24"/>
        <v>1001.409519</v>
      </c>
      <c r="D73" s="114">
        <f t="shared" si="11"/>
        <v>5486.52</v>
      </c>
      <c r="E73" s="115">
        <f t="shared" si="117"/>
        <v>5560.59</v>
      </c>
      <c r="F73" s="116">
        <f t="shared" si="118"/>
        <v>44185</v>
      </c>
      <c r="G73" s="117">
        <f t="shared" si="1"/>
        <v>1.3500360884495022E-2</v>
      </c>
      <c r="H73" s="118">
        <f t="shared" si="26"/>
        <v>44249</v>
      </c>
      <c r="I73" s="118">
        <f t="shared" si="13"/>
        <v>44249</v>
      </c>
      <c r="J73" s="119">
        <f t="shared" si="14"/>
        <v>21</v>
      </c>
      <c r="K73" s="119">
        <f t="shared" si="119"/>
        <v>2</v>
      </c>
      <c r="L73" s="8">
        <f t="shared" si="15"/>
        <v>1.0012779599999999</v>
      </c>
      <c r="M73" s="120">
        <f t="shared" si="122"/>
        <v>1.00890013</v>
      </c>
      <c r="N73" s="120">
        <f t="shared" si="77"/>
        <v>1.0101351145601316</v>
      </c>
      <c r="O73" s="113">
        <f t="shared" si="120"/>
        <v>1.01142602</v>
      </c>
      <c r="P73" s="113">
        <f t="shared" si="4"/>
        <v>1012.85164419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0.12559999999999999</v>
      </c>
      <c r="U73" s="121">
        <f t="shared" si="78"/>
        <v>2</v>
      </c>
      <c r="V73" s="121">
        <v>252</v>
      </c>
      <c r="W73" s="120">
        <f t="shared" si="6"/>
        <v>1.000939459</v>
      </c>
      <c r="X73" s="113">
        <f t="shared" si="7"/>
        <v>0.95153259000000001</v>
      </c>
      <c r="Y73" s="113">
        <f t="shared" si="8"/>
        <v>0</v>
      </c>
      <c r="Z73" s="125" t="str">
        <f t="shared" si="28"/>
        <v>J=</v>
      </c>
      <c r="AA73" s="118">
        <f t="shared" si="29"/>
        <v>44249</v>
      </c>
      <c r="AB73" s="4"/>
      <c r="AC73" s="129">
        <f t="shared" si="30"/>
        <v>62</v>
      </c>
      <c r="AD73" s="135">
        <f t="shared" si="123"/>
        <v>46042</v>
      </c>
      <c r="AE73" s="131">
        <f t="shared" si="127"/>
        <v>1118.2676181600002</v>
      </c>
      <c r="AF73" s="133">
        <f t="shared" si="128"/>
        <v>19</v>
      </c>
      <c r="AG73" s="189">
        <f t="shared" si="116"/>
        <v>10.397432009999999</v>
      </c>
      <c r="AH73" s="141">
        <f t="shared" si="129"/>
        <v>0</v>
      </c>
      <c r="AI73" s="137">
        <v>0</v>
      </c>
      <c r="AJ73" s="131">
        <f t="shared" si="125"/>
        <v>10.397432009999999</v>
      </c>
      <c r="AK73" s="129">
        <f t="shared" si="35"/>
        <v>62</v>
      </c>
      <c r="AL73" s="138" t="s">
        <v>127</v>
      </c>
      <c r="AM73" s="135">
        <f t="shared" si="126"/>
        <v>46073</v>
      </c>
      <c r="AN73" s="7"/>
      <c r="AO73" s="135">
        <f t="shared" si="121"/>
        <v>46073</v>
      </c>
      <c r="AP73" s="161">
        <f>VLOOKUP($AO73,[1]Plan1!$EW$172:$EZ$293,2)</f>
        <v>7276.54</v>
      </c>
      <c r="AQ73" s="160">
        <f t="shared" si="21"/>
        <v>46011</v>
      </c>
      <c r="AR73" s="161">
        <f>VLOOKUP($AO73,[1]Plan1!$EW$172:$EZ$293,4)</f>
        <v>7276.54</v>
      </c>
      <c r="AS73" s="160">
        <f t="shared" si="22"/>
        <v>46042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">
      <c r="A74" s="112">
        <f t="shared" si="10"/>
        <v>44219</v>
      </c>
      <c r="B74" s="113">
        <f t="shared" ref="B74:B137" si="130">(P74+X74)</f>
        <v>1014.9271704</v>
      </c>
      <c r="C74" s="113">
        <f t="shared" si="24"/>
        <v>1001.409519</v>
      </c>
      <c r="D74" s="114">
        <f t="shared" si="11"/>
        <v>5486.52</v>
      </c>
      <c r="E74" s="115">
        <f t="shared" si="117"/>
        <v>5560.59</v>
      </c>
      <c r="F74" s="116">
        <f t="shared" si="118"/>
        <v>44185</v>
      </c>
      <c r="G74" s="117">
        <f t="shared" ref="G74:G137" si="131">(E74/D74)-1</f>
        <v>1.3500360884495022E-2</v>
      </c>
      <c r="H74" s="118">
        <f t="shared" si="26"/>
        <v>44249</v>
      </c>
      <c r="I74" s="118">
        <f t="shared" ref="I74:I137" si="132">IF(A74&gt;I73,H74,I73)</f>
        <v>44249</v>
      </c>
      <c r="J74" s="119">
        <f t="shared" si="14"/>
        <v>21</v>
      </c>
      <c r="K74" s="119">
        <f t="shared" si="119"/>
        <v>3</v>
      </c>
      <c r="L74" s="8">
        <f t="shared" si="15"/>
        <v>1.0019175499999999</v>
      </c>
      <c r="M74" s="120">
        <f t="shared" si="122"/>
        <v>1.00890013</v>
      </c>
      <c r="N74" s="120">
        <f t="shared" si="77"/>
        <v>1.0101351145601316</v>
      </c>
      <c r="O74" s="113">
        <f t="shared" si="120"/>
        <v>1.01207209</v>
      </c>
      <c r="P74" s="113">
        <f t="shared" ref="P74:P137" si="133">TRUNC(C74*O74,8)</f>
        <v>1013.49862484</v>
      </c>
      <c r="Q74" s="11">
        <f t="shared" si="27"/>
        <v>0</v>
      </c>
      <c r="R74" s="30">
        <f t="shared" si="17"/>
        <v>0</v>
      </c>
      <c r="S74" s="8">
        <f t="shared" ref="S74:S137" si="134">IF(R74&gt;0,TRUNC(R74*P74,8),0)</f>
        <v>0</v>
      </c>
      <c r="T74" s="122">
        <f t="shared" si="18"/>
        <v>0.12559999999999999</v>
      </c>
      <c r="U74" s="121">
        <f t="shared" si="78"/>
        <v>3</v>
      </c>
      <c r="V74" s="121">
        <v>252</v>
      </c>
      <c r="W74" s="120">
        <f t="shared" ref="W74:W137" si="135">ROUND((1+T74)^TRUNC((U74/V74),9),9)</f>
        <v>1.0014095190000001</v>
      </c>
      <c r="X74" s="113">
        <f t="shared" ref="X74:X137" si="136">TRUNC((P74*(W74-1)),8)</f>
        <v>1.4285455600000001</v>
      </c>
      <c r="Y74" s="113">
        <f t="shared" ref="Y74:Y137" si="137">IF(Q74&gt;0,S74+X74,0)</f>
        <v>0</v>
      </c>
      <c r="Z74" s="125" t="str">
        <f t="shared" si="28"/>
        <v>J=</v>
      </c>
      <c r="AA74" s="118">
        <f t="shared" si="29"/>
        <v>44249</v>
      </c>
      <c r="AB74" s="4"/>
      <c r="AC74" s="129">
        <f t="shared" si="30"/>
        <v>63</v>
      </c>
      <c r="AD74" s="135">
        <f t="shared" si="123"/>
        <v>46073</v>
      </c>
      <c r="AE74" s="131">
        <f t="shared" si="127"/>
        <v>1118.2676181600002</v>
      </c>
      <c r="AF74" s="133">
        <f t="shared" si="128"/>
        <v>21</v>
      </c>
      <c r="AG74" s="189">
        <f t="shared" si="116"/>
        <v>11.497506530000001</v>
      </c>
      <c r="AH74" s="141">
        <f t="shared" si="129"/>
        <v>0</v>
      </c>
      <c r="AI74" s="137">
        <v>0</v>
      </c>
      <c r="AJ74" s="131">
        <f t="shared" si="125"/>
        <v>11.497506530000001</v>
      </c>
      <c r="AK74" s="129">
        <f t="shared" si="35"/>
        <v>63</v>
      </c>
      <c r="AL74" s="138" t="s">
        <v>127</v>
      </c>
      <c r="AM74" s="135">
        <f t="shared" si="126"/>
        <v>46101</v>
      </c>
      <c r="AN74" s="7"/>
      <c r="AO74" s="135">
        <f t="shared" ref="AO74:AO94" si="138">AJ240</f>
        <v>46101</v>
      </c>
      <c r="AP74" s="161">
        <f>VLOOKUP($AO74,[1]Plan1!$EW$172:$EZ$293,2)</f>
        <v>7276.54</v>
      </c>
      <c r="AQ74" s="160">
        <f t="shared" si="21"/>
        <v>46042</v>
      </c>
      <c r="AR74" s="161">
        <f>VLOOKUP($AO74,[1]Plan1!$EW$172:$EZ$293,4)</f>
        <v>7276.54</v>
      </c>
      <c r="AS74" s="160">
        <f t="shared" si="22"/>
        <v>46073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">
      <c r="A75" s="112">
        <f t="shared" ref="A75:A138" si="139">(A74+1)</f>
        <v>44220</v>
      </c>
      <c r="B75" s="113">
        <f t="shared" si="130"/>
        <v>1014.9271704</v>
      </c>
      <c r="C75" s="113">
        <f t="shared" si="24"/>
        <v>1001.409519</v>
      </c>
      <c r="D75" s="114">
        <f t="shared" ref="D75:D138" si="140">IF(E75=E74,D74,E74)</f>
        <v>5486.52</v>
      </c>
      <c r="E75" s="115">
        <f t="shared" si="117"/>
        <v>5560.59</v>
      </c>
      <c r="F75" s="116">
        <f t="shared" si="118"/>
        <v>44185</v>
      </c>
      <c r="G75" s="117">
        <f t="shared" si="131"/>
        <v>1.3500360884495022E-2</v>
      </c>
      <c r="H75" s="118">
        <f t="shared" si="26"/>
        <v>44249</v>
      </c>
      <c r="I75" s="118">
        <f t="shared" si="132"/>
        <v>44249</v>
      </c>
      <c r="J75" s="119">
        <f t="shared" ref="J75:J138" si="141">IF(I75=I74,J74,NETWORKDAYS(I74,I75,$AD$176:$AD$502)-1)</f>
        <v>21</v>
      </c>
      <c r="K75" s="119">
        <f t="shared" si="119"/>
        <v>3</v>
      </c>
      <c r="L75" s="8">
        <f t="shared" ref="L75:L138" si="142">IF(E75&lt;D75,1,TRUNC((E75/D75)^TRUNC((K75/J75),9),8))</f>
        <v>1.0019175499999999</v>
      </c>
      <c r="M75" s="120">
        <f t="shared" si="122"/>
        <v>1.00890013</v>
      </c>
      <c r="N75" s="120">
        <f t="shared" si="77"/>
        <v>1.0101351145601316</v>
      </c>
      <c r="O75" s="113">
        <f t="shared" si="120"/>
        <v>1.01207209</v>
      </c>
      <c r="P75" s="113">
        <f t="shared" si="133"/>
        <v>1013.49862484</v>
      </c>
      <c r="Q75" s="11">
        <f t="shared" si="27"/>
        <v>0</v>
      </c>
      <c r="R75" s="30">
        <f t="shared" ref="R75:R138" si="143">IF(Q75&gt;0,VLOOKUP($A75,$AD$10:$AI$170,6),0)</f>
        <v>0</v>
      </c>
      <c r="S75" s="8">
        <f t="shared" si="134"/>
        <v>0</v>
      </c>
      <c r="T75" s="122">
        <f t="shared" ref="T75:T138" si="144">(T74)</f>
        <v>0.12559999999999999</v>
      </c>
      <c r="U75" s="121">
        <f t="shared" si="78"/>
        <v>3</v>
      </c>
      <c r="V75" s="121">
        <v>252</v>
      </c>
      <c r="W75" s="120">
        <f t="shared" si="135"/>
        <v>1.0014095190000001</v>
      </c>
      <c r="X75" s="113">
        <f t="shared" si="136"/>
        <v>1.4285455600000001</v>
      </c>
      <c r="Y75" s="113">
        <f t="shared" si="137"/>
        <v>0</v>
      </c>
      <c r="Z75" s="125" t="str">
        <f t="shared" si="28"/>
        <v>J=</v>
      </c>
      <c r="AA75" s="118">
        <f t="shared" si="29"/>
        <v>44249</v>
      </c>
      <c r="AB75" s="4"/>
      <c r="AC75" s="129">
        <f t="shared" si="30"/>
        <v>64</v>
      </c>
      <c r="AD75" s="135">
        <f t="shared" si="123"/>
        <v>46101</v>
      </c>
      <c r="AE75" s="131">
        <f t="shared" si="127"/>
        <v>1118.2676181600002</v>
      </c>
      <c r="AF75" s="133">
        <f t="shared" si="128"/>
        <v>20</v>
      </c>
      <c r="AG75" s="189">
        <f t="shared" si="116"/>
        <v>10.94733564</v>
      </c>
      <c r="AH75" s="141">
        <f t="shared" si="129"/>
        <v>0</v>
      </c>
      <c r="AI75" s="137">
        <v>0</v>
      </c>
      <c r="AJ75" s="131">
        <f t="shared" si="125"/>
        <v>10.94733564</v>
      </c>
      <c r="AK75" s="129">
        <f t="shared" si="35"/>
        <v>64</v>
      </c>
      <c r="AL75" s="138" t="s">
        <v>127</v>
      </c>
      <c r="AM75" s="135">
        <f t="shared" si="126"/>
        <v>46132</v>
      </c>
      <c r="AN75" s="7"/>
      <c r="AO75" s="135">
        <f t="shared" si="138"/>
        <v>46132</v>
      </c>
      <c r="AP75" s="161">
        <f>VLOOKUP($AO75,[1]Plan1!$EW$172:$EZ$293,2)</f>
        <v>7276.54</v>
      </c>
      <c r="AQ75" s="160">
        <f t="shared" ref="AQ75:AQ94" si="145">EDATE($AO75,-2)</f>
        <v>46073</v>
      </c>
      <c r="AR75" s="161">
        <f>VLOOKUP($AO75,[1]Plan1!$EW$172:$EZ$293,4)</f>
        <v>7276.54</v>
      </c>
      <c r="AS75" s="160">
        <f t="shared" ref="AS75:AS94" si="146">EDATE($AO75,-1)</f>
        <v>46101</v>
      </c>
      <c r="AT75" s="162">
        <f t="shared" ref="AT75:AT94" si="14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">
      <c r="A76" s="112">
        <f t="shared" si="139"/>
        <v>44221</v>
      </c>
      <c r="B76" s="113">
        <f t="shared" si="130"/>
        <v>1014.9271704</v>
      </c>
      <c r="C76" s="113">
        <f t="shared" ref="C76:C139" si="148">TRUNC(IF(Q75&gt;0,VLOOKUP(A75,$AD$12:$AE$170,2),C75),8)</f>
        <v>1001.409519</v>
      </c>
      <c r="D76" s="114">
        <f t="shared" si="140"/>
        <v>5486.52</v>
      </c>
      <c r="E76" s="115">
        <f t="shared" si="117"/>
        <v>5560.59</v>
      </c>
      <c r="F76" s="116">
        <f t="shared" si="118"/>
        <v>44185</v>
      </c>
      <c r="G76" s="117">
        <f t="shared" si="131"/>
        <v>1.3500360884495022E-2</v>
      </c>
      <c r="H76" s="118">
        <f t="shared" ref="H76:H139" si="149">IF(DAY(A76)=H$9,VLOOKUP(A76,AH$118:AN$450,4),H75)</f>
        <v>44249</v>
      </c>
      <c r="I76" s="118">
        <f t="shared" si="132"/>
        <v>44249</v>
      </c>
      <c r="J76" s="119">
        <f t="shared" si="141"/>
        <v>21</v>
      </c>
      <c r="K76" s="119">
        <f t="shared" si="119"/>
        <v>3</v>
      </c>
      <c r="L76" s="8">
        <f t="shared" si="142"/>
        <v>1.0019175499999999</v>
      </c>
      <c r="M76" s="120">
        <f t="shared" si="122"/>
        <v>1.00890013</v>
      </c>
      <c r="N76" s="120">
        <f t="shared" si="77"/>
        <v>1.0101351145601316</v>
      </c>
      <c r="O76" s="113">
        <f t="shared" si="120"/>
        <v>1.01207209</v>
      </c>
      <c r="P76" s="113">
        <f t="shared" si="133"/>
        <v>1013.49862484</v>
      </c>
      <c r="Q76" s="11">
        <f t="shared" ref="Q76:Q139" si="150">IF(VLOOKUP(A76,AD$10:AK$170,8)=VLOOKUP(A75,AD$10:AK$170,8),0,VLOOKUP(A76,AD$10:AK$170,8))</f>
        <v>0</v>
      </c>
      <c r="R76" s="30">
        <f t="shared" si="143"/>
        <v>0</v>
      </c>
      <c r="S76" s="8">
        <f t="shared" si="134"/>
        <v>0</v>
      </c>
      <c r="T76" s="122">
        <f t="shared" si="144"/>
        <v>0.12559999999999999</v>
      </c>
      <c r="U76" s="121">
        <f t="shared" si="78"/>
        <v>3</v>
      </c>
      <c r="V76" s="121">
        <v>252</v>
      </c>
      <c r="W76" s="120">
        <f t="shared" si="135"/>
        <v>1.0014095190000001</v>
      </c>
      <c r="X76" s="113">
        <f t="shared" si="136"/>
        <v>1.4285455600000001</v>
      </c>
      <c r="Y76" s="113">
        <f t="shared" si="137"/>
        <v>0</v>
      </c>
      <c r="Z76" s="125" t="str">
        <f t="shared" ref="Z76:Z139" si="151">IF($Q75&gt;0,VLOOKUP($A75,$AD$10:$AM$170,9),Z75)</f>
        <v>J=</v>
      </c>
      <c r="AA76" s="118">
        <f t="shared" ref="AA76:AA139" si="152">IF($Q75&gt;0,VLOOKUP($A75,$AD$10:$AM$170,10),AA75)</f>
        <v>44249</v>
      </c>
      <c r="AB76" s="4"/>
      <c r="AC76" s="129">
        <f t="shared" ref="AC76:AC96" si="153">AC75+1</f>
        <v>65</v>
      </c>
      <c r="AD76" s="135">
        <f t="shared" si="123"/>
        <v>46132</v>
      </c>
      <c r="AE76" s="131">
        <f t="shared" si="127"/>
        <v>1118.2676181600002</v>
      </c>
      <c r="AF76" s="133">
        <f t="shared" si="128"/>
        <v>20</v>
      </c>
      <c r="AG76" s="189">
        <f t="shared" si="116"/>
        <v>10.94733564</v>
      </c>
      <c r="AH76" s="141">
        <f t="shared" si="129"/>
        <v>0</v>
      </c>
      <c r="AI76" s="137">
        <v>0</v>
      </c>
      <c r="AJ76" s="131">
        <f t="shared" si="125"/>
        <v>10.94733564</v>
      </c>
      <c r="AK76" s="129">
        <f t="shared" ref="AK76:AK96" si="154">AK75+1</f>
        <v>65</v>
      </c>
      <c r="AL76" s="138" t="s">
        <v>127</v>
      </c>
      <c r="AM76" s="135">
        <f t="shared" si="126"/>
        <v>46162</v>
      </c>
      <c r="AN76" s="7"/>
      <c r="AO76" s="135">
        <f t="shared" si="138"/>
        <v>46162</v>
      </c>
      <c r="AP76" s="161">
        <f>VLOOKUP($AO76,[1]Plan1!$EW$172:$EZ$293,2)</f>
        <v>7276.54</v>
      </c>
      <c r="AQ76" s="160">
        <f t="shared" si="145"/>
        <v>46101</v>
      </c>
      <c r="AR76" s="161">
        <f>VLOOKUP($AO76,[1]Plan1!$EW$172:$EZ$293,4)</f>
        <v>7276.54</v>
      </c>
      <c r="AS76" s="160">
        <f t="shared" si="146"/>
        <v>46132</v>
      </c>
      <c r="AT76" s="162">
        <f t="shared" si="14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">
      <c r="A77" s="112">
        <f t="shared" si="139"/>
        <v>44222</v>
      </c>
      <c r="B77" s="113">
        <f t="shared" si="130"/>
        <v>1016.0524177699999</v>
      </c>
      <c r="C77" s="113">
        <f t="shared" si="148"/>
        <v>1001.409519</v>
      </c>
      <c r="D77" s="114">
        <f t="shared" si="140"/>
        <v>5486.52</v>
      </c>
      <c r="E77" s="115">
        <f t="shared" si="117"/>
        <v>5560.59</v>
      </c>
      <c r="F77" s="116">
        <f t="shared" si="118"/>
        <v>44185</v>
      </c>
      <c r="G77" s="117">
        <f t="shared" si="131"/>
        <v>1.3500360884495022E-2</v>
      </c>
      <c r="H77" s="118">
        <f t="shared" si="149"/>
        <v>44249</v>
      </c>
      <c r="I77" s="118">
        <f t="shared" si="132"/>
        <v>44249</v>
      </c>
      <c r="J77" s="119">
        <f t="shared" si="141"/>
        <v>21</v>
      </c>
      <c r="K77" s="119">
        <f t="shared" si="119"/>
        <v>4</v>
      </c>
      <c r="L77" s="8">
        <f t="shared" si="142"/>
        <v>1.0025575499999999</v>
      </c>
      <c r="M77" s="120">
        <f t="shared" si="122"/>
        <v>1.00890013</v>
      </c>
      <c r="N77" s="120">
        <f t="shared" si="77"/>
        <v>1.0101351145601316</v>
      </c>
      <c r="O77" s="113">
        <f t="shared" si="120"/>
        <v>1.01271858</v>
      </c>
      <c r="P77" s="113">
        <f t="shared" si="133"/>
        <v>1014.14602608</v>
      </c>
      <c r="Q77" s="11">
        <f t="shared" si="150"/>
        <v>0</v>
      </c>
      <c r="R77" s="30">
        <f t="shared" si="143"/>
        <v>0</v>
      </c>
      <c r="S77" s="8">
        <f t="shared" si="134"/>
        <v>0</v>
      </c>
      <c r="T77" s="122">
        <f t="shared" si="144"/>
        <v>0.12559999999999999</v>
      </c>
      <c r="U77" s="121">
        <f t="shared" si="78"/>
        <v>4</v>
      </c>
      <c r="V77" s="121">
        <v>252</v>
      </c>
      <c r="W77" s="120">
        <f t="shared" si="135"/>
        <v>1.0018798</v>
      </c>
      <c r="X77" s="113">
        <f t="shared" si="136"/>
        <v>1.90639169</v>
      </c>
      <c r="Y77" s="113">
        <f t="shared" si="137"/>
        <v>0</v>
      </c>
      <c r="Z77" s="125" t="str">
        <f t="shared" si="151"/>
        <v>J=</v>
      </c>
      <c r="AA77" s="118">
        <f t="shared" si="152"/>
        <v>44249</v>
      </c>
      <c r="AB77" s="4"/>
      <c r="AC77" s="129">
        <f t="shared" si="153"/>
        <v>66</v>
      </c>
      <c r="AD77" s="135">
        <f t="shared" si="123"/>
        <v>46162</v>
      </c>
      <c r="AE77" s="131">
        <f t="shared" si="127"/>
        <v>1118.2676181600002</v>
      </c>
      <c r="AF77" s="133">
        <f t="shared" si="128"/>
        <v>20</v>
      </c>
      <c r="AG77" s="189">
        <f t="shared" si="116"/>
        <v>10.94733564</v>
      </c>
      <c r="AH77" s="141">
        <f t="shared" si="129"/>
        <v>0</v>
      </c>
      <c r="AI77" s="137">
        <v>0</v>
      </c>
      <c r="AJ77" s="131">
        <f t="shared" si="125"/>
        <v>10.94733564</v>
      </c>
      <c r="AK77" s="129">
        <f t="shared" si="154"/>
        <v>66</v>
      </c>
      <c r="AL77" s="138" t="s">
        <v>127</v>
      </c>
      <c r="AM77" s="135">
        <f t="shared" si="126"/>
        <v>46195</v>
      </c>
      <c r="AN77" s="7"/>
      <c r="AO77" s="135">
        <f t="shared" si="138"/>
        <v>46195</v>
      </c>
      <c r="AP77" s="161">
        <f>VLOOKUP($AO77,[1]Plan1!$EW$172:$EZ$293,2)</f>
        <v>7276.54</v>
      </c>
      <c r="AQ77" s="160">
        <f t="shared" si="145"/>
        <v>46134</v>
      </c>
      <c r="AR77" s="161">
        <f>VLOOKUP($AO77,[1]Plan1!$EW$172:$EZ$293,4)</f>
        <v>7276.54</v>
      </c>
      <c r="AS77" s="160">
        <f t="shared" si="146"/>
        <v>46164</v>
      </c>
      <c r="AT77" s="162">
        <f t="shared" si="14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">
      <c r="A78" s="112">
        <f t="shared" si="139"/>
        <v>44223</v>
      </c>
      <c r="B78" s="113">
        <f t="shared" si="130"/>
        <v>1017.17891992</v>
      </c>
      <c r="C78" s="113">
        <f t="shared" si="148"/>
        <v>1001.409519</v>
      </c>
      <c r="D78" s="114">
        <f t="shared" si="140"/>
        <v>5486.52</v>
      </c>
      <c r="E78" s="115">
        <f t="shared" si="117"/>
        <v>5560.59</v>
      </c>
      <c r="F78" s="116">
        <f t="shared" si="118"/>
        <v>44185</v>
      </c>
      <c r="G78" s="117">
        <f t="shared" si="131"/>
        <v>1.3500360884495022E-2</v>
      </c>
      <c r="H78" s="118">
        <f t="shared" si="149"/>
        <v>44249</v>
      </c>
      <c r="I78" s="118">
        <f t="shared" si="132"/>
        <v>44249</v>
      </c>
      <c r="J78" s="119">
        <f t="shared" si="141"/>
        <v>21</v>
      </c>
      <c r="K78" s="119">
        <f t="shared" si="119"/>
        <v>5</v>
      </c>
      <c r="L78" s="8">
        <f t="shared" si="142"/>
        <v>1.00319797</v>
      </c>
      <c r="M78" s="120">
        <f t="shared" si="122"/>
        <v>1.00890013</v>
      </c>
      <c r="N78" s="120">
        <f t="shared" si="77"/>
        <v>1.0101351145601316</v>
      </c>
      <c r="O78" s="113">
        <f t="shared" si="120"/>
        <v>1.01336549</v>
      </c>
      <c r="P78" s="113">
        <f t="shared" si="133"/>
        <v>1014.79384791</v>
      </c>
      <c r="Q78" s="11">
        <f t="shared" si="150"/>
        <v>0</v>
      </c>
      <c r="R78" s="30">
        <f t="shared" si="143"/>
        <v>0</v>
      </c>
      <c r="S78" s="8">
        <f t="shared" si="134"/>
        <v>0</v>
      </c>
      <c r="T78" s="122">
        <f t="shared" si="144"/>
        <v>0.12559999999999999</v>
      </c>
      <c r="U78" s="121">
        <f t="shared" si="78"/>
        <v>5</v>
      </c>
      <c r="V78" s="121">
        <v>252</v>
      </c>
      <c r="W78" s="120">
        <f t="shared" si="135"/>
        <v>1.002350302</v>
      </c>
      <c r="X78" s="113">
        <f t="shared" si="136"/>
        <v>2.38507201</v>
      </c>
      <c r="Y78" s="113">
        <f t="shared" si="137"/>
        <v>0</v>
      </c>
      <c r="Z78" s="125" t="str">
        <f t="shared" si="151"/>
        <v>J=</v>
      </c>
      <c r="AA78" s="118">
        <f t="shared" si="152"/>
        <v>44249</v>
      </c>
      <c r="AB78" s="4"/>
      <c r="AC78" s="129">
        <f t="shared" si="153"/>
        <v>67</v>
      </c>
      <c r="AD78" s="135">
        <f t="shared" si="123"/>
        <v>46195</v>
      </c>
      <c r="AE78" s="131">
        <f t="shared" si="127"/>
        <v>1118.2676181600002</v>
      </c>
      <c r="AF78" s="133">
        <f t="shared" si="128"/>
        <v>22</v>
      </c>
      <c r="AG78" s="189">
        <f t="shared" si="116"/>
        <v>12.04794581</v>
      </c>
      <c r="AH78" s="141">
        <f t="shared" si="129"/>
        <v>0</v>
      </c>
      <c r="AI78" s="137">
        <v>0</v>
      </c>
      <c r="AJ78" s="131">
        <f t="shared" si="125"/>
        <v>12.04794581</v>
      </c>
      <c r="AK78" s="129">
        <f t="shared" si="154"/>
        <v>67</v>
      </c>
      <c r="AL78" s="138" t="s">
        <v>127</v>
      </c>
      <c r="AM78" s="135">
        <f t="shared" si="126"/>
        <v>46223</v>
      </c>
      <c r="AN78" s="7"/>
      <c r="AO78" s="135">
        <f t="shared" si="138"/>
        <v>46223</v>
      </c>
      <c r="AP78" s="161">
        <f>VLOOKUP($AO78,[1]Plan1!$EW$172:$EZ$293,2)</f>
        <v>7276.54</v>
      </c>
      <c r="AQ78" s="160">
        <f t="shared" si="145"/>
        <v>46162</v>
      </c>
      <c r="AR78" s="161">
        <f>VLOOKUP($AO78,[1]Plan1!$EW$172:$EZ$293,4)</f>
        <v>7276.54</v>
      </c>
      <c r="AS78" s="160">
        <f t="shared" si="146"/>
        <v>46193</v>
      </c>
      <c r="AT78" s="162">
        <f t="shared" si="14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">
      <c r="A79" s="112">
        <f t="shared" si="139"/>
        <v>44224</v>
      </c>
      <c r="B79" s="113">
        <f t="shared" si="130"/>
        <v>1018.3066678099999</v>
      </c>
      <c r="C79" s="113">
        <f t="shared" si="148"/>
        <v>1001.409519</v>
      </c>
      <c r="D79" s="114">
        <f t="shared" si="140"/>
        <v>5486.52</v>
      </c>
      <c r="E79" s="115">
        <f t="shared" si="117"/>
        <v>5560.59</v>
      </c>
      <c r="F79" s="116">
        <f t="shared" si="118"/>
        <v>44185</v>
      </c>
      <c r="G79" s="117">
        <f t="shared" si="131"/>
        <v>1.3500360884495022E-2</v>
      </c>
      <c r="H79" s="118">
        <f t="shared" si="149"/>
        <v>44249</v>
      </c>
      <c r="I79" s="118">
        <f t="shared" si="132"/>
        <v>44249</v>
      </c>
      <c r="J79" s="119">
        <f t="shared" si="141"/>
        <v>21</v>
      </c>
      <c r="K79" s="119">
        <f t="shared" si="119"/>
        <v>6</v>
      </c>
      <c r="L79" s="8">
        <f t="shared" si="142"/>
        <v>1.0038387900000001</v>
      </c>
      <c r="M79" s="120">
        <f t="shared" si="122"/>
        <v>1.00890013</v>
      </c>
      <c r="N79" s="120">
        <f t="shared" si="77"/>
        <v>1.0101351145601316</v>
      </c>
      <c r="O79" s="113">
        <f t="shared" si="120"/>
        <v>1.0140128100000001</v>
      </c>
      <c r="P79" s="113">
        <f t="shared" si="133"/>
        <v>1015.4420803199999</v>
      </c>
      <c r="Q79" s="11">
        <f t="shared" si="150"/>
        <v>0</v>
      </c>
      <c r="R79" s="30">
        <f t="shared" si="143"/>
        <v>0</v>
      </c>
      <c r="S79" s="8">
        <f t="shared" si="134"/>
        <v>0</v>
      </c>
      <c r="T79" s="122">
        <f t="shared" si="144"/>
        <v>0.12559999999999999</v>
      </c>
      <c r="U79" s="121">
        <f t="shared" si="78"/>
        <v>6</v>
      </c>
      <c r="V79" s="121">
        <v>252</v>
      </c>
      <c r="W79" s="120">
        <f t="shared" si="135"/>
        <v>1.002821025</v>
      </c>
      <c r="X79" s="113">
        <f t="shared" si="136"/>
        <v>2.8645874899999999</v>
      </c>
      <c r="Y79" s="113">
        <f t="shared" si="137"/>
        <v>0</v>
      </c>
      <c r="Z79" s="125" t="str">
        <f t="shared" si="151"/>
        <v>J=</v>
      </c>
      <c r="AA79" s="118">
        <f t="shared" si="152"/>
        <v>44249</v>
      </c>
      <c r="AB79" s="4"/>
      <c r="AC79" s="129">
        <f t="shared" si="153"/>
        <v>68</v>
      </c>
      <c r="AD79" s="135">
        <f t="shared" si="123"/>
        <v>46223</v>
      </c>
      <c r="AE79" s="131">
        <f t="shared" si="127"/>
        <v>1118.2676181600002</v>
      </c>
      <c r="AF79" s="133">
        <f t="shared" si="128"/>
        <v>20</v>
      </c>
      <c r="AG79" s="189">
        <f t="shared" si="116"/>
        <v>10.94733564</v>
      </c>
      <c r="AH79" s="141">
        <f t="shared" si="129"/>
        <v>0</v>
      </c>
      <c r="AI79" s="137">
        <v>0</v>
      </c>
      <c r="AJ79" s="131">
        <f t="shared" si="125"/>
        <v>10.94733564</v>
      </c>
      <c r="AK79" s="129">
        <f t="shared" si="154"/>
        <v>68</v>
      </c>
      <c r="AL79" s="138" t="s">
        <v>127</v>
      </c>
      <c r="AM79" s="135">
        <f t="shared" si="126"/>
        <v>46254</v>
      </c>
      <c r="AN79" s="7"/>
      <c r="AO79" s="135">
        <f t="shared" si="138"/>
        <v>46254</v>
      </c>
      <c r="AP79" s="161">
        <f>VLOOKUP($AO79,[1]Plan1!$EW$172:$EZ$293,2)</f>
        <v>7276.54</v>
      </c>
      <c r="AQ79" s="160">
        <f t="shared" si="145"/>
        <v>46193</v>
      </c>
      <c r="AR79" s="161">
        <f>VLOOKUP($AO79,[1]Plan1!$EW$172:$EZ$293,4)</f>
        <v>7276.54</v>
      </c>
      <c r="AS79" s="160">
        <f t="shared" si="146"/>
        <v>46223</v>
      </c>
      <c r="AT79" s="162">
        <f t="shared" si="14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">
      <c r="A80" s="112">
        <f t="shared" si="139"/>
        <v>44225</v>
      </c>
      <c r="B80" s="113">
        <f t="shared" si="130"/>
        <v>1019.43564136</v>
      </c>
      <c r="C80" s="113">
        <f t="shared" si="148"/>
        <v>1001.409519</v>
      </c>
      <c r="D80" s="114">
        <f t="shared" si="140"/>
        <v>5486.52</v>
      </c>
      <c r="E80" s="115">
        <f t="shared" si="117"/>
        <v>5560.59</v>
      </c>
      <c r="F80" s="116">
        <f t="shared" si="118"/>
        <v>44185</v>
      </c>
      <c r="G80" s="117">
        <f t="shared" si="131"/>
        <v>1.3500360884495022E-2</v>
      </c>
      <c r="H80" s="118">
        <f t="shared" si="149"/>
        <v>44249</v>
      </c>
      <c r="I80" s="118">
        <f t="shared" si="132"/>
        <v>44249</v>
      </c>
      <c r="J80" s="119">
        <f t="shared" si="141"/>
        <v>21</v>
      </c>
      <c r="K80" s="119">
        <f t="shared" si="119"/>
        <v>7</v>
      </c>
      <c r="L80" s="8">
        <f t="shared" si="142"/>
        <v>1.00448001</v>
      </c>
      <c r="M80" s="120">
        <f t="shared" si="122"/>
        <v>1.00890013</v>
      </c>
      <c r="N80" s="120">
        <f t="shared" si="77"/>
        <v>1.0101351145601316</v>
      </c>
      <c r="O80" s="113">
        <f t="shared" si="120"/>
        <v>1.0146605200000001</v>
      </c>
      <c r="P80" s="113">
        <f t="shared" si="133"/>
        <v>1016.09070328</v>
      </c>
      <c r="Q80" s="11">
        <f t="shared" si="150"/>
        <v>0</v>
      </c>
      <c r="R80" s="30">
        <f t="shared" si="143"/>
        <v>0</v>
      </c>
      <c r="S80" s="8">
        <f t="shared" si="134"/>
        <v>0</v>
      </c>
      <c r="T80" s="122">
        <f t="shared" si="144"/>
        <v>0.12559999999999999</v>
      </c>
      <c r="U80" s="121">
        <f t="shared" si="78"/>
        <v>7</v>
      </c>
      <c r="V80" s="121">
        <v>252</v>
      </c>
      <c r="W80" s="120">
        <f t="shared" si="135"/>
        <v>1.0032919680000001</v>
      </c>
      <c r="X80" s="113">
        <f t="shared" si="136"/>
        <v>3.3449380799999999</v>
      </c>
      <c r="Y80" s="113">
        <f t="shared" si="137"/>
        <v>0</v>
      </c>
      <c r="Z80" s="125" t="str">
        <f t="shared" si="151"/>
        <v>J=</v>
      </c>
      <c r="AA80" s="118">
        <f t="shared" si="152"/>
        <v>44249</v>
      </c>
      <c r="AB80" s="4"/>
      <c r="AC80" s="129">
        <f t="shared" si="153"/>
        <v>69</v>
      </c>
      <c r="AD80" s="135">
        <f t="shared" si="123"/>
        <v>46254</v>
      </c>
      <c r="AE80" s="131">
        <f t="shared" si="127"/>
        <v>1118.2676181600002</v>
      </c>
      <c r="AF80" s="133">
        <f t="shared" si="128"/>
        <v>23</v>
      </c>
      <c r="AG80" s="189">
        <f t="shared" si="116"/>
        <v>12.59865347</v>
      </c>
      <c r="AH80" s="141">
        <f t="shared" si="129"/>
        <v>0</v>
      </c>
      <c r="AI80" s="137">
        <v>0</v>
      </c>
      <c r="AJ80" s="131">
        <f t="shared" si="125"/>
        <v>12.59865347</v>
      </c>
      <c r="AK80" s="129">
        <f t="shared" si="154"/>
        <v>69</v>
      </c>
      <c r="AL80" s="138" t="s">
        <v>127</v>
      </c>
      <c r="AM80" s="135">
        <f t="shared" si="126"/>
        <v>46286</v>
      </c>
      <c r="AN80" s="7"/>
      <c r="AO80" s="135">
        <f t="shared" si="138"/>
        <v>46286</v>
      </c>
      <c r="AP80" s="161">
        <f>VLOOKUP($AO80,[1]Plan1!$EW$172:$EZ$293,2)</f>
        <v>7276.54</v>
      </c>
      <c r="AQ80" s="160">
        <f t="shared" si="145"/>
        <v>46224</v>
      </c>
      <c r="AR80" s="161">
        <f>VLOOKUP($AO80,[1]Plan1!$EW$172:$EZ$293,4)</f>
        <v>7276.54</v>
      </c>
      <c r="AS80" s="160">
        <f t="shared" si="146"/>
        <v>46255</v>
      </c>
      <c r="AT80" s="162">
        <f t="shared" si="14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">
      <c r="A81" s="112">
        <f t="shared" si="139"/>
        <v>44226</v>
      </c>
      <c r="B81" s="113">
        <f t="shared" si="130"/>
        <v>1020.56589382</v>
      </c>
      <c r="C81" s="113">
        <f t="shared" si="148"/>
        <v>1001.409519</v>
      </c>
      <c r="D81" s="114">
        <f t="shared" si="140"/>
        <v>5486.52</v>
      </c>
      <c r="E81" s="115">
        <f t="shared" si="117"/>
        <v>5560.59</v>
      </c>
      <c r="F81" s="116">
        <f t="shared" si="118"/>
        <v>44185</v>
      </c>
      <c r="G81" s="117">
        <f t="shared" si="131"/>
        <v>1.3500360884495022E-2</v>
      </c>
      <c r="H81" s="118">
        <f t="shared" si="149"/>
        <v>44249</v>
      </c>
      <c r="I81" s="118">
        <f t="shared" si="132"/>
        <v>44249</v>
      </c>
      <c r="J81" s="119">
        <f t="shared" si="141"/>
        <v>21</v>
      </c>
      <c r="K81" s="119">
        <f t="shared" si="119"/>
        <v>8</v>
      </c>
      <c r="L81" s="8">
        <f t="shared" si="142"/>
        <v>1.00512165</v>
      </c>
      <c r="M81" s="120">
        <f t="shared" si="122"/>
        <v>1.00890013</v>
      </c>
      <c r="N81" s="120">
        <f t="shared" si="77"/>
        <v>1.0101351145601316</v>
      </c>
      <c r="O81" s="113">
        <f t="shared" si="120"/>
        <v>1.01530867</v>
      </c>
      <c r="P81" s="113">
        <f t="shared" si="133"/>
        <v>1016.73976686</v>
      </c>
      <c r="Q81" s="11">
        <f t="shared" si="150"/>
        <v>0</v>
      </c>
      <c r="R81" s="30">
        <f t="shared" si="143"/>
        <v>0</v>
      </c>
      <c r="S81" s="8">
        <f t="shared" si="134"/>
        <v>0</v>
      </c>
      <c r="T81" s="122">
        <f t="shared" si="144"/>
        <v>0.12559999999999999</v>
      </c>
      <c r="U81" s="121">
        <f t="shared" si="78"/>
        <v>8</v>
      </c>
      <c r="V81" s="121">
        <v>252</v>
      </c>
      <c r="W81" s="120">
        <f t="shared" si="135"/>
        <v>1.0037631330000001</v>
      </c>
      <c r="X81" s="113">
        <f t="shared" si="136"/>
        <v>3.8261269599999999</v>
      </c>
      <c r="Y81" s="113">
        <f t="shared" si="137"/>
        <v>0</v>
      </c>
      <c r="Z81" s="125" t="str">
        <f t="shared" si="151"/>
        <v>J=</v>
      </c>
      <c r="AA81" s="118">
        <f t="shared" si="152"/>
        <v>44249</v>
      </c>
      <c r="AB81" s="4"/>
      <c r="AC81" s="129">
        <f t="shared" si="153"/>
        <v>70</v>
      </c>
      <c r="AD81" s="135">
        <f t="shared" si="123"/>
        <v>46286</v>
      </c>
      <c r="AE81" s="131">
        <f t="shared" si="127"/>
        <v>1118.2676181600002</v>
      </c>
      <c r="AF81" s="133">
        <f t="shared" si="128"/>
        <v>21</v>
      </c>
      <c r="AG81" s="189">
        <f t="shared" si="116"/>
        <v>11.497506530000001</v>
      </c>
      <c r="AH81" s="141">
        <f t="shared" si="129"/>
        <v>0</v>
      </c>
      <c r="AI81" s="137">
        <v>0</v>
      </c>
      <c r="AJ81" s="131">
        <f t="shared" si="125"/>
        <v>11.497506530000001</v>
      </c>
      <c r="AK81" s="129">
        <f t="shared" si="154"/>
        <v>70</v>
      </c>
      <c r="AL81" s="138" t="s">
        <v>127</v>
      </c>
      <c r="AM81" s="135">
        <f t="shared" si="126"/>
        <v>46315</v>
      </c>
      <c r="AN81" s="7"/>
      <c r="AO81" s="135">
        <f t="shared" si="138"/>
        <v>46315</v>
      </c>
      <c r="AP81" s="161">
        <f>VLOOKUP($AO81,[1]Plan1!$EW$172:$EZ$293,2)</f>
        <v>7276.54</v>
      </c>
      <c r="AQ81" s="160">
        <f t="shared" si="145"/>
        <v>46254</v>
      </c>
      <c r="AR81" s="161">
        <f>VLOOKUP($AO81,[1]Plan1!$EW$172:$EZ$293,4)</f>
        <v>7276.54</v>
      </c>
      <c r="AS81" s="160">
        <f t="shared" si="146"/>
        <v>46285</v>
      </c>
      <c r="AT81" s="162">
        <f t="shared" si="14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">
      <c r="A82" s="112">
        <f t="shared" si="139"/>
        <v>44227</v>
      </c>
      <c r="B82" s="113">
        <f t="shared" si="130"/>
        <v>1020.56589382</v>
      </c>
      <c r="C82" s="113">
        <f t="shared" si="148"/>
        <v>1001.409519</v>
      </c>
      <c r="D82" s="114">
        <f t="shared" si="140"/>
        <v>5486.52</v>
      </c>
      <c r="E82" s="115">
        <f t="shared" si="117"/>
        <v>5560.59</v>
      </c>
      <c r="F82" s="116">
        <f t="shared" si="118"/>
        <v>44185</v>
      </c>
      <c r="G82" s="117">
        <f t="shared" si="131"/>
        <v>1.3500360884495022E-2</v>
      </c>
      <c r="H82" s="118">
        <f t="shared" si="149"/>
        <v>44249</v>
      </c>
      <c r="I82" s="118">
        <f t="shared" si="132"/>
        <v>44249</v>
      </c>
      <c r="J82" s="119">
        <f t="shared" si="141"/>
        <v>21</v>
      </c>
      <c r="K82" s="119">
        <f t="shared" si="119"/>
        <v>8</v>
      </c>
      <c r="L82" s="8">
        <f t="shared" si="142"/>
        <v>1.00512165</v>
      </c>
      <c r="M82" s="120">
        <f t="shared" si="122"/>
        <v>1.00890013</v>
      </c>
      <c r="N82" s="120">
        <f t="shared" si="77"/>
        <v>1.0101351145601316</v>
      </c>
      <c r="O82" s="113">
        <f t="shared" si="120"/>
        <v>1.01530867</v>
      </c>
      <c r="P82" s="113">
        <f t="shared" si="133"/>
        <v>1016.73976686</v>
      </c>
      <c r="Q82" s="11">
        <f t="shared" si="150"/>
        <v>0</v>
      </c>
      <c r="R82" s="30">
        <f t="shared" si="143"/>
        <v>0</v>
      </c>
      <c r="S82" s="8">
        <f t="shared" si="134"/>
        <v>0</v>
      </c>
      <c r="T82" s="122">
        <f t="shared" si="144"/>
        <v>0.12559999999999999</v>
      </c>
      <c r="U82" s="121">
        <f t="shared" si="78"/>
        <v>8</v>
      </c>
      <c r="V82" s="121">
        <v>252</v>
      </c>
      <c r="W82" s="120">
        <f t="shared" si="135"/>
        <v>1.0037631330000001</v>
      </c>
      <c r="X82" s="113">
        <f t="shared" si="136"/>
        <v>3.8261269599999999</v>
      </c>
      <c r="Y82" s="113">
        <f t="shared" si="137"/>
        <v>0</v>
      </c>
      <c r="Z82" s="125" t="str">
        <f t="shared" si="151"/>
        <v>J=</v>
      </c>
      <c r="AA82" s="118">
        <f t="shared" si="152"/>
        <v>44249</v>
      </c>
      <c r="AB82" s="4"/>
      <c r="AC82" s="129">
        <f t="shared" si="153"/>
        <v>71</v>
      </c>
      <c r="AD82" s="135">
        <f t="shared" si="123"/>
        <v>46315</v>
      </c>
      <c r="AE82" s="131">
        <f t="shared" si="127"/>
        <v>1118.2676181600002</v>
      </c>
      <c r="AF82" s="133">
        <f t="shared" si="128"/>
        <v>20</v>
      </c>
      <c r="AG82" s="189">
        <f t="shared" si="116"/>
        <v>10.94733564</v>
      </c>
      <c r="AH82" s="141">
        <f t="shared" si="129"/>
        <v>0</v>
      </c>
      <c r="AI82" s="137">
        <v>0</v>
      </c>
      <c r="AJ82" s="131">
        <f t="shared" si="125"/>
        <v>10.94733564</v>
      </c>
      <c r="AK82" s="129">
        <f t="shared" si="154"/>
        <v>71</v>
      </c>
      <c r="AL82" s="138" t="s">
        <v>127</v>
      </c>
      <c r="AM82" s="135">
        <f t="shared" si="126"/>
        <v>46349</v>
      </c>
      <c r="AN82" s="7"/>
      <c r="AO82" s="135">
        <f t="shared" si="138"/>
        <v>46349</v>
      </c>
      <c r="AP82" s="161">
        <f>VLOOKUP($AO82,[1]Plan1!$EW$172:$EZ$293,2)</f>
        <v>7276.54</v>
      </c>
      <c r="AQ82" s="160">
        <f t="shared" si="145"/>
        <v>46288</v>
      </c>
      <c r="AR82" s="161">
        <f>VLOOKUP($AO82,[1]Plan1!$EW$172:$EZ$293,4)</f>
        <v>7276.54</v>
      </c>
      <c r="AS82" s="160">
        <f t="shared" si="146"/>
        <v>46318</v>
      </c>
      <c r="AT82" s="162">
        <f t="shared" si="14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">
      <c r="A83" s="112">
        <f t="shared" si="139"/>
        <v>44228</v>
      </c>
      <c r="B83" s="113">
        <f t="shared" si="130"/>
        <v>1020.56589382</v>
      </c>
      <c r="C83" s="113">
        <f t="shared" si="148"/>
        <v>1001.409519</v>
      </c>
      <c r="D83" s="114">
        <f t="shared" si="140"/>
        <v>5486.52</v>
      </c>
      <c r="E83" s="115">
        <f t="shared" si="117"/>
        <v>5560.59</v>
      </c>
      <c r="F83" s="116">
        <f t="shared" si="118"/>
        <v>44185</v>
      </c>
      <c r="G83" s="117">
        <f t="shared" si="131"/>
        <v>1.3500360884495022E-2</v>
      </c>
      <c r="H83" s="118">
        <f t="shared" si="149"/>
        <v>44249</v>
      </c>
      <c r="I83" s="118">
        <f t="shared" si="132"/>
        <v>44249</v>
      </c>
      <c r="J83" s="119">
        <f t="shared" si="141"/>
        <v>21</v>
      </c>
      <c r="K83" s="119">
        <f t="shared" si="119"/>
        <v>8</v>
      </c>
      <c r="L83" s="8">
        <f t="shared" si="142"/>
        <v>1.00512165</v>
      </c>
      <c r="M83" s="120">
        <f t="shared" si="122"/>
        <v>1.00890013</v>
      </c>
      <c r="N83" s="120">
        <f t="shared" si="77"/>
        <v>1.0101351145601316</v>
      </c>
      <c r="O83" s="113">
        <f t="shared" si="120"/>
        <v>1.01530867</v>
      </c>
      <c r="P83" s="113">
        <f t="shared" si="133"/>
        <v>1016.73976686</v>
      </c>
      <c r="Q83" s="11">
        <f t="shared" si="150"/>
        <v>0</v>
      </c>
      <c r="R83" s="30">
        <f t="shared" si="143"/>
        <v>0</v>
      </c>
      <c r="S83" s="8">
        <f t="shared" si="134"/>
        <v>0</v>
      </c>
      <c r="T83" s="122">
        <f t="shared" si="144"/>
        <v>0.12559999999999999</v>
      </c>
      <c r="U83" s="121">
        <f t="shared" si="78"/>
        <v>8</v>
      </c>
      <c r="V83" s="121">
        <v>252</v>
      </c>
      <c r="W83" s="120">
        <f t="shared" si="135"/>
        <v>1.0037631330000001</v>
      </c>
      <c r="X83" s="113">
        <f t="shared" si="136"/>
        <v>3.8261269599999999</v>
      </c>
      <c r="Y83" s="113">
        <f t="shared" si="137"/>
        <v>0</v>
      </c>
      <c r="Z83" s="125" t="str">
        <f t="shared" si="151"/>
        <v>J=</v>
      </c>
      <c r="AA83" s="118">
        <f t="shared" si="152"/>
        <v>44249</v>
      </c>
      <c r="AB83" s="4"/>
      <c r="AC83" s="129">
        <f t="shared" si="153"/>
        <v>72</v>
      </c>
      <c r="AD83" s="135">
        <f t="shared" si="123"/>
        <v>46349</v>
      </c>
      <c r="AE83" s="131">
        <f t="shared" si="127"/>
        <v>1118.2676181600002</v>
      </c>
      <c r="AF83" s="133">
        <f t="shared" si="128"/>
        <v>22</v>
      </c>
      <c r="AG83" s="189">
        <f t="shared" si="116"/>
        <v>12.04794581</v>
      </c>
      <c r="AH83" s="141">
        <f t="shared" si="129"/>
        <v>0</v>
      </c>
      <c r="AI83" s="137">
        <v>0</v>
      </c>
      <c r="AJ83" s="131">
        <f t="shared" si="125"/>
        <v>12.04794581</v>
      </c>
      <c r="AK83" s="129">
        <f t="shared" si="154"/>
        <v>72</v>
      </c>
      <c r="AL83" s="138" t="s">
        <v>127</v>
      </c>
      <c r="AM83" s="135">
        <f t="shared" si="126"/>
        <v>46377</v>
      </c>
      <c r="AN83" s="7"/>
      <c r="AO83" s="135">
        <f t="shared" si="138"/>
        <v>46377</v>
      </c>
      <c r="AP83" s="161">
        <f>VLOOKUP($AO83,[1]Plan1!$EW$172:$EZ$293,2)</f>
        <v>7276.54</v>
      </c>
      <c r="AQ83" s="160">
        <f t="shared" si="145"/>
        <v>46316</v>
      </c>
      <c r="AR83" s="161">
        <f>VLOOKUP($AO83,[1]Plan1!$EW$172:$EZ$293,4)</f>
        <v>7276.54</v>
      </c>
      <c r="AS83" s="160">
        <f t="shared" si="146"/>
        <v>46347</v>
      </c>
      <c r="AT83" s="162">
        <f t="shared" si="14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">
      <c r="A84" s="112">
        <f t="shared" si="139"/>
        <v>44229</v>
      </c>
      <c r="B84" s="113">
        <f t="shared" si="130"/>
        <v>1021.69739609</v>
      </c>
      <c r="C84" s="113">
        <f t="shared" si="148"/>
        <v>1001.409519</v>
      </c>
      <c r="D84" s="114">
        <f t="shared" si="140"/>
        <v>5486.52</v>
      </c>
      <c r="E84" s="115">
        <f t="shared" si="117"/>
        <v>5560.59</v>
      </c>
      <c r="F84" s="116">
        <f t="shared" si="118"/>
        <v>44185</v>
      </c>
      <c r="G84" s="117">
        <f t="shared" si="131"/>
        <v>1.3500360884495022E-2</v>
      </c>
      <c r="H84" s="118">
        <f t="shared" si="149"/>
        <v>44249</v>
      </c>
      <c r="I84" s="118">
        <f t="shared" si="132"/>
        <v>44249</v>
      </c>
      <c r="J84" s="119">
        <f t="shared" si="141"/>
        <v>21</v>
      </c>
      <c r="K84" s="119">
        <f t="shared" si="119"/>
        <v>9</v>
      </c>
      <c r="L84" s="8">
        <f t="shared" si="142"/>
        <v>1.0057636999999999</v>
      </c>
      <c r="M84" s="120">
        <f t="shared" si="122"/>
        <v>1.00890013</v>
      </c>
      <c r="N84" s="120">
        <f t="shared" si="77"/>
        <v>1.0101351145601316</v>
      </c>
      <c r="O84" s="113">
        <f t="shared" si="120"/>
        <v>1.0159572299999999</v>
      </c>
      <c r="P84" s="113">
        <f t="shared" si="133"/>
        <v>1017.38924101</v>
      </c>
      <c r="Q84" s="11">
        <f t="shared" si="150"/>
        <v>0</v>
      </c>
      <c r="R84" s="30">
        <f t="shared" si="143"/>
        <v>0</v>
      </c>
      <c r="S84" s="8">
        <f t="shared" si="134"/>
        <v>0</v>
      </c>
      <c r="T84" s="122">
        <f t="shared" si="144"/>
        <v>0.12559999999999999</v>
      </c>
      <c r="U84" s="121">
        <f t="shared" si="78"/>
        <v>9</v>
      </c>
      <c r="V84" s="121">
        <v>252</v>
      </c>
      <c r="W84" s="120">
        <f t="shared" si="135"/>
        <v>1.00423452</v>
      </c>
      <c r="X84" s="113">
        <f t="shared" si="136"/>
        <v>4.3081550799999997</v>
      </c>
      <c r="Y84" s="113">
        <f t="shared" si="137"/>
        <v>0</v>
      </c>
      <c r="Z84" s="125" t="str">
        <f t="shared" si="151"/>
        <v>J=</v>
      </c>
      <c r="AA84" s="118">
        <f t="shared" si="152"/>
        <v>44249</v>
      </c>
      <c r="AB84" s="4"/>
      <c r="AC84" s="129">
        <f t="shared" si="153"/>
        <v>73</v>
      </c>
      <c r="AD84" s="135">
        <f t="shared" si="123"/>
        <v>46377</v>
      </c>
      <c r="AE84" s="131">
        <f t="shared" si="127"/>
        <v>1118.2676181600002</v>
      </c>
      <c r="AF84" s="133">
        <f t="shared" si="128"/>
        <v>20</v>
      </c>
      <c r="AG84" s="189">
        <f t="shared" si="116"/>
        <v>10.94733564</v>
      </c>
      <c r="AH84" s="141">
        <f t="shared" si="129"/>
        <v>0</v>
      </c>
      <c r="AI84" s="137">
        <v>0</v>
      </c>
      <c r="AJ84" s="131">
        <f t="shared" si="125"/>
        <v>10.94733564</v>
      </c>
      <c r="AK84" s="129">
        <f t="shared" si="154"/>
        <v>73</v>
      </c>
      <c r="AL84" s="138" t="s">
        <v>127</v>
      </c>
      <c r="AM84" s="135">
        <f t="shared" si="126"/>
        <v>46407</v>
      </c>
      <c r="AN84" s="7"/>
      <c r="AO84" s="135">
        <f t="shared" si="138"/>
        <v>46407</v>
      </c>
      <c r="AP84" s="161">
        <f>VLOOKUP($AO84,[1]Plan1!$EW$172:$EZ$293,2)</f>
        <v>7276.54</v>
      </c>
      <c r="AQ84" s="160">
        <f t="shared" si="145"/>
        <v>46346</v>
      </c>
      <c r="AR84" s="161">
        <f>VLOOKUP($AO84,[1]Plan1!$EW$172:$EZ$293,4)</f>
        <v>7276.54</v>
      </c>
      <c r="AS84" s="160">
        <f t="shared" si="146"/>
        <v>46376</v>
      </c>
      <c r="AT84" s="162">
        <f t="shared" si="14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">
      <c r="A85" s="112">
        <f t="shared" si="139"/>
        <v>44230</v>
      </c>
      <c r="B85" s="113">
        <f t="shared" si="130"/>
        <v>1022.83014716</v>
      </c>
      <c r="C85" s="113">
        <f t="shared" si="148"/>
        <v>1001.409519</v>
      </c>
      <c r="D85" s="114">
        <f t="shared" si="140"/>
        <v>5486.52</v>
      </c>
      <c r="E85" s="115">
        <f t="shared" si="117"/>
        <v>5560.59</v>
      </c>
      <c r="F85" s="116">
        <f t="shared" si="118"/>
        <v>44185</v>
      </c>
      <c r="G85" s="117">
        <f t="shared" si="131"/>
        <v>1.3500360884495022E-2</v>
      </c>
      <c r="H85" s="118">
        <f t="shared" si="149"/>
        <v>44249</v>
      </c>
      <c r="I85" s="118">
        <f t="shared" si="132"/>
        <v>44249</v>
      </c>
      <c r="J85" s="119">
        <f t="shared" si="141"/>
        <v>21</v>
      </c>
      <c r="K85" s="119">
        <f t="shared" si="119"/>
        <v>10</v>
      </c>
      <c r="L85" s="8">
        <f t="shared" si="142"/>
        <v>1.00640616</v>
      </c>
      <c r="M85" s="120">
        <f t="shared" si="122"/>
        <v>1.00890013</v>
      </c>
      <c r="N85" s="120">
        <f t="shared" si="77"/>
        <v>1.0101351145601316</v>
      </c>
      <c r="O85" s="113">
        <f t="shared" si="120"/>
        <v>1.0166062</v>
      </c>
      <c r="P85" s="113">
        <f t="shared" si="133"/>
        <v>1018.03912575</v>
      </c>
      <c r="Q85" s="11">
        <f t="shared" si="150"/>
        <v>0</v>
      </c>
      <c r="R85" s="30">
        <f t="shared" si="143"/>
        <v>0</v>
      </c>
      <c r="S85" s="8">
        <f t="shared" si="134"/>
        <v>0</v>
      </c>
      <c r="T85" s="122">
        <f t="shared" si="144"/>
        <v>0.12559999999999999</v>
      </c>
      <c r="U85" s="121">
        <f t="shared" si="78"/>
        <v>10</v>
      </c>
      <c r="V85" s="121">
        <v>252</v>
      </c>
      <c r="W85" s="120">
        <f t="shared" si="135"/>
        <v>1.0047061269999999</v>
      </c>
      <c r="X85" s="113">
        <f t="shared" si="136"/>
        <v>4.7910214099999999</v>
      </c>
      <c r="Y85" s="113">
        <f t="shared" si="137"/>
        <v>0</v>
      </c>
      <c r="Z85" s="125" t="str">
        <f t="shared" si="151"/>
        <v>J=</v>
      </c>
      <c r="AA85" s="118">
        <f t="shared" si="152"/>
        <v>44249</v>
      </c>
      <c r="AB85" s="4"/>
      <c r="AC85" s="129">
        <f t="shared" si="153"/>
        <v>74</v>
      </c>
      <c r="AD85" s="135">
        <f t="shared" si="123"/>
        <v>46407</v>
      </c>
      <c r="AE85" s="131">
        <f t="shared" si="127"/>
        <v>1118.2676181600002</v>
      </c>
      <c r="AF85" s="133">
        <f t="shared" si="128"/>
        <v>20</v>
      </c>
      <c r="AG85" s="189">
        <f t="shared" si="116"/>
        <v>10.94733564</v>
      </c>
      <c r="AH85" s="141">
        <f t="shared" si="129"/>
        <v>0</v>
      </c>
      <c r="AI85" s="137">
        <v>0</v>
      </c>
      <c r="AJ85" s="131">
        <f t="shared" si="125"/>
        <v>10.94733564</v>
      </c>
      <c r="AK85" s="129">
        <f t="shared" si="154"/>
        <v>74</v>
      </c>
      <c r="AL85" s="138" t="s">
        <v>127</v>
      </c>
      <c r="AM85" s="135">
        <f t="shared" si="126"/>
        <v>46440</v>
      </c>
      <c r="AN85" s="7"/>
      <c r="AO85" s="135">
        <f t="shared" si="138"/>
        <v>46440</v>
      </c>
      <c r="AP85" s="161">
        <f>VLOOKUP($AO85,[1]Plan1!$EW$172:$EZ$293,2)</f>
        <v>7276.54</v>
      </c>
      <c r="AQ85" s="160">
        <f t="shared" si="145"/>
        <v>46378</v>
      </c>
      <c r="AR85" s="161">
        <f>VLOOKUP($AO85,[1]Plan1!$EW$172:$EZ$293,4)</f>
        <v>7276.54</v>
      </c>
      <c r="AS85" s="160">
        <f t="shared" si="146"/>
        <v>46409</v>
      </c>
      <c r="AT85" s="162">
        <f t="shared" si="14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">
      <c r="A86" s="112">
        <f t="shared" si="139"/>
        <v>44231</v>
      </c>
      <c r="B86" s="113">
        <f t="shared" si="130"/>
        <v>1023.96415107</v>
      </c>
      <c r="C86" s="113">
        <f t="shared" si="148"/>
        <v>1001.409519</v>
      </c>
      <c r="D86" s="114">
        <f t="shared" si="140"/>
        <v>5486.52</v>
      </c>
      <c r="E86" s="115">
        <f t="shared" si="117"/>
        <v>5560.59</v>
      </c>
      <c r="F86" s="116">
        <f t="shared" si="118"/>
        <v>44185</v>
      </c>
      <c r="G86" s="117">
        <f t="shared" si="131"/>
        <v>1.3500360884495022E-2</v>
      </c>
      <c r="H86" s="118">
        <f t="shared" si="149"/>
        <v>44249</v>
      </c>
      <c r="I86" s="118">
        <f t="shared" si="132"/>
        <v>44249</v>
      </c>
      <c r="J86" s="119">
        <f t="shared" si="141"/>
        <v>21</v>
      </c>
      <c r="K86" s="119">
        <f t="shared" si="119"/>
        <v>11</v>
      </c>
      <c r="L86" s="8">
        <f t="shared" si="142"/>
        <v>1.0070490299999999</v>
      </c>
      <c r="M86" s="120">
        <f t="shared" si="122"/>
        <v>1.00890013</v>
      </c>
      <c r="N86" s="120">
        <f t="shared" si="77"/>
        <v>1.0101351145601316</v>
      </c>
      <c r="O86" s="113">
        <f t="shared" si="120"/>
        <v>1.01725558</v>
      </c>
      <c r="P86" s="113">
        <f t="shared" si="133"/>
        <v>1018.68942106</v>
      </c>
      <c r="Q86" s="11">
        <f t="shared" si="150"/>
        <v>0</v>
      </c>
      <c r="R86" s="30">
        <f t="shared" si="143"/>
        <v>0</v>
      </c>
      <c r="S86" s="8">
        <f t="shared" si="134"/>
        <v>0</v>
      </c>
      <c r="T86" s="122">
        <f t="shared" si="144"/>
        <v>0.12559999999999999</v>
      </c>
      <c r="U86" s="121">
        <f t="shared" si="78"/>
        <v>11</v>
      </c>
      <c r="V86" s="121">
        <v>252</v>
      </c>
      <c r="W86" s="120">
        <f t="shared" si="135"/>
        <v>1.0051779569999999</v>
      </c>
      <c r="X86" s="113">
        <f t="shared" si="136"/>
        <v>5.2747300099999999</v>
      </c>
      <c r="Y86" s="113">
        <f t="shared" si="137"/>
        <v>0</v>
      </c>
      <c r="Z86" s="125" t="str">
        <f t="shared" si="151"/>
        <v>J=</v>
      </c>
      <c r="AA86" s="118">
        <f t="shared" si="152"/>
        <v>44249</v>
      </c>
      <c r="AB86" s="4"/>
      <c r="AC86" s="129">
        <f t="shared" si="153"/>
        <v>75</v>
      </c>
      <c r="AD86" s="135">
        <f t="shared" si="123"/>
        <v>46440</v>
      </c>
      <c r="AE86" s="131">
        <f t="shared" si="127"/>
        <v>1118.2676181600002</v>
      </c>
      <c r="AF86" s="133">
        <f t="shared" si="128"/>
        <v>21</v>
      </c>
      <c r="AG86" s="189">
        <f t="shared" si="116"/>
        <v>11.497506530000001</v>
      </c>
      <c r="AH86" s="141">
        <f t="shared" si="129"/>
        <v>0</v>
      </c>
      <c r="AI86" s="137">
        <v>0</v>
      </c>
      <c r="AJ86" s="131">
        <f t="shared" si="125"/>
        <v>11.497506530000001</v>
      </c>
      <c r="AK86" s="129">
        <f t="shared" si="154"/>
        <v>75</v>
      </c>
      <c r="AL86" s="138" t="s">
        <v>127</v>
      </c>
      <c r="AM86" s="135">
        <f t="shared" si="126"/>
        <v>46468</v>
      </c>
      <c r="AN86" s="7"/>
      <c r="AO86" s="135">
        <f t="shared" si="138"/>
        <v>46468</v>
      </c>
      <c r="AP86" s="161">
        <f>VLOOKUP($AO86,[1]Plan1!$EW$172:$EZ$293,2)</f>
        <v>7276.54</v>
      </c>
      <c r="AQ86" s="160">
        <f t="shared" si="145"/>
        <v>46409</v>
      </c>
      <c r="AR86" s="161">
        <f>VLOOKUP($AO86,[1]Plan1!$EW$172:$EZ$293,4)</f>
        <v>7276.54</v>
      </c>
      <c r="AS86" s="160">
        <f t="shared" si="146"/>
        <v>46440</v>
      </c>
      <c r="AT86" s="162">
        <f t="shared" si="14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">
      <c r="A87" s="112">
        <f t="shared" si="139"/>
        <v>44232</v>
      </c>
      <c r="B87" s="113">
        <f t="shared" si="130"/>
        <v>1025.09941587</v>
      </c>
      <c r="C87" s="113">
        <f t="shared" si="148"/>
        <v>1001.409519</v>
      </c>
      <c r="D87" s="114">
        <f t="shared" si="140"/>
        <v>5486.52</v>
      </c>
      <c r="E87" s="115">
        <f t="shared" si="117"/>
        <v>5560.59</v>
      </c>
      <c r="F87" s="116">
        <f t="shared" si="118"/>
        <v>44185</v>
      </c>
      <c r="G87" s="117">
        <f t="shared" si="131"/>
        <v>1.3500360884495022E-2</v>
      </c>
      <c r="H87" s="118">
        <f t="shared" si="149"/>
        <v>44249</v>
      </c>
      <c r="I87" s="118">
        <f t="shared" si="132"/>
        <v>44249</v>
      </c>
      <c r="J87" s="119">
        <f t="shared" si="141"/>
        <v>21</v>
      </c>
      <c r="K87" s="119">
        <f t="shared" si="119"/>
        <v>12</v>
      </c>
      <c r="L87" s="8">
        <f t="shared" si="142"/>
        <v>1.0076923099999999</v>
      </c>
      <c r="M87" s="120">
        <f t="shared" si="122"/>
        <v>1.00890013</v>
      </c>
      <c r="N87" s="120">
        <f t="shared" si="77"/>
        <v>1.0101351145601316</v>
      </c>
      <c r="O87" s="113">
        <f t="shared" si="120"/>
        <v>1.01790538</v>
      </c>
      <c r="P87" s="113">
        <f t="shared" si="133"/>
        <v>1019.34013697</v>
      </c>
      <c r="Q87" s="11">
        <f t="shared" si="150"/>
        <v>0</v>
      </c>
      <c r="R87" s="30">
        <f t="shared" si="143"/>
        <v>0</v>
      </c>
      <c r="S87" s="8">
        <f t="shared" si="134"/>
        <v>0</v>
      </c>
      <c r="T87" s="122">
        <f t="shared" si="144"/>
        <v>0.12559999999999999</v>
      </c>
      <c r="U87" s="121">
        <f t="shared" si="78"/>
        <v>12</v>
      </c>
      <c r="V87" s="121">
        <v>252</v>
      </c>
      <c r="W87" s="120">
        <f t="shared" si="135"/>
        <v>1.0056500070000001</v>
      </c>
      <c r="X87" s="113">
        <f t="shared" si="136"/>
        <v>5.7592789</v>
      </c>
      <c r="Y87" s="113">
        <f t="shared" si="137"/>
        <v>0</v>
      </c>
      <c r="Z87" s="125" t="str">
        <f t="shared" si="151"/>
        <v>J=</v>
      </c>
      <c r="AA87" s="118">
        <f t="shared" si="152"/>
        <v>44249</v>
      </c>
      <c r="AB87" s="4"/>
      <c r="AC87" s="129">
        <f t="shared" si="153"/>
        <v>76</v>
      </c>
      <c r="AD87" s="135">
        <f t="shared" si="123"/>
        <v>46468</v>
      </c>
      <c r="AE87" s="131">
        <f t="shared" si="127"/>
        <v>1118.2676181600002</v>
      </c>
      <c r="AF87" s="133">
        <f t="shared" si="128"/>
        <v>20</v>
      </c>
      <c r="AG87" s="189">
        <f t="shared" si="116"/>
        <v>10.94733564</v>
      </c>
      <c r="AH87" s="141">
        <f t="shared" si="129"/>
        <v>0</v>
      </c>
      <c r="AI87" s="137">
        <v>0</v>
      </c>
      <c r="AJ87" s="131">
        <f t="shared" si="125"/>
        <v>10.94733564</v>
      </c>
      <c r="AK87" s="129">
        <f t="shared" si="154"/>
        <v>76</v>
      </c>
      <c r="AL87" s="138" t="s">
        <v>127</v>
      </c>
      <c r="AM87" s="135">
        <f t="shared" si="126"/>
        <v>46497</v>
      </c>
      <c r="AN87" s="7"/>
      <c r="AO87" s="135">
        <f t="shared" si="138"/>
        <v>46497</v>
      </c>
      <c r="AP87" s="161">
        <f>VLOOKUP($AO87,[1]Plan1!$EW$172:$EZ$293,2)</f>
        <v>7276.54</v>
      </c>
      <c r="AQ87" s="160">
        <f t="shared" si="145"/>
        <v>46438</v>
      </c>
      <c r="AR87" s="161">
        <f>VLOOKUP($AO87,[1]Plan1!$EW$172:$EZ$293,4)</f>
        <v>7276.54</v>
      </c>
      <c r="AS87" s="160">
        <f t="shared" si="146"/>
        <v>46466</v>
      </c>
      <c r="AT87" s="162">
        <f t="shared" si="14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">
      <c r="A88" s="112">
        <f t="shared" si="139"/>
        <v>44233</v>
      </c>
      <c r="B88" s="113">
        <f t="shared" si="130"/>
        <v>1026.23594564</v>
      </c>
      <c r="C88" s="113">
        <f t="shared" si="148"/>
        <v>1001.409519</v>
      </c>
      <c r="D88" s="114">
        <f t="shared" si="140"/>
        <v>5486.52</v>
      </c>
      <c r="E88" s="115">
        <f t="shared" si="117"/>
        <v>5560.59</v>
      </c>
      <c r="F88" s="116">
        <f t="shared" si="118"/>
        <v>44185</v>
      </c>
      <c r="G88" s="117">
        <f t="shared" si="131"/>
        <v>1.3500360884495022E-2</v>
      </c>
      <c r="H88" s="118">
        <f t="shared" si="149"/>
        <v>44249</v>
      </c>
      <c r="I88" s="118">
        <f t="shared" si="132"/>
        <v>44249</v>
      </c>
      <c r="J88" s="119">
        <f t="shared" si="141"/>
        <v>21</v>
      </c>
      <c r="K88" s="119">
        <f t="shared" si="119"/>
        <v>13</v>
      </c>
      <c r="L88" s="8">
        <f t="shared" si="142"/>
        <v>1.0083359999999999</v>
      </c>
      <c r="M88" s="120">
        <f t="shared" si="122"/>
        <v>1.00890013</v>
      </c>
      <c r="N88" s="120">
        <f t="shared" si="77"/>
        <v>1.0101351145601316</v>
      </c>
      <c r="O88" s="113">
        <f t="shared" si="120"/>
        <v>1.0185556</v>
      </c>
      <c r="P88" s="113">
        <f t="shared" si="133"/>
        <v>1019.99127347</v>
      </c>
      <c r="Q88" s="11">
        <f t="shared" si="150"/>
        <v>0</v>
      </c>
      <c r="R88" s="30">
        <f t="shared" si="143"/>
        <v>0</v>
      </c>
      <c r="S88" s="8">
        <f t="shared" si="134"/>
        <v>0</v>
      </c>
      <c r="T88" s="122">
        <f t="shared" si="144"/>
        <v>0.12559999999999999</v>
      </c>
      <c r="U88" s="121">
        <f t="shared" si="78"/>
        <v>13</v>
      </c>
      <c r="V88" s="121">
        <v>252</v>
      </c>
      <c r="W88" s="120">
        <f t="shared" si="135"/>
        <v>1.00612228</v>
      </c>
      <c r="X88" s="113">
        <f t="shared" si="136"/>
        <v>6.2446721700000003</v>
      </c>
      <c r="Y88" s="113">
        <f t="shared" si="137"/>
        <v>0</v>
      </c>
      <c r="Z88" s="125" t="str">
        <f t="shared" si="151"/>
        <v>J=</v>
      </c>
      <c r="AA88" s="118">
        <f t="shared" si="152"/>
        <v>44249</v>
      </c>
      <c r="AB88" s="4"/>
      <c r="AC88" s="129">
        <f t="shared" si="153"/>
        <v>77</v>
      </c>
      <c r="AD88" s="135">
        <f t="shared" si="123"/>
        <v>46497</v>
      </c>
      <c r="AE88" s="131">
        <f t="shared" si="127"/>
        <v>1118.2676181600002</v>
      </c>
      <c r="AF88" s="133">
        <f t="shared" si="128"/>
        <v>20</v>
      </c>
      <c r="AG88" s="189">
        <f t="shared" si="116"/>
        <v>10.94733564</v>
      </c>
      <c r="AH88" s="141">
        <f t="shared" si="129"/>
        <v>0</v>
      </c>
      <c r="AI88" s="137">
        <v>0</v>
      </c>
      <c r="AJ88" s="131">
        <f t="shared" si="125"/>
        <v>10.94733564</v>
      </c>
      <c r="AK88" s="129">
        <f t="shared" si="154"/>
        <v>77</v>
      </c>
      <c r="AL88" s="138" t="s">
        <v>127</v>
      </c>
      <c r="AM88" s="135">
        <f t="shared" si="126"/>
        <v>46527</v>
      </c>
      <c r="AN88" s="7"/>
      <c r="AO88" s="135">
        <f t="shared" si="138"/>
        <v>46527</v>
      </c>
      <c r="AP88" s="161">
        <f>VLOOKUP($AO88,[1]Plan1!$EW$172:$EZ$293,2)</f>
        <v>7276.54</v>
      </c>
      <c r="AQ88" s="160">
        <f t="shared" si="145"/>
        <v>46466</v>
      </c>
      <c r="AR88" s="161">
        <f>VLOOKUP($AO88,[1]Plan1!$EW$172:$EZ$293,4)</f>
        <v>7276.54</v>
      </c>
      <c r="AS88" s="160">
        <f t="shared" si="146"/>
        <v>46497</v>
      </c>
      <c r="AT88" s="162">
        <f t="shared" si="14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">
      <c r="A89" s="112">
        <f t="shared" si="139"/>
        <v>44234</v>
      </c>
      <c r="B89" s="113">
        <f t="shared" si="130"/>
        <v>1026.23594564</v>
      </c>
      <c r="C89" s="113">
        <f t="shared" si="148"/>
        <v>1001.409519</v>
      </c>
      <c r="D89" s="114">
        <f t="shared" si="140"/>
        <v>5486.52</v>
      </c>
      <c r="E89" s="115">
        <f t="shared" si="117"/>
        <v>5560.59</v>
      </c>
      <c r="F89" s="116">
        <f t="shared" si="118"/>
        <v>44185</v>
      </c>
      <c r="G89" s="117">
        <f t="shared" si="131"/>
        <v>1.3500360884495022E-2</v>
      </c>
      <c r="H89" s="118">
        <f t="shared" si="149"/>
        <v>44249</v>
      </c>
      <c r="I89" s="118">
        <f t="shared" si="132"/>
        <v>44249</v>
      </c>
      <c r="J89" s="119">
        <f t="shared" si="141"/>
        <v>21</v>
      </c>
      <c r="K89" s="119">
        <f t="shared" si="119"/>
        <v>13</v>
      </c>
      <c r="L89" s="8">
        <f t="shared" si="142"/>
        <v>1.0083359999999999</v>
      </c>
      <c r="M89" s="120">
        <f t="shared" si="122"/>
        <v>1.00890013</v>
      </c>
      <c r="N89" s="120">
        <f t="shared" si="77"/>
        <v>1.0101351145601316</v>
      </c>
      <c r="O89" s="113">
        <f t="shared" si="120"/>
        <v>1.0185556</v>
      </c>
      <c r="P89" s="113">
        <f t="shared" si="133"/>
        <v>1019.99127347</v>
      </c>
      <c r="Q89" s="11">
        <f t="shared" si="150"/>
        <v>0</v>
      </c>
      <c r="R89" s="30">
        <f t="shared" si="143"/>
        <v>0</v>
      </c>
      <c r="S89" s="8">
        <f t="shared" si="134"/>
        <v>0</v>
      </c>
      <c r="T89" s="122">
        <f t="shared" si="144"/>
        <v>0.12559999999999999</v>
      </c>
      <c r="U89" s="121">
        <f t="shared" si="78"/>
        <v>13</v>
      </c>
      <c r="V89" s="121">
        <v>252</v>
      </c>
      <c r="W89" s="120">
        <f t="shared" si="135"/>
        <v>1.00612228</v>
      </c>
      <c r="X89" s="113">
        <f t="shared" si="136"/>
        <v>6.2446721700000003</v>
      </c>
      <c r="Y89" s="113">
        <f t="shared" si="137"/>
        <v>0</v>
      </c>
      <c r="Z89" s="125" t="str">
        <f t="shared" si="151"/>
        <v>J=</v>
      </c>
      <c r="AA89" s="118">
        <f t="shared" si="152"/>
        <v>44249</v>
      </c>
      <c r="AB89" s="4"/>
      <c r="AC89" s="129">
        <f t="shared" si="153"/>
        <v>78</v>
      </c>
      <c r="AD89" s="135">
        <f t="shared" si="123"/>
        <v>46527</v>
      </c>
      <c r="AE89" s="131">
        <f t="shared" si="127"/>
        <v>1118.2676181600002</v>
      </c>
      <c r="AF89" s="133">
        <f t="shared" si="128"/>
        <v>21</v>
      </c>
      <c r="AG89" s="189">
        <f t="shared" si="116"/>
        <v>11.497506530000001</v>
      </c>
      <c r="AH89" s="141">
        <f t="shared" si="129"/>
        <v>0</v>
      </c>
      <c r="AI89" s="137">
        <v>0</v>
      </c>
      <c r="AJ89" s="131">
        <f t="shared" si="125"/>
        <v>11.497506530000001</v>
      </c>
      <c r="AK89" s="129">
        <f t="shared" si="154"/>
        <v>78</v>
      </c>
      <c r="AL89" s="138" t="s">
        <v>127</v>
      </c>
      <c r="AM89" s="135">
        <f t="shared" si="126"/>
        <v>46559</v>
      </c>
      <c r="AN89" s="7"/>
      <c r="AO89" s="135">
        <f t="shared" si="138"/>
        <v>46559</v>
      </c>
      <c r="AP89" s="161">
        <f>VLOOKUP($AO89,[1]Plan1!$EW$172:$EZ$293,2)</f>
        <v>7276.54</v>
      </c>
      <c r="AQ89" s="160">
        <f t="shared" si="145"/>
        <v>46498</v>
      </c>
      <c r="AR89" s="161">
        <f>VLOOKUP($AO89,[1]Plan1!$EW$172:$EZ$293,4)</f>
        <v>7276.54</v>
      </c>
      <c r="AS89" s="160">
        <f t="shared" si="146"/>
        <v>46528</v>
      </c>
      <c r="AT89" s="162">
        <f t="shared" si="14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">
      <c r="A90" s="112">
        <f t="shared" si="139"/>
        <v>44235</v>
      </c>
      <c r="B90" s="113">
        <f t="shared" si="130"/>
        <v>1026.23594564</v>
      </c>
      <c r="C90" s="113">
        <f t="shared" si="148"/>
        <v>1001.409519</v>
      </c>
      <c r="D90" s="114">
        <f t="shared" si="140"/>
        <v>5486.52</v>
      </c>
      <c r="E90" s="115">
        <f t="shared" si="117"/>
        <v>5560.59</v>
      </c>
      <c r="F90" s="116">
        <f t="shared" si="118"/>
        <v>44185</v>
      </c>
      <c r="G90" s="117">
        <f t="shared" si="131"/>
        <v>1.3500360884495022E-2</v>
      </c>
      <c r="H90" s="118">
        <f t="shared" si="149"/>
        <v>44249</v>
      </c>
      <c r="I90" s="118">
        <f t="shared" si="132"/>
        <v>44249</v>
      </c>
      <c r="J90" s="119">
        <f t="shared" si="141"/>
        <v>21</v>
      </c>
      <c r="K90" s="119">
        <f t="shared" si="119"/>
        <v>13</v>
      </c>
      <c r="L90" s="8">
        <f t="shared" si="142"/>
        <v>1.0083359999999999</v>
      </c>
      <c r="M90" s="120">
        <f t="shared" si="122"/>
        <v>1.00890013</v>
      </c>
      <c r="N90" s="120">
        <f t="shared" si="77"/>
        <v>1.0101351145601316</v>
      </c>
      <c r="O90" s="113">
        <f t="shared" si="120"/>
        <v>1.0185556</v>
      </c>
      <c r="P90" s="113">
        <f t="shared" si="133"/>
        <v>1019.99127347</v>
      </c>
      <c r="Q90" s="11">
        <f t="shared" si="150"/>
        <v>0</v>
      </c>
      <c r="R90" s="30">
        <f t="shared" si="143"/>
        <v>0</v>
      </c>
      <c r="S90" s="8">
        <f t="shared" si="134"/>
        <v>0</v>
      </c>
      <c r="T90" s="122">
        <f t="shared" si="144"/>
        <v>0.12559999999999999</v>
      </c>
      <c r="U90" s="121">
        <f t="shared" si="78"/>
        <v>13</v>
      </c>
      <c r="V90" s="121">
        <v>252</v>
      </c>
      <c r="W90" s="120">
        <f t="shared" si="135"/>
        <v>1.00612228</v>
      </c>
      <c r="X90" s="113">
        <f t="shared" si="136"/>
        <v>6.2446721700000003</v>
      </c>
      <c r="Y90" s="113">
        <f t="shared" si="137"/>
        <v>0</v>
      </c>
      <c r="Z90" s="125" t="str">
        <f t="shared" si="151"/>
        <v>J=</v>
      </c>
      <c r="AA90" s="118">
        <f t="shared" si="152"/>
        <v>44249</v>
      </c>
      <c r="AB90" s="4"/>
      <c r="AC90" s="129">
        <f t="shared" si="153"/>
        <v>79</v>
      </c>
      <c r="AD90" s="135">
        <f t="shared" si="123"/>
        <v>46559</v>
      </c>
      <c r="AE90" s="131">
        <f t="shared" si="127"/>
        <v>1118.2676181600002</v>
      </c>
      <c r="AF90" s="133">
        <f t="shared" si="128"/>
        <v>21</v>
      </c>
      <c r="AG90" s="189">
        <f t="shared" si="116"/>
        <v>11.497506530000001</v>
      </c>
      <c r="AH90" s="141">
        <f t="shared" si="129"/>
        <v>0</v>
      </c>
      <c r="AI90" s="137">
        <v>0</v>
      </c>
      <c r="AJ90" s="131">
        <f t="shared" si="125"/>
        <v>11.497506530000001</v>
      </c>
      <c r="AK90" s="129">
        <f t="shared" si="154"/>
        <v>79</v>
      </c>
      <c r="AL90" s="138" t="s">
        <v>127</v>
      </c>
      <c r="AM90" s="135">
        <f t="shared" si="126"/>
        <v>46588</v>
      </c>
      <c r="AN90" s="7"/>
      <c r="AO90" s="135">
        <f t="shared" si="138"/>
        <v>46588</v>
      </c>
      <c r="AP90" s="161">
        <f>VLOOKUP($AO90,[1]Plan1!$EW$172:$EZ$293,2)</f>
        <v>7276.54</v>
      </c>
      <c r="AQ90" s="160">
        <f t="shared" si="145"/>
        <v>46527</v>
      </c>
      <c r="AR90" s="161">
        <f>VLOOKUP($AO90,[1]Plan1!$EW$172:$EZ$293,4)</f>
        <v>7276.54</v>
      </c>
      <c r="AS90" s="160">
        <f t="shared" si="146"/>
        <v>46558</v>
      </c>
      <c r="AT90" s="162">
        <f t="shared" si="14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">
      <c r="A91" s="112">
        <f t="shared" si="139"/>
        <v>44236</v>
      </c>
      <c r="B91" s="113">
        <f t="shared" si="130"/>
        <v>1027.37372927</v>
      </c>
      <c r="C91" s="113">
        <f t="shared" si="148"/>
        <v>1001.409519</v>
      </c>
      <c r="D91" s="114">
        <f t="shared" si="140"/>
        <v>5486.52</v>
      </c>
      <c r="E91" s="115">
        <f t="shared" si="117"/>
        <v>5560.59</v>
      </c>
      <c r="F91" s="116">
        <f t="shared" si="118"/>
        <v>44185</v>
      </c>
      <c r="G91" s="117">
        <f t="shared" si="131"/>
        <v>1.3500360884495022E-2</v>
      </c>
      <c r="H91" s="118">
        <f t="shared" si="149"/>
        <v>44249</v>
      </c>
      <c r="I91" s="118">
        <f t="shared" si="132"/>
        <v>44249</v>
      </c>
      <c r="J91" s="119">
        <f t="shared" si="141"/>
        <v>21</v>
      </c>
      <c r="K91" s="119">
        <f t="shared" si="119"/>
        <v>14</v>
      </c>
      <c r="L91" s="8">
        <f t="shared" si="142"/>
        <v>1.00898011</v>
      </c>
      <c r="M91" s="120">
        <f t="shared" si="122"/>
        <v>1.00890013</v>
      </c>
      <c r="N91" s="120">
        <f t="shared" si="77"/>
        <v>1.0101351145601316</v>
      </c>
      <c r="O91" s="113">
        <f t="shared" si="120"/>
        <v>1.01920623</v>
      </c>
      <c r="P91" s="113">
        <f t="shared" si="133"/>
        <v>1020.64282054</v>
      </c>
      <c r="Q91" s="11">
        <f t="shared" si="150"/>
        <v>0</v>
      </c>
      <c r="R91" s="30">
        <f t="shared" si="143"/>
        <v>0</v>
      </c>
      <c r="S91" s="8">
        <f t="shared" si="134"/>
        <v>0</v>
      </c>
      <c r="T91" s="122">
        <f t="shared" si="144"/>
        <v>0.12559999999999999</v>
      </c>
      <c r="U91" s="121">
        <f t="shared" si="78"/>
        <v>14</v>
      </c>
      <c r="V91" s="121">
        <v>252</v>
      </c>
      <c r="W91" s="120">
        <f t="shared" si="135"/>
        <v>1.0065947740000001</v>
      </c>
      <c r="X91" s="113">
        <f t="shared" si="136"/>
        <v>6.7309087300000003</v>
      </c>
      <c r="Y91" s="113">
        <f t="shared" si="137"/>
        <v>0</v>
      </c>
      <c r="Z91" s="125" t="str">
        <f t="shared" si="151"/>
        <v>J=</v>
      </c>
      <c r="AA91" s="118">
        <f t="shared" si="152"/>
        <v>44249</v>
      </c>
      <c r="AB91" s="4"/>
      <c r="AC91" s="129">
        <f t="shared" si="153"/>
        <v>80</v>
      </c>
      <c r="AD91" s="135">
        <f t="shared" si="123"/>
        <v>46588</v>
      </c>
      <c r="AE91" s="131">
        <f t="shared" si="127"/>
        <v>1118.2676181600002</v>
      </c>
      <c r="AF91" s="133">
        <f t="shared" si="128"/>
        <v>21</v>
      </c>
      <c r="AG91" s="189">
        <f t="shared" si="116"/>
        <v>11.497506530000001</v>
      </c>
      <c r="AH91" s="141">
        <f t="shared" si="129"/>
        <v>0</v>
      </c>
      <c r="AI91" s="137">
        <v>0</v>
      </c>
      <c r="AJ91" s="131">
        <f t="shared" si="125"/>
        <v>11.497506530000001</v>
      </c>
      <c r="AK91" s="129">
        <f t="shared" si="154"/>
        <v>80</v>
      </c>
      <c r="AL91" s="138" t="s">
        <v>127</v>
      </c>
      <c r="AM91" s="135">
        <f t="shared" si="126"/>
        <v>46619</v>
      </c>
      <c r="AN91" s="7"/>
      <c r="AO91" s="135">
        <f t="shared" si="138"/>
        <v>46619</v>
      </c>
      <c r="AP91" s="161">
        <f>VLOOKUP($AO91,[1]Plan1!$EW$172:$EZ$293,2)</f>
        <v>7276.54</v>
      </c>
      <c r="AQ91" s="160">
        <f t="shared" si="145"/>
        <v>46558</v>
      </c>
      <c r="AR91" s="161">
        <f>VLOOKUP($AO91,[1]Plan1!$EW$172:$EZ$293,4)</f>
        <v>7276.54</v>
      </c>
      <c r="AS91" s="160">
        <f t="shared" si="146"/>
        <v>46588</v>
      </c>
      <c r="AT91" s="162">
        <f t="shared" si="14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">
      <c r="A92" s="112">
        <f t="shared" si="139"/>
        <v>44237</v>
      </c>
      <c r="B92" s="113">
        <f t="shared" si="130"/>
        <v>1028.51277891</v>
      </c>
      <c r="C92" s="113">
        <f t="shared" si="148"/>
        <v>1001.409519</v>
      </c>
      <c r="D92" s="114">
        <f t="shared" si="140"/>
        <v>5486.52</v>
      </c>
      <c r="E92" s="115">
        <f t="shared" si="117"/>
        <v>5560.59</v>
      </c>
      <c r="F92" s="116">
        <f t="shared" si="118"/>
        <v>44185</v>
      </c>
      <c r="G92" s="117">
        <f t="shared" si="131"/>
        <v>1.3500360884495022E-2</v>
      </c>
      <c r="H92" s="118">
        <f t="shared" si="149"/>
        <v>44249</v>
      </c>
      <c r="I92" s="118">
        <f t="shared" si="132"/>
        <v>44249</v>
      </c>
      <c r="J92" s="119">
        <f t="shared" si="141"/>
        <v>21</v>
      </c>
      <c r="K92" s="119">
        <f t="shared" si="119"/>
        <v>15</v>
      </c>
      <c r="L92" s="8">
        <f t="shared" si="142"/>
        <v>1.0096246200000001</v>
      </c>
      <c r="M92" s="120">
        <f t="shared" si="122"/>
        <v>1.00890013</v>
      </c>
      <c r="N92" s="120">
        <f t="shared" si="77"/>
        <v>1.0101351145601316</v>
      </c>
      <c r="O92" s="113">
        <f t="shared" si="120"/>
        <v>1.0198572800000001</v>
      </c>
      <c r="P92" s="113">
        <f t="shared" si="133"/>
        <v>1021.29478821</v>
      </c>
      <c r="Q92" s="11">
        <f t="shared" si="150"/>
        <v>0</v>
      </c>
      <c r="R92" s="30">
        <f t="shared" si="143"/>
        <v>0</v>
      </c>
      <c r="S92" s="8">
        <f t="shared" si="134"/>
        <v>0</v>
      </c>
      <c r="T92" s="122">
        <f t="shared" si="144"/>
        <v>0.12559999999999999</v>
      </c>
      <c r="U92" s="121">
        <f t="shared" si="78"/>
        <v>15</v>
      </c>
      <c r="V92" s="121">
        <v>252</v>
      </c>
      <c r="W92" s="120">
        <f t="shared" si="135"/>
        <v>1.0070674900000001</v>
      </c>
      <c r="X92" s="113">
        <f t="shared" si="136"/>
        <v>7.2179906999999996</v>
      </c>
      <c r="Y92" s="113">
        <f t="shared" si="137"/>
        <v>0</v>
      </c>
      <c r="Z92" s="125" t="str">
        <f t="shared" si="151"/>
        <v>J=</v>
      </c>
      <c r="AA92" s="118">
        <f t="shared" si="152"/>
        <v>44249</v>
      </c>
      <c r="AB92" s="4"/>
      <c r="AC92" s="129">
        <f t="shared" si="153"/>
        <v>81</v>
      </c>
      <c r="AD92" s="135">
        <f t="shared" si="123"/>
        <v>46619</v>
      </c>
      <c r="AE92" s="131">
        <f t="shared" si="127"/>
        <v>1118.2676181600002</v>
      </c>
      <c r="AF92" s="133">
        <f t="shared" si="128"/>
        <v>23</v>
      </c>
      <c r="AG92" s="189">
        <f t="shared" si="116"/>
        <v>12.59865347</v>
      </c>
      <c r="AH92" s="141">
        <f t="shared" si="129"/>
        <v>0</v>
      </c>
      <c r="AI92" s="137">
        <v>0</v>
      </c>
      <c r="AJ92" s="131">
        <f t="shared" si="125"/>
        <v>12.59865347</v>
      </c>
      <c r="AK92" s="129">
        <f t="shared" si="154"/>
        <v>81</v>
      </c>
      <c r="AL92" s="138" t="s">
        <v>127</v>
      </c>
      <c r="AM92" s="135">
        <f t="shared" si="126"/>
        <v>46650</v>
      </c>
      <c r="AN92" s="7"/>
      <c r="AO92" s="135">
        <f t="shared" si="138"/>
        <v>46650</v>
      </c>
      <c r="AP92" s="161">
        <f>VLOOKUP($AO92,[1]Plan1!$EW$172:$EZ$293,2)</f>
        <v>7276.54</v>
      </c>
      <c r="AQ92" s="160">
        <f t="shared" si="145"/>
        <v>46588</v>
      </c>
      <c r="AR92" s="161">
        <f>VLOOKUP($AO92,[1]Plan1!$EW$172:$EZ$293,4)</f>
        <v>7276.54</v>
      </c>
      <c r="AS92" s="160">
        <f t="shared" si="146"/>
        <v>46619</v>
      </c>
      <c r="AT92" s="162">
        <f t="shared" si="14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">
      <c r="A93" s="112">
        <f t="shared" si="139"/>
        <v>44238</v>
      </c>
      <c r="B93" s="113">
        <f t="shared" si="130"/>
        <v>1029.6530753899999</v>
      </c>
      <c r="C93" s="113">
        <f t="shared" si="148"/>
        <v>1001.409519</v>
      </c>
      <c r="D93" s="114">
        <f t="shared" si="140"/>
        <v>5486.52</v>
      </c>
      <c r="E93" s="115">
        <f t="shared" si="117"/>
        <v>5560.59</v>
      </c>
      <c r="F93" s="116">
        <f t="shared" si="118"/>
        <v>44185</v>
      </c>
      <c r="G93" s="117">
        <f t="shared" si="131"/>
        <v>1.3500360884495022E-2</v>
      </c>
      <c r="H93" s="118">
        <f t="shared" si="149"/>
        <v>44249</v>
      </c>
      <c r="I93" s="118">
        <f t="shared" si="132"/>
        <v>44249</v>
      </c>
      <c r="J93" s="119">
        <f t="shared" si="141"/>
        <v>21</v>
      </c>
      <c r="K93" s="119">
        <f t="shared" si="119"/>
        <v>16</v>
      </c>
      <c r="L93" s="8">
        <f t="shared" si="142"/>
        <v>1.0102695399999999</v>
      </c>
      <c r="M93" s="120">
        <f t="shared" si="122"/>
        <v>1.00890013</v>
      </c>
      <c r="N93" s="120">
        <f t="shared" si="77"/>
        <v>1.0101351145601316</v>
      </c>
      <c r="O93" s="113">
        <f t="shared" si="120"/>
        <v>1.02050873</v>
      </c>
      <c r="P93" s="113">
        <f t="shared" si="133"/>
        <v>1021.94715644</v>
      </c>
      <c r="Q93" s="11">
        <f t="shared" si="150"/>
        <v>0</v>
      </c>
      <c r="R93" s="30">
        <f t="shared" si="143"/>
        <v>0</v>
      </c>
      <c r="S93" s="8">
        <f t="shared" si="134"/>
        <v>0</v>
      </c>
      <c r="T93" s="122">
        <f t="shared" si="144"/>
        <v>0.12559999999999999</v>
      </c>
      <c r="U93" s="121">
        <f t="shared" si="78"/>
        <v>16</v>
      </c>
      <c r="V93" s="121">
        <v>252</v>
      </c>
      <c r="W93" s="120">
        <f t="shared" si="135"/>
        <v>1.007540428</v>
      </c>
      <c r="X93" s="113">
        <f t="shared" si="136"/>
        <v>7.70591895</v>
      </c>
      <c r="Y93" s="113">
        <f t="shared" si="137"/>
        <v>0</v>
      </c>
      <c r="Z93" s="125" t="str">
        <f t="shared" si="151"/>
        <v>J=</v>
      </c>
      <c r="AA93" s="118">
        <f t="shared" si="152"/>
        <v>44249</v>
      </c>
      <c r="AB93" s="4"/>
      <c r="AC93" s="129">
        <f t="shared" si="153"/>
        <v>82</v>
      </c>
      <c r="AD93" s="135">
        <f t="shared" si="123"/>
        <v>46650</v>
      </c>
      <c r="AE93" s="131">
        <f t="shared" si="127"/>
        <v>1118.2676181600002</v>
      </c>
      <c r="AF93" s="133">
        <f t="shared" si="128"/>
        <v>20</v>
      </c>
      <c r="AG93" s="189">
        <f t="shared" si="116"/>
        <v>10.94733564</v>
      </c>
      <c r="AH93" s="141">
        <f t="shared" si="129"/>
        <v>0</v>
      </c>
      <c r="AI93" s="137">
        <v>0</v>
      </c>
      <c r="AJ93" s="131">
        <f t="shared" si="125"/>
        <v>10.94733564</v>
      </c>
      <c r="AK93" s="129">
        <f t="shared" si="154"/>
        <v>82</v>
      </c>
      <c r="AL93" s="138" t="s">
        <v>127</v>
      </c>
      <c r="AM93" s="135">
        <f t="shared" si="126"/>
        <v>46680</v>
      </c>
      <c r="AN93" s="7"/>
      <c r="AO93" s="135">
        <f t="shared" si="138"/>
        <v>46680</v>
      </c>
      <c r="AP93" s="161">
        <f>VLOOKUP($AO93,[1]Plan1!$EW$172:$EZ$293,2)</f>
        <v>7276.54</v>
      </c>
      <c r="AQ93" s="160">
        <f t="shared" si="145"/>
        <v>46619</v>
      </c>
      <c r="AR93" s="161">
        <f>VLOOKUP($AO93,[1]Plan1!$EW$172:$EZ$293,4)</f>
        <v>7276.54</v>
      </c>
      <c r="AS93" s="160">
        <f t="shared" si="146"/>
        <v>46650</v>
      </c>
      <c r="AT93" s="162">
        <f t="shared" si="14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">
      <c r="A94" s="112">
        <f t="shared" si="139"/>
        <v>44239</v>
      </c>
      <c r="B94" s="113">
        <f t="shared" si="130"/>
        <v>1030.7946500099999</v>
      </c>
      <c r="C94" s="113">
        <f t="shared" si="148"/>
        <v>1001.409519</v>
      </c>
      <c r="D94" s="114">
        <f t="shared" si="140"/>
        <v>5486.52</v>
      </c>
      <c r="E94" s="115">
        <f t="shared" si="117"/>
        <v>5560.59</v>
      </c>
      <c r="F94" s="116">
        <f t="shared" si="118"/>
        <v>44185</v>
      </c>
      <c r="G94" s="117">
        <f t="shared" si="131"/>
        <v>1.3500360884495022E-2</v>
      </c>
      <c r="H94" s="118">
        <f t="shared" si="149"/>
        <v>44249</v>
      </c>
      <c r="I94" s="118">
        <f t="shared" si="132"/>
        <v>44249</v>
      </c>
      <c r="J94" s="119">
        <f t="shared" si="141"/>
        <v>21</v>
      </c>
      <c r="K94" s="119">
        <f t="shared" si="119"/>
        <v>17</v>
      </c>
      <c r="L94" s="8">
        <f t="shared" si="142"/>
        <v>1.0109148800000001</v>
      </c>
      <c r="M94" s="120">
        <f t="shared" si="122"/>
        <v>1.00890013</v>
      </c>
      <c r="N94" s="120">
        <f t="shared" si="77"/>
        <v>1.0101351145601316</v>
      </c>
      <c r="O94" s="113">
        <f t="shared" si="120"/>
        <v>1.0211606099999999</v>
      </c>
      <c r="P94" s="113">
        <f t="shared" si="133"/>
        <v>1022.59995528</v>
      </c>
      <c r="Q94" s="11">
        <f t="shared" si="150"/>
        <v>0</v>
      </c>
      <c r="R94" s="30">
        <f t="shared" si="143"/>
        <v>0</v>
      </c>
      <c r="S94" s="8">
        <f t="shared" si="134"/>
        <v>0</v>
      </c>
      <c r="T94" s="122">
        <f t="shared" si="144"/>
        <v>0.12559999999999999</v>
      </c>
      <c r="U94" s="121">
        <f t="shared" si="78"/>
        <v>17</v>
      </c>
      <c r="V94" s="121">
        <v>252</v>
      </c>
      <c r="W94" s="120">
        <f t="shared" si="135"/>
        <v>1.0080135880000001</v>
      </c>
      <c r="X94" s="113">
        <f t="shared" si="136"/>
        <v>8.1946947300000001</v>
      </c>
      <c r="Y94" s="113">
        <f t="shared" si="137"/>
        <v>0</v>
      </c>
      <c r="Z94" s="125" t="str">
        <f t="shared" si="151"/>
        <v>J=</v>
      </c>
      <c r="AA94" s="118">
        <f t="shared" si="152"/>
        <v>44249</v>
      </c>
      <c r="AB94" s="4"/>
      <c r="AC94" s="129">
        <f t="shared" si="153"/>
        <v>83</v>
      </c>
      <c r="AD94" s="135">
        <f t="shared" si="123"/>
        <v>46680</v>
      </c>
      <c r="AE94" s="131">
        <f t="shared" si="127"/>
        <v>1118.2676181600002</v>
      </c>
      <c r="AF94" s="133">
        <f t="shared" si="128"/>
        <v>21</v>
      </c>
      <c r="AG94" s="189">
        <f t="shared" si="116"/>
        <v>11.497506530000001</v>
      </c>
      <c r="AH94" s="141">
        <f t="shared" si="129"/>
        <v>0</v>
      </c>
      <c r="AI94" s="137">
        <v>0</v>
      </c>
      <c r="AJ94" s="131">
        <f t="shared" si="125"/>
        <v>11.497506530000001</v>
      </c>
      <c r="AK94" s="129">
        <f t="shared" si="154"/>
        <v>83</v>
      </c>
      <c r="AL94" s="138" t="s">
        <v>127</v>
      </c>
      <c r="AM94" s="135">
        <f t="shared" si="126"/>
        <v>46713</v>
      </c>
      <c r="AN94" s="7"/>
      <c r="AO94" s="135">
        <f t="shared" si="138"/>
        <v>46713</v>
      </c>
      <c r="AP94" s="161">
        <f>VLOOKUP($AO94,[1]Plan1!$EW$172:$EZ$293,2)</f>
        <v>7276.54</v>
      </c>
      <c r="AQ94" s="160">
        <f t="shared" si="145"/>
        <v>46652</v>
      </c>
      <c r="AR94" s="161">
        <f>VLOOKUP($AO94,[1]Plan1!$EW$172:$EZ$293,4)</f>
        <v>7276.54</v>
      </c>
      <c r="AS94" s="160">
        <f t="shared" si="146"/>
        <v>46682</v>
      </c>
      <c r="AT94" s="162">
        <f t="shared" si="14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">
      <c r="A95" s="112">
        <f t="shared" si="139"/>
        <v>44240</v>
      </c>
      <c r="B95" s="113">
        <f t="shared" si="130"/>
        <v>1031.9374947200001</v>
      </c>
      <c r="C95" s="113">
        <f t="shared" si="148"/>
        <v>1001.409519</v>
      </c>
      <c r="D95" s="114">
        <f t="shared" si="140"/>
        <v>5486.52</v>
      </c>
      <c r="E95" s="115">
        <f t="shared" si="117"/>
        <v>5560.59</v>
      </c>
      <c r="F95" s="116">
        <f t="shared" si="118"/>
        <v>44185</v>
      </c>
      <c r="G95" s="117">
        <f t="shared" si="131"/>
        <v>1.3500360884495022E-2</v>
      </c>
      <c r="H95" s="118">
        <f t="shared" si="149"/>
        <v>44249</v>
      </c>
      <c r="I95" s="118">
        <f t="shared" si="132"/>
        <v>44249</v>
      </c>
      <c r="J95" s="119">
        <f t="shared" si="141"/>
        <v>21</v>
      </c>
      <c r="K95" s="119">
        <f t="shared" si="119"/>
        <v>18</v>
      </c>
      <c r="L95" s="8">
        <f t="shared" si="142"/>
        <v>1.01156063</v>
      </c>
      <c r="M95" s="120">
        <f t="shared" si="122"/>
        <v>1.00890013</v>
      </c>
      <c r="N95" s="120">
        <f t="shared" ref="N95:N158" si="155">IF(I95&gt;I94,N94*M95,N94)</f>
        <v>1.0101351145601316</v>
      </c>
      <c r="O95" s="113">
        <f t="shared" si="120"/>
        <v>1.02181291</v>
      </c>
      <c r="P95" s="113">
        <f t="shared" si="133"/>
        <v>1023.2531747100001</v>
      </c>
      <c r="Q95" s="11">
        <f t="shared" si="150"/>
        <v>0</v>
      </c>
      <c r="R95" s="30">
        <f t="shared" si="143"/>
        <v>0</v>
      </c>
      <c r="S95" s="8">
        <f t="shared" si="134"/>
        <v>0</v>
      </c>
      <c r="T95" s="122">
        <f t="shared" si="144"/>
        <v>0.12559999999999999</v>
      </c>
      <c r="U95" s="121">
        <f t="shared" si="78"/>
        <v>18</v>
      </c>
      <c r="V95" s="121">
        <v>252</v>
      </c>
      <c r="W95" s="120">
        <f t="shared" si="135"/>
        <v>1.008486971</v>
      </c>
      <c r="X95" s="113">
        <f t="shared" si="136"/>
        <v>8.6843200100000004</v>
      </c>
      <c r="Y95" s="113">
        <f t="shared" si="137"/>
        <v>0</v>
      </c>
      <c r="Z95" s="125" t="str">
        <f t="shared" si="151"/>
        <v>J=</v>
      </c>
      <c r="AA95" s="118">
        <f t="shared" si="152"/>
        <v>44249</v>
      </c>
      <c r="AB95" s="4"/>
      <c r="AC95" s="129">
        <f t="shared" si="153"/>
        <v>84</v>
      </c>
      <c r="AD95" s="135">
        <f t="shared" ref="AD95:AD96" si="156">VLOOKUP(AC95,$AG$176:$AK$358,4,FALSE)</f>
        <v>46713</v>
      </c>
      <c r="AE95" s="131">
        <f t="shared" ref="AE95:AE96" si="157">(AE94-AH95)</f>
        <v>1118.2676181600002</v>
      </c>
      <c r="AF95" s="133">
        <f t="shared" ref="AF95:AF96" si="158">NETWORKDAYS(AD94,AD95,AD$176:AD$502)-1</f>
        <v>21</v>
      </c>
      <c r="AG95" s="189">
        <f t="shared" si="116"/>
        <v>11.497506530000001</v>
      </c>
      <c r="AH95" s="141">
        <f t="shared" ref="AH95:AH96" si="159">TRUNC((AE94*AI95),8)</f>
        <v>0</v>
      </c>
      <c r="AI95" s="137">
        <v>0</v>
      </c>
      <c r="AJ95" s="131">
        <f t="shared" ref="AJ95:AJ96" si="160">(AG95+AH95)</f>
        <v>11.497506530000001</v>
      </c>
      <c r="AK95" s="129">
        <f t="shared" si="154"/>
        <v>84</v>
      </c>
      <c r="AL95" s="138" t="s">
        <v>80</v>
      </c>
      <c r="AM95" s="135">
        <f t="shared" ref="AM95" si="161">AD96</f>
        <v>46741</v>
      </c>
      <c r="AN95" s="7"/>
      <c r="AO95" s="135"/>
      <c r="AP95" s="161"/>
      <c r="AQ95" s="160"/>
      <c r="AR95" s="161"/>
      <c r="AS95" s="160"/>
      <c r="AT95" s="162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">
      <c r="A96" s="112">
        <f t="shared" si="139"/>
        <v>44241</v>
      </c>
      <c r="B96" s="113">
        <f t="shared" si="130"/>
        <v>1031.9374947200001</v>
      </c>
      <c r="C96" s="113">
        <f t="shared" si="148"/>
        <v>1001.409519</v>
      </c>
      <c r="D96" s="114">
        <f t="shared" si="140"/>
        <v>5486.52</v>
      </c>
      <c r="E96" s="115">
        <f t="shared" si="117"/>
        <v>5560.59</v>
      </c>
      <c r="F96" s="116">
        <f t="shared" si="118"/>
        <v>44185</v>
      </c>
      <c r="G96" s="117">
        <f t="shared" si="131"/>
        <v>1.3500360884495022E-2</v>
      </c>
      <c r="H96" s="118">
        <f t="shared" si="149"/>
        <v>44249</v>
      </c>
      <c r="I96" s="118">
        <f t="shared" si="132"/>
        <v>44249</v>
      </c>
      <c r="J96" s="119">
        <f t="shared" si="141"/>
        <v>21</v>
      </c>
      <c r="K96" s="119">
        <f t="shared" si="119"/>
        <v>18</v>
      </c>
      <c r="L96" s="8">
        <f t="shared" si="142"/>
        <v>1.01156063</v>
      </c>
      <c r="M96" s="120">
        <f t="shared" si="122"/>
        <v>1.00890013</v>
      </c>
      <c r="N96" s="120">
        <f t="shared" si="155"/>
        <v>1.0101351145601316</v>
      </c>
      <c r="O96" s="113">
        <f t="shared" si="120"/>
        <v>1.02181291</v>
      </c>
      <c r="P96" s="113">
        <f t="shared" si="133"/>
        <v>1023.2531747100001</v>
      </c>
      <c r="Q96" s="11">
        <f t="shared" si="150"/>
        <v>0</v>
      </c>
      <c r="R96" s="30">
        <f t="shared" si="143"/>
        <v>0</v>
      </c>
      <c r="S96" s="8">
        <f t="shared" si="134"/>
        <v>0</v>
      </c>
      <c r="T96" s="122">
        <f t="shared" si="144"/>
        <v>0.12559999999999999</v>
      </c>
      <c r="U96" s="121">
        <f t="shared" si="78"/>
        <v>18</v>
      </c>
      <c r="V96" s="121">
        <v>252</v>
      </c>
      <c r="W96" s="120">
        <f t="shared" si="135"/>
        <v>1.008486971</v>
      </c>
      <c r="X96" s="113">
        <f t="shared" si="136"/>
        <v>8.6843200100000004</v>
      </c>
      <c r="Y96" s="113">
        <f t="shared" si="137"/>
        <v>0</v>
      </c>
      <c r="Z96" s="125" t="str">
        <f t="shared" si="151"/>
        <v>J=</v>
      </c>
      <c r="AA96" s="118">
        <f t="shared" si="152"/>
        <v>44249</v>
      </c>
      <c r="AB96" s="4"/>
      <c r="AC96" s="129">
        <f t="shared" si="153"/>
        <v>85</v>
      </c>
      <c r="AD96" s="135">
        <f t="shared" si="156"/>
        <v>46741</v>
      </c>
      <c r="AE96" s="131">
        <f t="shared" si="157"/>
        <v>2.2737367544323206E-13</v>
      </c>
      <c r="AF96" s="133">
        <f t="shared" si="158"/>
        <v>20</v>
      </c>
      <c r="AG96" s="189">
        <f t="shared" si="116"/>
        <v>10.94733564</v>
      </c>
      <c r="AH96" s="141">
        <f t="shared" si="159"/>
        <v>1118.26761816</v>
      </c>
      <c r="AI96" s="137">
        <v>1</v>
      </c>
      <c r="AJ96" s="131">
        <f t="shared" si="160"/>
        <v>1129.2149537999999</v>
      </c>
      <c r="AK96" s="129">
        <f t="shared" si="154"/>
        <v>85</v>
      </c>
      <c r="AL96" s="138"/>
      <c r="AM96" s="135"/>
      <c r="AN96" s="7"/>
      <c r="AO96" s="135"/>
      <c r="AP96" s="161"/>
      <c r="AQ96" s="160"/>
      <c r="AR96" s="161"/>
      <c r="AS96" s="160"/>
      <c r="AT96" s="162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9"/>
        <v>44242</v>
      </c>
      <c r="B97" s="113">
        <f t="shared" si="130"/>
        <v>1031.9374947200001</v>
      </c>
      <c r="C97" s="113">
        <f t="shared" si="148"/>
        <v>1001.409519</v>
      </c>
      <c r="D97" s="114">
        <f t="shared" si="140"/>
        <v>5486.52</v>
      </c>
      <c r="E97" s="115">
        <f t="shared" si="117"/>
        <v>5560.59</v>
      </c>
      <c r="F97" s="116">
        <f t="shared" si="118"/>
        <v>44185</v>
      </c>
      <c r="G97" s="117">
        <f t="shared" si="131"/>
        <v>1.3500360884495022E-2</v>
      </c>
      <c r="H97" s="118">
        <f t="shared" si="149"/>
        <v>44249</v>
      </c>
      <c r="I97" s="118">
        <f t="shared" si="132"/>
        <v>44249</v>
      </c>
      <c r="J97" s="119">
        <f t="shared" si="141"/>
        <v>21</v>
      </c>
      <c r="K97" s="119">
        <f t="shared" si="119"/>
        <v>18</v>
      </c>
      <c r="L97" s="8">
        <f t="shared" si="142"/>
        <v>1.01156063</v>
      </c>
      <c r="M97" s="120">
        <f t="shared" si="122"/>
        <v>1.00890013</v>
      </c>
      <c r="N97" s="120">
        <f t="shared" si="155"/>
        <v>1.0101351145601316</v>
      </c>
      <c r="O97" s="113">
        <f t="shared" si="120"/>
        <v>1.02181291</v>
      </c>
      <c r="P97" s="113">
        <f t="shared" si="133"/>
        <v>1023.2531747100001</v>
      </c>
      <c r="Q97" s="11">
        <f t="shared" si="150"/>
        <v>0</v>
      </c>
      <c r="R97" s="30">
        <f t="shared" si="143"/>
        <v>0</v>
      </c>
      <c r="S97" s="8">
        <f t="shared" si="134"/>
        <v>0</v>
      </c>
      <c r="T97" s="122">
        <f t="shared" si="144"/>
        <v>0.12559999999999999</v>
      </c>
      <c r="U97" s="121">
        <f t="shared" si="78"/>
        <v>18</v>
      </c>
      <c r="V97" s="121">
        <v>252</v>
      </c>
      <c r="W97" s="120">
        <f t="shared" si="135"/>
        <v>1.008486971</v>
      </c>
      <c r="X97" s="113">
        <f t="shared" si="136"/>
        <v>8.6843200100000004</v>
      </c>
      <c r="Y97" s="113">
        <f t="shared" si="137"/>
        <v>0</v>
      </c>
      <c r="Z97" s="125" t="str">
        <f t="shared" si="151"/>
        <v>J=</v>
      </c>
      <c r="AA97" s="118">
        <f t="shared" si="152"/>
        <v>44249</v>
      </c>
      <c r="AB97" s="4"/>
      <c r="AC97" s="129"/>
      <c r="AD97" s="135"/>
      <c r="AE97" s="131"/>
      <c r="AF97" s="133"/>
      <c r="AG97" s="142"/>
      <c r="AH97" s="141"/>
      <c r="AI97" s="137"/>
      <c r="AJ97" s="131"/>
      <c r="AK97" s="129"/>
      <c r="AL97" s="138"/>
      <c r="AM97" s="135"/>
      <c r="AN97" s="7"/>
      <c r="AO97" s="135"/>
      <c r="AP97" s="161"/>
      <c r="AQ97" s="160"/>
      <c r="AR97" s="161"/>
      <c r="AS97" s="160"/>
      <c r="AT97" s="162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9"/>
        <v>44243</v>
      </c>
      <c r="B98" s="113">
        <f t="shared" si="130"/>
        <v>1031.9374947200001</v>
      </c>
      <c r="C98" s="113">
        <f t="shared" si="148"/>
        <v>1001.409519</v>
      </c>
      <c r="D98" s="114">
        <f t="shared" si="140"/>
        <v>5486.52</v>
      </c>
      <c r="E98" s="115">
        <f t="shared" si="117"/>
        <v>5560.59</v>
      </c>
      <c r="F98" s="116">
        <f t="shared" si="118"/>
        <v>44185</v>
      </c>
      <c r="G98" s="117">
        <f t="shared" si="131"/>
        <v>1.3500360884495022E-2</v>
      </c>
      <c r="H98" s="118">
        <f t="shared" si="149"/>
        <v>44249</v>
      </c>
      <c r="I98" s="118">
        <f t="shared" si="132"/>
        <v>44249</v>
      </c>
      <c r="J98" s="119">
        <f t="shared" si="141"/>
        <v>21</v>
      </c>
      <c r="K98" s="119">
        <f t="shared" si="119"/>
        <v>18</v>
      </c>
      <c r="L98" s="8">
        <f t="shared" si="142"/>
        <v>1.01156063</v>
      </c>
      <c r="M98" s="120">
        <f t="shared" si="122"/>
        <v>1.00890013</v>
      </c>
      <c r="N98" s="120">
        <f t="shared" si="155"/>
        <v>1.0101351145601316</v>
      </c>
      <c r="O98" s="113">
        <f t="shared" si="120"/>
        <v>1.02181291</v>
      </c>
      <c r="P98" s="113">
        <f t="shared" si="133"/>
        <v>1023.2531747100001</v>
      </c>
      <c r="Q98" s="11">
        <f t="shared" si="150"/>
        <v>0</v>
      </c>
      <c r="R98" s="30">
        <f t="shared" si="143"/>
        <v>0</v>
      </c>
      <c r="S98" s="8">
        <f t="shared" si="134"/>
        <v>0</v>
      </c>
      <c r="T98" s="122">
        <f t="shared" si="144"/>
        <v>0.12559999999999999</v>
      </c>
      <c r="U98" s="121">
        <f t="shared" si="78"/>
        <v>18</v>
      </c>
      <c r="V98" s="121">
        <v>252</v>
      </c>
      <c r="W98" s="120">
        <f t="shared" si="135"/>
        <v>1.008486971</v>
      </c>
      <c r="X98" s="113">
        <f t="shared" si="136"/>
        <v>8.6843200100000004</v>
      </c>
      <c r="Y98" s="113">
        <f t="shared" si="137"/>
        <v>0</v>
      </c>
      <c r="Z98" s="125" t="str">
        <f t="shared" si="151"/>
        <v>J=</v>
      </c>
      <c r="AA98" s="118">
        <f t="shared" si="152"/>
        <v>44249</v>
      </c>
      <c r="AB98" s="4"/>
      <c r="AC98" s="129"/>
      <c r="AD98" s="135"/>
      <c r="AE98" s="131"/>
      <c r="AF98" s="133"/>
      <c r="AG98" s="142"/>
      <c r="AH98" s="141"/>
      <c r="AI98" s="137"/>
      <c r="AJ98" s="131"/>
      <c r="AK98" s="129"/>
      <c r="AL98" s="138"/>
      <c r="AM98" s="135"/>
      <c r="AN98" s="7"/>
      <c r="AO98" s="135"/>
      <c r="AP98" s="161"/>
      <c r="AQ98" s="160"/>
      <c r="AR98" s="161"/>
      <c r="AS98" s="160"/>
      <c r="AT98" s="162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9"/>
        <v>44244</v>
      </c>
      <c r="B99" s="113">
        <f t="shared" si="130"/>
        <v>1031.9374947200001</v>
      </c>
      <c r="C99" s="113">
        <f t="shared" si="148"/>
        <v>1001.409519</v>
      </c>
      <c r="D99" s="114">
        <f t="shared" si="140"/>
        <v>5486.52</v>
      </c>
      <c r="E99" s="115">
        <f t="shared" si="117"/>
        <v>5560.59</v>
      </c>
      <c r="F99" s="116">
        <f t="shared" si="118"/>
        <v>44185</v>
      </c>
      <c r="G99" s="117">
        <f t="shared" si="131"/>
        <v>1.3500360884495022E-2</v>
      </c>
      <c r="H99" s="118">
        <f t="shared" si="149"/>
        <v>44249</v>
      </c>
      <c r="I99" s="118">
        <f t="shared" si="132"/>
        <v>44249</v>
      </c>
      <c r="J99" s="119">
        <f t="shared" si="141"/>
        <v>21</v>
      </c>
      <c r="K99" s="119">
        <f t="shared" si="119"/>
        <v>18</v>
      </c>
      <c r="L99" s="8">
        <f t="shared" si="142"/>
        <v>1.01156063</v>
      </c>
      <c r="M99" s="120">
        <f t="shared" si="122"/>
        <v>1.00890013</v>
      </c>
      <c r="N99" s="120">
        <f t="shared" si="155"/>
        <v>1.0101351145601316</v>
      </c>
      <c r="O99" s="113">
        <f t="shared" si="120"/>
        <v>1.02181291</v>
      </c>
      <c r="P99" s="113">
        <f t="shared" si="133"/>
        <v>1023.2531747100001</v>
      </c>
      <c r="Q99" s="11">
        <f t="shared" si="150"/>
        <v>0</v>
      </c>
      <c r="R99" s="30">
        <f t="shared" si="143"/>
        <v>0</v>
      </c>
      <c r="S99" s="8">
        <f t="shared" si="134"/>
        <v>0</v>
      </c>
      <c r="T99" s="122">
        <f t="shared" si="144"/>
        <v>0.12559999999999999</v>
      </c>
      <c r="U99" s="121">
        <f t="shared" si="78"/>
        <v>18</v>
      </c>
      <c r="V99" s="121">
        <v>252</v>
      </c>
      <c r="W99" s="120">
        <f t="shared" si="135"/>
        <v>1.008486971</v>
      </c>
      <c r="X99" s="113">
        <f t="shared" si="136"/>
        <v>8.6843200100000004</v>
      </c>
      <c r="Y99" s="113">
        <f t="shared" si="137"/>
        <v>0</v>
      </c>
      <c r="Z99" s="125" t="str">
        <f t="shared" si="151"/>
        <v>J=</v>
      </c>
      <c r="AA99" s="118">
        <f t="shared" si="152"/>
        <v>44249</v>
      </c>
      <c r="AB99" s="4"/>
      <c r="AC99" s="129"/>
      <c r="AD99" s="135"/>
      <c r="AE99" s="131"/>
      <c r="AF99" s="133"/>
      <c r="AG99" s="142"/>
      <c r="AH99" s="141"/>
      <c r="AI99" s="137"/>
      <c r="AJ99" s="131"/>
      <c r="AK99" s="129"/>
      <c r="AL99" s="138"/>
      <c r="AM99" s="135"/>
      <c r="AN99" s="7"/>
      <c r="AO99" s="135"/>
      <c r="AP99" s="161"/>
      <c r="AQ99" s="160"/>
      <c r="AR99" s="161"/>
      <c r="AS99" s="160"/>
      <c r="AT99" s="162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9"/>
        <v>44245</v>
      </c>
      <c r="B100" s="113">
        <f t="shared" si="130"/>
        <v>1033.0815994499999</v>
      </c>
      <c r="C100" s="113">
        <f t="shared" si="148"/>
        <v>1001.409519</v>
      </c>
      <c r="D100" s="114">
        <f t="shared" si="140"/>
        <v>5486.52</v>
      </c>
      <c r="E100" s="115">
        <f t="shared" si="117"/>
        <v>5560.59</v>
      </c>
      <c r="F100" s="116">
        <f t="shared" si="118"/>
        <v>44185</v>
      </c>
      <c r="G100" s="117">
        <f t="shared" si="131"/>
        <v>1.3500360884495022E-2</v>
      </c>
      <c r="H100" s="118">
        <f t="shared" si="149"/>
        <v>44249</v>
      </c>
      <c r="I100" s="118">
        <f t="shared" si="132"/>
        <v>44249</v>
      </c>
      <c r="J100" s="119">
        <f t="shared" si="141"/>
        <v>21</v>
      </c>
      <c r="K100" s="119">
        <f t="shared" si="119"/>
        <v>19</v>
      </c>
      <c r="L100" s="8">
        <f t="shared" si="142"/>
        <v>1.01220679</v>
      </c>
      <c r="M100" s="120">
        <f t="shared" si="122"/>
        <v>1.00890013</v>
      </c>
      <c r="N100" s="120">
        <f t="shared" si="155"/>
        <v>1.0101351145601316</v>
      </c>
      <c r="O100" s="113">
        <f t="shared" si="120"/>
        <v>1.02246562</v>
      </c>
      <c r="P100" s="113">
        <f t="shared" si="133"/>
        <v>1023.90680471</v>
      </c>
      <c r="Q100" s="11">
        <f t="shared" si="150"/>
        <v>0</v>
      </c>
      <c r="R100" s="30">
        <f t="shared" si="143"/>
        <v>0</v>
      </c>
      <c r="S100" s="8">
        <f t="shared" si="134"/>
        <v>0</v>
      </c>
      <c r="T100" s="122">
        <f t="shared" si="144"/>
        <v>0.12559999999999999</v>
      </c>
      <c r="U100" s="121">
        <f t="shared" si="78"/>
        <v>19</v>
      </c>
      <c r="V100" s="121">
        <v>252</v>
      </c>
      <c r="W100" s="120">
        <f t="shared" si="135"/>
        <v>1.008960576</v>
      </c>
      <c r="X100" s="113">
        <f t="shared" si="136"/>
        <v>9.1747947399999994</v>
      </c>
      <c r="Y100" s="113">
        <f t="shared" si="137"/>
        <v>0</v>
      </c>
      <c r="Z100" s="125" t="str">
        <f t="shared" si="151"/>
        <v>J=</v>
      </c>
      <c r="AA100" s="118">
        <f t="shared" si="152"/>
        <v>44249</v>
      </c>
      <c r="AB100" s="4"/>
      <c r="AC100" s="129"/>
      <c r="AD100" s="135"/>
      <c r="AE100" s="131"/>
      <c r="AF100" s="133"/>
      <c r="AG100" s="142"/>
      <c r="AH100" s="141"/>
      <c r="AI100" s="137"/>
      <c r="AJ100" s="131"/>
      <c r="AK100" s="129"/>
      <c r="AL100" s="138"/>
      <c r="AM100" s="135"/>
      <c r="AN100" s="7"/>
      <c r="AO100" s="135"/>
      <c r="AP100" s="161"/>
      <c r="AQ100" s="160"/>
      <c r="AR100" s="161"/>
      <c r="AS100" s="160"/>
      <c r="AT100" s="162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39"/>
        <v>44246</v>
      </c>
      <c r="B101" s="113">
        <f t="shared" si="130"/>
        <v>1034.2269753100002</v>
      </c>
      <c r="C101" s="113">
        <f t="shared" si="148"/>
        <v>1001.409519</v>
      </c>
      <c r="D101" s="114">
        <f t="shared" si="140"/>
        <v>5486.52</v>
      </c>
      <c r="E101" s="115">
        <f t="shared" si="117"/>
        <v>5560.59</v>
      </c>
      <c r="F101" s="116">
        <f t="shared" si="118"/>
        <v>44185</v>
      </c>
      <c r="G101" s="117">
        <f t="shared" si="131"/>
        <v>1.3500360884495022E-2</v>
      </c>
      <c r="H101" s="118">
        <f t="shared" si="149"/>
        <v>44249</v>
      </c>
      <c r="I101" s="118">
        <f t="shared" si="132"/>
        <v>44249</v>
      </c>
      <c r="J101" s="119">
        <f t="shared" si="141"/>
        <v>21</v>
      </c>
      <c r="K101" s="119">
        <f t="shared" si="119"/>
        <v>20</v>
      </c>
      <c r="L101" s="8">
        <f t="shared" si="142"/>
        <v>1.01285337</v>
      </c>
      <c r="M101" s="120">
        <f t="shared" si="122"/>
        <v>1.00890013</v>
      </c>
      <c r="N101" s="120">
        <f t="shared" si="155"/>
        <v>1.0101351145601316</v>
      </c>
      <c r="O101" s="113">
        <f t="shared" si="120"/>
        <v>1.0231187500000001</v>
      </c>
      <c r="P101" s="113">
        <f t="shared" si="133"/>
        <v>1024.5608553100001</v>
      </c>
      <c r="Q101" s="11">
        <f t="shared" si="150"/>
        <v>0</v>
      </c>
      <c r="R101" s="30">
        <f t="shared" si="143"/>
        <v>0</v>
      </c>
      <c r="S101" s="8">
        <f t="shared" si="134"/>
        <v>0</v>
      </c>
      <c r="T101" s="122">
        <f t="shared" si="144"/>
        <v>0.12559999999999999</v>
      </c>
      <c r="U101" s="121">
        <f t="shared" ref="U101:U164" si="162">IF(Q100&gt;0,1,IF(K101=K100,U100,U100+1))</f>
        <v>20</v>
      </c>
      <c r="V101" s="121">
        <v>252</v>
      </c>
      <c r="W101" s="120">
        <f t="shared" si="135"/>
        <v>1.009434403</v>
      </c>
      <c r="X101" s="113">
        <f t="shared" si="136"/>
        <v>9.6661199999999994</v>
      </c>
      <c r="Y101" s="113">
        <f t="shared" si="137"/>
        <v>0</v>
      </c>
      <c r="Z101" s="125" t="str">
        <f t="shared" si="151"/>
        <v>J=</v>
      </c>
      <c r="AA101" s="118">
        <f t="shared" si="152"/>
        <v>44249</v>
      </c>
      <c r="AB101" s="4"/>
      <c r="AC101" s="129"/>
      <c r="AD101" s="135"/>
      <c r="AE101" s="131"/>
      <c r="AF101" s="133"/>
      <c r="AG101" s="142"/>
      <c r="AH101" s="141"/>
      <c r="AI101" s="137"/>
      <c r="AJ101" s="131"/>
      <c r="AK101" s="129"/>
      <c r="AL101" s="138"/>
      <c r="AM101" s="135"/>
      <c r="AN101" s="7"/>
      <c r="AO101" s="135"/>
      <c r="AP101" s="161"/>
      <c r="AQ101" s="160"/>
      <c r="AR101" s="161"/>
      <c r="AS101" s="160"/>
      <c r="AT101" s="162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9"/>
        <v>44247</v>
      </c>
      <c r="B102" s="113">
        <f t="shared" si="130"/>
        <v>1035.3736233499999</v>
      </c>
      <c r="C102" s="113">
        <f t="shared" si="148"/>
        <v>1001.409519</v>
      </c>
      <c r="D102" s="114">
        <f t="shared" si="140"/>
        <v>5486.52</v>
      </c>
      <c r="E102" s="115">
        <f t="shared" si="117"/>
        <v>5560.59</v>
      </c>
      <c r="F102" s="116">
        <f t="shared" si="118"/>
        <v>44185</v>
      </c>
      <c r="G102" s="117">
        <f t="shared" si="131"/>
        <v>1.3500360884495022E-2</v>
      </c>
      <c r="H102" s="118">
        <f t="shared" si="149"/>
        <v>44277</v>
      </c>
      <c r="I102" s="118">
        <f t="shared" si="132"/>
        <v>44249</v>
      </c>
      <c r="J102" s="119">
        <f t="shared" si="141"/>
        <v>21</v>
      </c>
      <c r="K102" s="119">
        <f t="shared" si="119"/>
        <v>21</v>
      </c>
      <c r="L102" s="8">
        <f t="shared" si="142"/>
        <v>1.0135003600000001</v>
      </c>
      <c r="M102" s="120">
        <f t="shared" si="122"/>
        <v>1.00890013</v>
      </c>
      <c r="N102" s="120">
        <f t="shared" si="155"/>
        <v>1.0101351145601316</v>
      </c>
      <c r="O102" s="113">
        <f t="shared" si="120"/>
        <v>1.0237723000000001</v>
      </c>
      <c r="P102" s="113">
        <f t="shared" si="133"/>
        <v>1025.2153264999999</v>
      </c>
      <c r="Q102" s="11">
        <f t="shared" si="150"/>
        <v>0</v>
      </c>
      <c r="R102" s="30">
        <f t="shared" si="143"/>
        <v>0</v>
      </c>
      <c r="S102" s="8">
        <f t="shared" si="134"/>
        <v>0</v>
      </c>
      <c r="T102" s="122">
        <f t="shared" si="144"/>
        <v>0.12559999999999999</v>
      </c>
      <c r="U102" s="121">
        <f t="shared" si="162"/>
        <v>21</v>
      </c>
      <c r="V102" s="121">
        <v>252</v>
      </c>
      <c r="W102" s="120">
        <f t="shared" si="135"/>
        <v>1.0099084519999999</v>
      </c>
      <c r="X102" s="113">
        <f t="shared" si="136"/>
        <v>10.158296849999999</v>
      </c>
      <c r="Y102" s="113">
        <f t="shared" si="137"/>
        <v>0</v>
      </c>
      <c r="Z102" s="125" t="str">
        <f t="shared" si="151"/>
        <v>J=</v>
      </c>
      <c r="AA102" s="118">
        <f t="shared" si="152"/>
        <v>44249</v>
      </c>
      <c r="AB102" s="4"/>
      <c r="AC102" s="129"/>
      <c r="AD102" s="135"/>
      <c r="AE102" s="131"/>
      <c r="AF102" s="133"/>
      <c r="AG102" s="142"/>
      <c r="AH102" s="141"/>
      <c r="AI102" s="137"/>
      <c r="AJ102" s="131"/>
      <c r="AK102" s="129"/>
      <c r="AL102" s="138"/>
      <c r="AM102" s="135"/>
      <c r="AN102" s="7"/>
      <c r="AO102" s="135"/>
      <c r="AP102" s="161"/>
      <c r="AQ102" s="160"/>
      <c r="AR102" s="161"/>
      <c r="AS102" s="160"/>
      <c r="AT102" s="162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9"/>
        <v>44248</v>
      </c>
      <c r="B103" s="113">
        <f t="shared" si="130"/>
        <v>1035.3736233499999</v>
      </c>
      <c r="C103" s="113">
        <f t="shared" si="148"/>
        <v>1001.409519</v>
      </c>
      <c r="D103" s="114">
        <f t="shared" si="140"/>
        <v>5486.52</v>
      </c>
      <c r="E103" s="115">
        <f t="shared" si="117"/>
        <v>5560.59</v>
      </c>
      <c r="F103" s="116">
        <f t="shared" si="118"/>
        <v>44185</v>
      </c>
      <c r="G103" s="117">
        <f t="shared" si="131"/>
        <v>1.3500360884495022E-2</v>
      </c>
      <c r="H103" s="118">
        <f t="shared" si="149"/>
        <v>44277</v>
      </c>
      <c r="I103" s="118">
        <f t="shared" si="132"/>
        <v>44249</v>
      </c>
      <c r="J103" s="119">
        <f t="shared" si="141"/>
        <v>21</v>
      </c>
      <c r="K103" s="119">
        <f t="shared" si="119"/>
        <v>21</v>
      </c>
      <c r="L103" s="8">
        <f t="shared" si="142"/>
        <v>1.0135003600000001</v>
      </c>
      <c r="M103" s="120">
        <f t="shared" si="122"/>
        <v>1.00890013</v>
      </c>
      <c r="N103" s="120">
        <f t="shared" si="155"/>
        <v>1.0101351145601316</v>
      </c>
      <c r="O103" s="113">
        <f t="shared" si="120"/>
        <v>1.0237723000000001</v>
      </c>
      <c r="P103" s="113">
        <f t="shared" si="133"/>
        <v>1025.2153264999999</v>
      </c>
      <c r="Q103" s="11">
        <f t="shared" si="150"/>
        <v>0</v>
      </c>
      <c r="R103" s="30">
        <f t="shared" si="143"/>
        <v>0</v>
      </c>
      <c r="S103" s="8">
        <f t="shared" si="134"/>
        <v>0</v>
      </c>
      <c r="T103" s="122">
        <f t="shared" si="144"/>
        <v>0.12559999999999999</v>
      </c>
      <c r="U103" s="121">
        <f t="shared" si="162"/>
        <v>21</v>
      </c>
      <c r="V103" s="121">
        <v>252</v>
      </c>
      <c r="W103" s="120">
        <f t="shared" si="135"/>
        <v>1.0099084519999999</v>
      </c>
      <c r="X103" s="113">
        <f t="shared" si="136"/>
        <v>10.158296849999999</v>
      </c>
      <c r="Y103" s="113">
        <f t="shared" si="137"/>
        <v>0</v>
      </c>
      <c r="Z103" s="125" t="str">
        <f t="shared" si="151"/>
        <v>J=</v>
      </c>
      <c r="AA103" s="118">
        <f t="shared" si="152"/>
        <v>44249</v>
      </c>
      <c r="AB103" s="4"/>
      <c r="AC103" s="129"/>
      <c r="AD103" s="135"/>
      <c r="AE103" s="131"/>
      <c r="AF103" s="133"/>
      <c r="AG103" s="142"/>
      <c r="AH103" s="141"/>
      <c r="AI103" s="137"/>
      <c r="AJ103" s="131"/>
      <c r="AK103" s="129"/>
      <c r="AL103" s="138"/>
      <c r="AM103" s="135"/>
      <c r="AN103" s="7"/>
      <c r="AO103" s="135"/>
      <c r="AP103" s="161"/>
      <c r="AQ103" s="160"/>
      <c r="AR103" s="161"/>
      <c r="AS103" s="160"/>
      <c r="AT103" s="162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9"/>
        <v>44249</v>
      </c>
      <c r="B104" s="113">
        <f t="shared" si="130"/>
        <v>1035.3736233499999</v>
      </c>
      <c r="C104" s="113">
        <f t="shared" si="148"/>
        <v>1001.409519</v>
      </c>
      <c r="D104" s="114">
        <f t="shared" si="140"/>
        <v>5486.52</v>
      </c>
      <c r="E104" s="115">
        <f t="shared" si="117"/>
        <v>5560.59</v>
      </c>
      <c r="F104" s="116">
        <f t="shared" si="118"/>
        <v>44185</v>
      </c>
      <c r="G104" s="117">
        <f t="shared" si="131"/>
        <v>1.3500360884495022E-2</v>
      </c>
      <c r="H104" s="118">
        <f t="shared" si="149"/>
        <v>44277</v>
      </c>
      <c r="I104" s="118">
        <f t="shared" si="132"/>
        <v>44249</v>
      </c>
      <c r="J104" s="119">
        <f t="shared" si="141"/>
        <v>21</v>
      </c>
      <c r="K104" s="119">
        <f t="shared" si="119"/>
        <v>21</v>
      </c>
      <c r="L104" s="8">
        <f t="shared" si="142"/>
        <v>1.0135003600000001</v>
      </c>
      <c r="M104" s="120">
        <f t="shared" si="122"/>
        <v>1.00890013</v>
      </c>
      <c r="N104" s="120">
        <f t="shared" si="155"/>
        <v>1.0101351145601316</v>
      </c>
      <c r="O104" s="113">
        <f t="shared" si="120"/>
        <v>1.0237723000000001</v>
      </c>
      <c r="P104" s="113">
        <f t="shared" si="133"/>
        <v>1025.2153264999999</v>
      </c>
      <c r="Q104" s="11">
        <f t="shared" si="150"/>
        <v>3</v>
      </c>
      <c r="R104" s="30">
        <f t="shared" si="143"/>
        <v>0</v>
      </c>
      <c r="S104" s="8">
        <f t="shared" si="134"/>
        <v>0</v>
      </c>
      <c r="T104" s="122">
        <f t="shared" si="144"/>
        <v>0.12559999999999999</v>
      </c>
      <c r="U104" s="121">
        <f t="shared" si="162"/>
        <v>21</v>
      </c>
      <c r="V104" s="121">
        <v>252</v>
      </c>
      <c r="W104" s="120">
        <f t="shared" si="135"/>
        <v>1.0099084519999999</v>
      </c>
      <c r="X104" s="113">
        <f t="shared" si="136"/>
        <v>10.158296849999999</v>
      </c>
      <c r="Y104" s="113">
        <f t="shared" si="137"/>
        <v>10.158296849999999</v>
      </c>
      <c r="Z104" s="125" t="str">
        <f t="shared" si="151"/>
        <v>J=</v>
      </c>
      <c r="AA104" s="118">
        <f t="shared" si="152"/>
        <v>44249</v>
      </c>
      <c r="AB104" s="4"/>
      <c r="AC104" s="129"/>
      <c r="AD104" s="135"/>
      <c r="AE104" s="131"/>
      <c r="AF104" s="133"/>
      <c r="AG104" s="142"/>
      <c r="AH104" s="141"/>
      <c r="AI104" s="137"/>
      <c r="AJ104" s="131"/>
      <c r="AK104" s="129"/>
      <c r="AL104" s="138"/>
      <c r="AM104" s="135"/>
      <c r="AN104" s="7"/>
      <c r="AO104" s="135"/>
      <c r="AP104" s="161"/>
      <c r="AQ104" s="160"/>
      <c r="AR104" s="161"/>
      <c r="AS104" s="160"/>
      <c r="AT104" s="162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9"/>
        <v>44250</v>
      </c>
      <c r="B105" s="113">
        <f t="shared" si="130"/>
        <v>1025.82481732</v>
      </c>
      <c r="C105" s="113">
        <f t="shared" si="148"/>
        <v>1001.409519</v>
      </c>
      <c r="D105" s="114">
        <f t="shared" si="140"/>
        <v>5560.59</v>
      </c>
      <c r="E105" s="115">
        <f t="shared" si="117"/>
        <v>5574.49</v>
      </c>
      <c r="F105" s="116">
        <f t="shared" si="118"/>
        <v>44218</v>
      </c>
      <c r="G105" s="117">
        <f t="shared" si="131"/>
        <v>2.4997347403781234E-3</v>
      </c>
      <c r="H105" s="118">
        <f t="shared" si="149"/>
        <v>44277</v>
      </c>
      <c r="I105" s="118">
        <f t="shared" si="132"/>
        <v>44277</v>
      </c>
      <c r="J105" s="119">
        <f t="shared" si="141"/>
        <v>20</v>
      </c>
      <c r="K105" s="119">
        <f t="shared" si="119"/>
        <v>1</v>
      </c>
      <c r="L105" s="8">
        <f t="shared" si="142"/>
        <v>1.0001248300000001</v>
      </c>
      <c r="M105" s="120">
        <f t="shared" si="122"/>
        <v>1.0135003600000001</v>
      </c>
      <c r="N105" s="120">
        <f t="shared" si="155"/>
        <v>1.0237723022553347</v>
      </c>
      <c r="O105" s="113">
        <f t="shared" ref="O105:O168" si="163">TRUNC(TRUNC((L105*N105),15),8)</f>
        <v>1.0239000899999999</v>
      </c>
      <c r="P105" s="113">
        <f t="shared" si="133"/>
        <v>1025.3432966299999</v>
      </c>
      <c r="Q105" s="11">
        <f t="shared" si="150"/>
        <v>0</v>
      </c>
      <c r="R105" s="30">
        <f t="shared" si="143"/>
        <v>0</v>
      </c>
      <c r="S105" s="8">
        <f t="shared" si="134"/>
        <v>0</v>
      </c>
      <c r="T105" s="122">
        <f t="shared" si="144"/>
        <v>0.12559999999999999</v>
      </c>
      <c r="U105" s="121">
        <f t="shared" si="162"/>
        <v>1</v>
      </c>
      <c r="V105" s="121">
        <v>252</v>
      </c>
      <c r="W105" s="120">
        <f t="shared" si="135"/>
        <v>1.000469619</v>
      </c>
      <c r="X105" s="113">
        <f t="shared" si="136"/>
        <v>0.48152068999999997</v>
      </c>
      <c r="Y105" s="113">
        <f t="shared" si="137"/>
        <v>0</v>
      </c>
      <c r="Z105" s="125" t="str">
        <f t="shared" si="151"/>
        <v>J=</v>
      </c>
      <c r="AA105" s="118">
        <f t="shared" si="152"/>
        <v>44277</v>
      </c>
      <c r="AB105" s="4"/>
      <c r="AC105" s="129"/>
      <c r="AD105" s="135"/>
      <c r="AE105" s="131"/>
      <c r="AF105" s="133"/>
      <c r="AG105" s="142"/>
      <c r="AH105" s="141"/>
      <c r="AI105" s="137"/>
      <c r="AJ105" s="131"/>
      <c r="AK105" s="129"/>
      <c r="AL105" s="138"/>
      <c r="AM105" s="135"/>
      <c r="AN105" s="7"/>
      <c r="AO105" s="135"/>
      <c r="AP105" s="161"/>
      <c r="AQ105" s="160"/>
      <c r="AR105" s="161"/>
      <c r="AS105" s="160"/>
      <c r="AT105" s="162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9"/>
        <v>44251</v>
      </c>
      <c r="B106" s="113">
        <f t="shared" si="130"/>
        <v>1026.4346950400002</v>
      </c>
      <c r="C106" s="113">
        <f t="shared" si="148"/>
        <v>1001.409519</v>
      </c>
      <c r="D106" s="114">
        <f t="shared" si="140"/>
        <v>5560.59</v>
      </c>
      <c r="E106" s="115">
        <f t="shared" ref="E106:E169" si="164">IF($K106=1,VLOOKUP($A105,$AO$10:$AS$131,4),E105)</f>
        <v>5574.49</v>
      </c>
      <c r="F106" s="116">
        <f t="shared" ref="F106:F169" si="165">IF($K106=1,VLOOKUP($A105,$AO$10:$AS$131,5),F105)</f>
        <v>44218</v>
      </c>
      <c r="G106" s="117">
        <f t="shared" si="131"/>
        <v>2.4997347403781234E-3</v>
      </c>
      <c r="H106" s="118">
        <f t="shared" si="149"/>
        <v>44277</v>
      </c>
      <c r="I106" s="118">
        <f t="shared" si="132"/>
        <v>44277</v>
      </c>
      <c r="J106" s="119">
        <f t="shared" si="141"/>
        <v>20</v>
      </c>
      <c r="K106" s="119">
        <f t="shared" ref="K106:K169" si="166">(J106-(NETWORKDAYS(A106,I106,AD$176:AD$502)-1))</f>
        <v>2</v>
      </c>
      <c r="L106" s="8">
        <f t="shared" si="142"/>
        <v>1.00024969</v>
      </c>
      <c r="M106" s="120">
        <f t="shared" ref="M106:M169" si="167">IF(I106&gt;I105,L105,M105)</f>
        <v>1.0135003600000001</v>
      </c>
      <c r="N106" s="120">
        <f t="shared" si="155"/>
        <v>1.0237723022553347</v>
      </c>
      <c r="O106" s="113">
        <f t="shared" si="163"/>
        <v>1.02402792</v>
      </c>
      <c r="P106" s="113">
        <f t="shared" si="133"/>
        <v>1025.4713068000001</v>
      </c>
      <c r="Q106" s="11">
        <f t="shared" si="150"/>
        <v>0</v>
      </c>
      <c r="R106" s="30">
        <f t="shared" si="143"/>
        <v>0</v>
      </c>
      <c r="S106" s="8">
        <f t="shared" si="134"/>
        <v>0</v>
      </c>
      <c r="T106" s="122">
        <f t="shared" si="144"/>
        <v>0.12559999999999999</v>
      </c>
      <c r="U106" s="121">
        <f t="shared" si="162"/>
        <v>2</v>
      </c>
      <c r="V106" s="121">
        <v>252</v>
      </c>
      <c r="W106" s="120">
        <f t="shared" si="135"/>
        <v>1.000939459</v>
      </c>
      <c r="X106" s="113">
        <f t="shared" si="136"/>
        <v>0.96338824000000001</v>
      </c>
      <c r="Y106" s="113">
        <f t="shared" si="137"/>
        <v>0</v>
      </c>
      <c r="Z106" s="125" t="str">
        <f t="shared" si="151"/>
        <v>J=</v>
      </c>
      <c r="AA106" s="118">
        <f t="shared" si="152"/>
        <v>44277</v>
      </c>
      <c r="AB106" s="4"/>
      <c r="AC106" s="129"/>
      <c r="AD106" s="135"/>
      <c r="AE106" s="131"/>
      <c r="AF106" s="133"/>
      <c r="AG106" s="142"/>
      <c r="AH106" s="141"/>
      <c r="AI106" s="137"/>
      <c r="AJ106" s="131"/>
      <c r="AK106" s="129"/>
      <c r="AL106" s="138"/>
      <c r="AM106" s="135"/>
      <c r="AN106" s="7"/>
      <c r="AO106" s="135"/>
      <c r="AP106" s="161"/>
      <c r="AQ106" s="160"/>
      <c r="AR106" s="161"/>
      <c r="AS106" s="160"/>
      <c r="AT106" s="162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9"/>
        <v>44252</v>
      </c>
      <c r="B107" s="113">
        <f t="shared" si="130"/>
        <v>1027.0449287299998</v>
      </c>
      <c r="C107" s="113">
        <f t="shared" si="148"/>
        <v>1001.409519</v>
      </c>
      <c r="D107" s="114">
        <f t="shared" si="140"/>
        <v>5560.59</v>
      </c>
      <c r="E107" s="115">
        <f t="shared" si="164"/>
        <v>5574.49</v>
      </c>
      <c r="F107" s="116">
        <f t="shared" si="165"/>
        <v>44218</v>
      </c>
      <c r="G107" s="117">
        <f t="shared" si="131"/>
        <v>2.4997347403781234E-3</v>
      </c>
      <c r="H107" s="118">
        <f t="shared" si="149"/>
        <v>44277</v>
      </c>
      <c r="I107" s="118">
        <f t="shared" si="132"/>
        <v>44277</v>
      </c>
      <c r="J107" s="119">
        <f t="shared" si="141"/>
        <v>20</v>
      </c>
      <c r="K107" s="119">
        <f t="shared" si="166"/>
        <v>3</v>
      </c>
      <c r="L107" s="8">
        <f t="shared" si="142"/>
        <v>1.00037456</v>
      </c>
      <c r="M107" s="120">
        <f t="shared" si="167"/>
        <v>1.0135003600000001</v>
      </c>
      <c r="N107" s="120">
        <f t="shared" si="155"/>
        <v>1.0237723022553347</v>
      </c>
      <c r="O107" s="113">
        <f t="shared" si="163"/>
        <v>1.02415576</v>
      </c>
      <c r="P107" s="113">
        <f t="shared" si="133"/>
        <v>1025.5993269999999</v>
      </c>
      <c r="Q107" s="11">
        <f t="shared" si="150"/>
        <v>0</v>
      </c>
      <c r="R107" s="30">
        <f t="shared" si="143"/>
        <v>0</v>
      </c>
      <c r="S107" s="8">
        <f t="shared" si="134"/>
        <v>0</v>
      </c>
      <c r="T107" s="122">
        <f t="shared" si="144"/>
        <v>0.12559999999999999</v>
      </c>
      <c r="U107" s="121">
        <f t="shared" si="162"/>
        <v>3</v>
      </c>
      <c r="V107" s="121">
        <v>252</v>
      </c>
      <c r="W107" s="120">
        <f t="shared" si="135"/>
        <v>1.0014095190000001</v>
      </c>
      <c r="X107" s="113">
        <f t="shared" si="136"/>
        <v>1.4456017299999999</v>
      </c>
      <c r="Y107" s="113">
        <f t="shared" si="137"/>
        <v>0</v>
      </c>
      <c r="Z107" s="125" t="str">
        <f t="shared" si="151"/>
        <v>J=</v>
      </c>
      <c r="AA107" s="118">
        <f t="shared" si="152"/>
        <v>44277</v>
      </c>
      <c r="AB107" s="4"/>
      <c r="AC107" s="129"/>
      <c r="AD107" s="135"/>
      <c r="AE107" s="131"/>
      <c r="AF107" s="133"/>
      <c r="AG107" s="142"/>
      <c r="AH107" s="141"/>
      <c r="AI107" s="137"/>
      <c r="AJ107" s="131"/>
      <c r="AK107" s="129"/>
      <c r="AL107" s="138"/>
      <c r="AM107" s="135"/>
      <c r="AN107" s="7"/>
      <c r="AO107" s="135"/>
      <c r="AP107" s="161"/>
      <c r="AQ107" s="160"/>
      <c r="AR107" s="161"/>
      <c r="AS107" s="160"/>
      <c r="AT107" s="162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9"/>
        <v>44253</v>
      </c>
      <c r="B108" s="113">
        <f t="shared" si="130"/>
        <v>1027.6555194799998</v>
      </c>
      <c r="C108" s="113">
        <f t="shared" si="148"/>
        <v>1001.409519</v>
      </c>
      <c r="D108" s="114">
        <f t="shared" si="140"/>
        <v>5560.59</v>
      </c>
      <c r="E108" s="115">
        <f t="shared" si="164"/>
        <v>5574.49</v>
      </c>
      <c r="F108" s="116">
        <f t="shared" si="165"/>
        <v>44218</v>
      </c>
      <c r="G108" s="117">
        <f t="shared" si="131"/>
        <v>2.4997347403781234E-3</v>
      </c>
      <c r="H108" s="118">
        <f t="shared" si="149"/>
        <v>44277</v>
      </c>
      <c r="I108" s="118">
        <f t="shared" si="132"/>
        <v>44277</v>
      </c>
      <c r="J108" s="119">
        <f t="shared" si="141"/>
        <v>20</v>
      </c>
      <c r="K108" s="119">
        <f t="shared" si="166"/>
        <v>4</v>
      </c>
      <c r="L108" s="8">
        <f t="shared" si="142"/>
        <v>1.00049944</v>
      </c>
      <c r="M108" s="120">
        <f t="shared" si="167"/>
        <v>1.0135003600000001</v>
      </c>
      <c r="N108" s="120">
        <f t="shared" si="155"/>
        <v>1.0237723022553347</v>
      </c>
      <c r="O108" s="113">
        <f t="shared" si="163"/>
        <v>1.0242836099999999</v>
      </c>
      <c r="P108" s="113">
        <f t="shared" si="133"/>
        <v>1025.7273571999999</v>
      </c>
      <c r="Q108" s="11">
        <f t="shared" si="150"/>
        <v>0</v>
      </c>
      <c r="R108" s="30">
        <f t="shared" si="143"/>
        <v>0</v>
      </c>
      <c r="S108" s="8">
        <f t="shared" si="134"/>
        <v>0</v>
      </c>
      <c r="T108" s="122">
        <f t="shared" si="144"/>
        <v>0.12559999999999999</v>
      </c>
      <c r="U108" s="121">
        <f t="shared" si="162"/>
        <v>4</v>
      </c>
      <c r="V108" s="121">
        <v>252</v>
      </c>
      <c r="W108" s="120">
        <f t="shared" si="135"/>
        <v>1.0018798</v>
      </c>
      <c r="X108" s="113">
        <f t="shared" si="136"/>
        <v>1.92816228</v>
      </c>
      <c r="Y108" s="113">
        <f t="shared" si="137"/>
        <v>0</v>
      </c>
      <c r="Z108" s="125" t="str">
        <f t="shared" si="151"/>
        <v>J=</v>
      </c>
      <c r="AA108" s="118">
        <f t="shared" si="152"/>
        <v>44277</v>
      </c>
      <c r="AB108" s="4"/>
      <c r="AC108" s="129"/>
      <c r="AD108" s="135"/>
      <c r="AE108" s="131"/>
      <c r="AF108" s="133"/>
      <c r="AG108" s="142"/>
      <c r="AH108" s="141"/>
      <c r="AI108" s="137"/>
      <c r="AJ108" s="131"/>
      <c r="AK108" s="129"/>
      <c r="AL108" s="138"/>
      <c r="AM108" s="135"/>
      <c r="AN108" s="7"/>
      <c r="AO108" s="135"/>
      <c r="AP108" s="161"/>
      <c r="AQ108" s="160"/>
      <c r="AR108" s="161"/>
      <c r="AS108" s="160"/>
      <c r="AT108" s="162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9"/>
        <v>44254</v>
      </c>
      <c r="B109" s="113">
        <f t="shared" si="130"/>
        <v>1028.2664774499999</v>
      </c>
      <c r="C109" s="113">
        <f t="shared" si="148"/>
        <v>1001.409519</v>
      </c>
      <c r="D109" s="114">
        <f t="shared" si="140"/>
        <v>5560.59</v>
      </c>
      <c r="E109" s="115">
        <f t="shared" si="164"/>
        <v>5574.49</v>
      </c>
      <c r="F109" s="116">
        <f t="shared" si="165"/>
        <v>44218</v>
      </c>
      <c r="G109" s="117">
        <f t="shared" si="131"/>
        <v>2.4997347403781234E-3</v>
      </c>
      <c r="H109" s="118">
        <f t="shared" si="149"/>
        <v>44277</v>
      </c>
      <c r="I109" s="118">
        <f t="shared" si="132"/>
        <v>44277</v>
      </c>
      <c r="J109" s="119">
        <f t="shared" si="141"/>
        <v>20</v>
      </c>
      <c r="K109" s="119">
        <f t="shared" si="166"/>
        <v>5</v>
      </c>
      <c r="L109" s="8">
        <f t="shared" si="142"/>
        <v>1.0006243399999999</v>
      </c>
      <c r="M109" s="120">
        <f t="shared" si="167"/>
        <v>1.0135003600000001</v>
      </c>
      <c r="N109" s="120">
        <f t="shared" si="155"/>
        <v>1.0237723022553347</v>
      </c>
      <c r="O109" s="113">
        <f t="shared" si="163"/>
        <v>1.0244114799999999</v>
      </c>
      <c r="P109" s="113">
        <f t="shared" si="133"/>
        <v>1025.8554074399999</v>
      </c>
      <c r="Q109" s="11">
        <f t="shared" si="150"/>
        <v>0</v>
      </c>
      <c r="R109" s="30">
        <f t="shared" si="143"/>
        <v>0</v>
      </c>
      <c r="S109" s="8">
        <f t="shared" si="134"/>
        <v>0</v>
      </c>
      <c r="T109" s="122">
        <f t="shared" si="144"/>
        <v>0.12559999999999999</v>
      </c>
      <c r="U109" s="121">
        <f t="shared" si="162"/>
        <v>5</v>
      </c>
      <c r="V109" s="121">
        <v>252</v>
      </c>
      <c r="W109" s="120">
        <f t="shared" si="135"/>
        <v>1.002350302</v>
      </c>
      <c r="X109" s="113">
        <f t="shared" si="136"/>
        <v>2.41107001</v>
      </c>
      <c r="Y109" s="113">
        <f t="shared" si="137"/>
        <v>0</v>
      </c>
      <c r="Z109" s="125" t="str">
        <f t="shared" si="151"/>
        <v>J=</v>
      </c>
      <c r="AA109" s="118">
        <f t="shared" si="152"/>
        <v>44277</v>
      </c>
      <c r="AB109" s="4"/>
      <c r="AC109" s="129"/>
      <c r="AD109" s="135"/>
      <c r="AE109" s="131"/>
      <c r="AF109" s="133"/>
      <c r="AG109" s="142"/>
      <c r="AH109" s="141"/>
      <c r="AI109" s="137"/>
      <c r="AJ109" s="131"/>
      <c r="AK109" s="129"/>
      <c r="AL109" s="138"/>
      <c r="AM109" s="135"/>
      <c r="AN109" s="7"/>
      <c r="AO109" s="135"/>
      <c r="AP109" s="161"/>
      <c r="AQ109" s="160"/>
      <c r="AR109" s="161"/>
      <c r="AS109" s="160"/>
      <c r="AT109" s="162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9"/>
        <v>44255</v>
      </c>
      <c r="B110" s="113">
        <f t="shared" si="130"/>
        <v>1028.2664774499999</v>
      </c>
      <c r="C110" s="113">
        <f t="shared" si="148"/>
        <v>1001.409519</v>
      </c>
      <c r="D110" s="114">
        <f t="shared" si="140"/>
        <v>5560.59</v>
      </c>
      <c r="E110" s="115">
        <f t="shared" si="164"/>
        <v>5574.49</v>
      </c>
      <c r="F110" s="116">
        <f t="shared" si="165"/>
        <v>44218</v>
      </c>
      <c r="G110" s="117">
        <f t="shared" si="131"/>
        <v>2.4997347403781234E-3</v>
      </c>
      <c r="H110" s="118">
        <f t="shared" si="149"/>
        <v>44277</v>
      </c>
      <c r="I110" s="118">
        <f t="shared" si="132"/>
        <v>44277</v>
      </c>
      <c r="J110" s="119">
        <f t="shared" si="141"/>
        <v>20</v>
      </c>
      <c r="K110" s="119">
        <f t="shared" si="166"/>
        <v>5</v>
      </c>
      <c r="L110" s="8">
        <f t="shared" si="142"/>
        <v>1.0006243399999999</v>
      </c>
      <c r="M110" s="120">
        <f t="shared" si="167"/>
        <v>1.0135003600000001</v>
      </c>
      <c r="N110" s="120">
        <f t="shared" si="155"/>
        <v>1.0237723022553347</v>
      </c>
      <c r="O110" s="113">
        <f t="shared" si="163"/>
        <v>1.0244114799999999</v>
      </c>
      <c r="P110" s="113">
        <f t="shared" si="133"/>
        <v>1025.8554074399999</v>
      </c>
      <c r="Q110" s="11">
        <f t="shared" si="150"/>
        <v>0</v>
      </c>
      <c r="R110" s="30">
        <f t="shared" si="143"/>
        <v>0</v>
      </c>
      <c r="S110" s="8">
        <f t="shared" si="134"/>
        <v>0</v>
      </c>
      <c r="T110" s="122">
        <f t="shared" si="144"/>
        <v>0.12559999999999999</v>
      </c>
      <c r="U110" s="121">
        <f t="shared" si="162"/>
        <v>5</v>
      </c>
      <c r="V110" s="121">
        <v>252</v>
      </c>
      <c r="W110" s="120">
        <f t="shared" si="135"/>
        <v>1.002350302</v>
      </c>
      <c r="X110" s="113">
        <f t="shared" si="136"/>
        <v>2.41107001</v>
      </c>
      <c r="Y110" s="113">
        <f t="shared" si="137"/>
        <v>0</v>
      </c>
      <c r="Z110" s="125" t="str">
        <f t="shared" si="151"/>
        <v>J=</v>
      </c>
      <c r="AA110" s="118">
        <f t="shared" si="152"/>
        <v>44277</v>
      </c>
      <c r="AB110" s="4"/>
      <c r="AC110" s="129"/>
      <c r="AD110" s="135"/>
      <c r="AE110" s="131"/>
      <c r="AF110" s="133"/>
      <c r="AG110" s="142"/>
      <c r="AH110" s="141"/>
      <c r="AI110" s="137"/>
      <c r="AJ110" s="131"/>
      <c r="AK110" s="129"/>
      <c r="AL110" s="138"/>
      <c r="AM110" s="135"/>
      <c r="AN110" s="7"/>
      <c r="AO110" s="135"/>
      <c r="AP110" s="161"/>
      <c r="AQ110" s="160"/>
      <c r="AR110" s="161"/>
      <c r="AS110" s="160"/>
      <c r="AT110" s="162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9"/>
        <v>44256</v>
      </c>
      <c r="B111" s="113">
        <f t="shared" si="130"/>
        <v>1028.2664774499999</v>
      </c>
      <c r="C111" s="113">
        <f t="shared" si="148"/>
        <v>1001.409519</v>
      </c>
      <c r="D111" s="114">
        <f t="shared" si="140"/>
        <v>5560.59</v>
      </c>
      <c r="E111" s="115">
        <f t="shared" si="164"/>
        <v>5574.49</v>
      </c>
      <c r="F111" s="116">
        <f t="shared" si="165"/>
        <v>44218</v>
      </c>
      <c r="G111" s="117">
        <f t="shared" si="131"/>
        <v>2.4997347403781234E-3</v>
      </c>
      <c r="H111" s="118">
        <f t="shared" si="149"/>
        <v>44277</v>
      </c>
      <c r="I111" s="118">
        <f t="shared" si="132"/>
        <v>44277</v>
      </c>
      <c r="J111" s="119">
        <f t="shared" si="141"/>
        <v>20</v>
      </c>
      <c r="K111" s="119">
        <f t="shared" si="166"/>
        <v>5</v>
      </c>
      <c r="L111" s="8">
        <f t="shared" si="142"/>
        <v>1.0006243399999999</v>
      </c>
      <c r="M111" s="120">
        <f t="shared" si="167"/>
        <v>1.0135003600000001</v>
      </c>
      <c r="N111" s="120">
        <f t="shared" si="155"/>
        <v>1.0237723022553347</v>
      </c>
      <c r="O111" s="113">
        <f t="shared" si="163"/>
        <v>1.0244114799999999</v>
      </c>
      <c r="P111" s="113">
        <f t="shared" si="133"/>
        <v>1025.8554074399999</v>
      </c>
      <c r="Q111" s="11">
        <f t="shared" si="150"/>
        <v>0</v>
      </c>
      <c r="R111" s="30">
        <f t="shared" si="143"/>
        <v>0</v>
      </c>
      <c r="S111" s="8">
        <f t="shared" si="134"/>
        <v>0</v>
      </c>
      <c r="T111" s="122">
        <f t="shared" si="144"/>
        <v>0.12559999999999999</v>
      </c>
      <c r="U111" s="121">
        <f t="shared" si="162"/>
        <v>5</v>
      </c>
      <c r="V111" s="121">
        <v>252</v>
      </c>
      <c r="W111" s="120">
        <f t="shared" si="135"/>
        <v>1.002350302</v>
      </c>
      <c r="X111" s="113">
        <f t="shared" si="136"/>
        <v>2.41107001</v>
      </c>
      <c r="Y111" s="113">
        <f t="shared" si="137"/>
        <v>0</v>
      </c>
      <c r="Z111" s="125" t="str">
        <f t="shared" si="151"/>
        <v>J=</v>
      </c>
      <c r="AA111" s="118">
        <f t="shared" si="152"/>
        <v>44277</v>
      </c>
      <c r="AB111" s="4"/>
      <c r="AC111" s="129"/>
      <c r="AD111" s="135"/>
      <c r="AE111" s="131"/>
      <c r="AF111" s="133"/>
      <c r="AG111" s="142"/>
      <c r="AH111" s="141"/>
      <c r="AI111" s="137"/>
      <c r="AJ111" s="131"/>
      <c r="AK111" s="129"/>
      <c r="AL111" s="138"/>
      <c r="AM111" s="135"/>
      <c r="AN111" s="7"/>
      <c r="AO111" s="135"/>
      <c r="AP111" s="161"/>
      <c r="AQ111" s="160"/>
      <c r="AR111" s="161"/>
      <c r="AS111" s="160"/>
      <c r="AT111" s="162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9"/>
        <v>44257</v>
      </c>
      <c r="B112" s="113">
        <f t="shared" si="130"/>
        <v>1028.8778027400001</v>
      </c>
      <c r="C112" s="113">
        <f t="shared" si="148"/>
        <v>1001.409519</v>
      </c>
      <c r="D112" s="114">
        <f t="shared" si="140"/>
        <v>5560.59</v>
      </c>
      <c r="E112" s="115">
        <f t="shared" si="164"/>
        <v>5574.49</v>
      </c>
      <c r="F112" s="116">
        <f t="shared" si="165"/>
        <v>44218</v>
      </c>
      <c r="G112" s="117">
        <f t="shared" si="131"/>
        <v>2.4997347403781234E-3</v>
      </c>
      <c r="H112" s="118">
        <f t="shared" si="149"/>
        <v>44277</v>
      </c>
      <c r="I112" s="118">
        <f t="shared" si="132"/>
        <v>44277</v>
      </c>
      <c r="J112" s="119">
        <f t="shared" si="141"/>
        <v>20</v>
      </c>
      <c r="K112" s="119">
        <f t="shared" si="166"/>
        <v>6</v>
      </c>
      <c r="L112" s="8">
        <f t="shared" si="142"/>
        <v>1.0007492600000001</v>
      </c>
      <c r="M112" s="120">
        <f t="shared" si="167"/>
        <v>1.0135003600000001</v>
      </c>
      <c r="N112" s="120">
        <f t="shared" si="155"/>
        <v>1.0237723022553347</v>
      </c>
      <c r="O112" s="113">
        <f t="shared" si="163"/>
        <v>1.0245393700000001</v>
      </c>
      <c r="P112" s="113">
        <f t="shared" si="133"/>
        <v>1025.9834777000001</v>
      </c>
      <c r="Q112" s="11">
        <f t="shared" si="150"/>
        <v>0</v>
      </c>
      <c r="R112" s="30">
        <f t="shared" si="143"/>
        <v>0</v>
      </c>
      <c r="S112" s="8">
        <f t="shared" si="134"/>
        <v>0</v>
      </c>
      <c r="T112" s="122">
        <f t="shared" si="144"/>
        <v>0.12559999999999999</v>
      </c>
      <c r="U112" s="121">
        <f t="shared" si="162"/>
        <v>6</v>
      </c>
      <c r="V112" s="121">
        <v>252</v>
      </c>
      <c r="W112" s="120">
        <f t="shared" si="135"/>
        <v>1.002821025</v>
      </c>
      <c r="X112" s="113">
        <f t="shared" si="136"/>
        <v>2.89432504</v>
      </c>
      <c r="Y112" s="113">
        <f t="shared" si="137"/>
        <v>0</v>
      </c>
      <c r="Z112" s="125" t="str">
        <f t="shared" si="151"/>
        <v>J=</v>
      </c>
      <c r="AA112" s="118">
        <f t="shared" si="152"/>
        <v>44277</v>
      </c>
      <c r="AB112" s="4"/>
      <c r="AC112" s="129"/>
      <c r="AD112" s="135"/>
      <c r="AE112" s="131"/>
      <c r="AF112" s="133"/>
      <c r="AG112" s="142"/>
      <c r="AH112" s="141"/>
      <c r="AI112" s="137"/>
      <c r="AJ112" s="131"/>
      <c r="AK112" s="129"/>
      <c r="AL112" s="138"/>
      <c r="AM112" s="135"/>
      <c r="AN112" s="7"/>
      <c r="AO112" s="135"/>
      <c r="AP112" s="161"/>
      <c r="AQ112" s="160"/>
      <c r="AR112" s="161"/>
      <c r="AS112" s="160"/>
      <c r="AT112" s="162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9"/>
        <v>44258</v>
      </c>
      <c r="B113" s="113">
        <f t="shared" si="130"/>
        <v>1029.4894843900001</v>
      </c>
      <c r="C113" s="113">
        <f t="shared" si="148"/>
        <v>1001.409519</v>
      </c>
      <c r="D113" s="114">
        <f t="shared" si="140"/>
        <v>5560.59</v>
      </c>
      <c r="E113" s="115">
        <f t="shared" si="164"/>
        <v>5574.49</v>
      </c>
      <c r="F113" s="116">
        <f t="shared" si="165"/>
        <v>44218</v>
      </c>
      <c r="G113" s="117">
        <f t="shared" si="131"/>
        <v>2.4997347403781234E-3</v>
      </c>
      <c r="H113" s="118">
        <f t="shared" si="149"/>
        <v>44277</v>
      </c>
      <c r="I113" s="118">
        <f t="shared" si="132"/>
        <v>44277</v>
      </c>
      <c r="J113" s="119">
        <f t="shared" si="141"/>
        <v>20</v>
      </c>
      <c r="K113" s="119">
        <f t="shared" si="166"/>
        <v>7</v>
      </c>
      <c r="L113" s="8">
        <f t="shared" si="142"/>
        <v>1.00087419</v>
      </c>
      <c r="M113" s="120">
        <f t="shared" si="167"/>
        <v>1.0135003600000001</v>
      </c>
      <c r="N113" s="120">
        <f t="shared" si="155"/>
        <v>1.0237723022553347</v>
      </c>
      <c r="O113" s="113">
        <f t="shared" si="163"/>
        <v>1.0246672699999999</v>
      </c>
      <c r="P113" s="113">
        <f t="shared" si="133"/>
        <v>1026.11155798</v>
      </c>
      <c r="Q113" s="11">
        <f t="shared" si="150"/>
        <v>0</v>
      </c>
      <c r="R113" s="30">
        <f t="shared" si="143"/>
        <v>0</v>
      </c>
      <c r="S113" s="8">
        <f t="shared" si="134"/>
        <v>0</v>
      </c>
      <c r="T113" s="122">
        <f t="shared" si="144"/>
        <v>0.12559999999999999</v>
      </c>
      <c r="U113" s="121">
        <f t="shared" si="162"/>
        <v>7</v>
      </c>
      <c r="V113" s="121">
        <v>252</v>
      </c>
      <c r="W113" s="120">
        <f t="shared" si="135"/>
        <v>1.0032919680000001</v>
      </c>
      <c r="X113" s="113">
        <f t="shared" si="136"/>
        <v>3.3779264100000002</v>
      </c>
      <c r="Y113" s="113">
        <f t="shared" si="137"/>
        <v>0</v>
      </c>
      <c r="Z113" s="125" t="str">
        <f t="shared" si="151"/>
        <v>J=</v>
      </c>
      <c r="AA113" s="118">
        <f t="shared" si="152"/>
        <v>44277</v>
      </c>
      <c r="AB113" s="4"/>
      <c r="AC113" s="129"/>
      <c r="AD113" s="135"/>
      <c r="AE113" s="131"/>
      <c r="AF113" s="133"/>
      <c r="AG113" s="142"/>
      <c r="AH113" s="141"/>
      <c r="AI113" s="137"/>
      <c r="AJ113" s="131"/>
      <c r="AK113" s="129"/>
      <c r="AL113" s="138"/>
      <c r="AM113" s="135"/>
      <c r="AN113" s="7"/>
      <c r="AO113" s="135"/>
      <c r="AP113" s="161"/>
      <c r="AQ113" s="160"/>
      <c r="AR113" s="161"/>
      <c r="AS113" s="160"/>
      <c r="AT113" s="162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9"/>
        <v>44259</v>
      </c>
      <c r="B114" s="113">
        <f t="shared" si="130"/>
        <v>1030.10153461</v>
      </c>
      <c r="C114" s="113">
        <f t="shared" si="148"/>
        <v>1001.409519</v>
      </c>
      <c r="D114" s="114">
        <f t="shared" si="140"/>
        <v>5560.59</v>
      </c>
      <c r="E114" s="115">
        <f t="shared" si="164"/>
        <v>5574.49</v>
      </c>
      <c r="F114" s="116">
        <f t="shared" si="165"/>
        <v>44218</v>
      </c>
      <c r="G114" s="117">
        <f t="shared" si="131"/>
        <v>2.4997347403781234E-3</v>
      </c>
      <c r="H114" s="118">
        <f t="shared" si="149"/>
        <v>44277</v>
      </c>
      <c r="I114" s="118">
        <f t="shared" si="132"/>
        <v>44277</v>
      </c>
      <c r="J114" s="119">
        <f t="shared" si="141"/>
        <v>20</v>
      </c>
      <c r="K114" s="119">
        <f t="shared" si="166"/>
        <v>8</v>
      </c>
      <c r="L114" s="8">
        <f t="shared" si="142"/>
        <v>1.00099914</v>
      </c>
      <c r="M114" s="120">
        <f t="shared" si="167"/>
        <v>1.0135003600000001</v>
      </c>
      <c r="N114" s="120">
        <f t="shared" si="155"/>
        <v>1.0237723022553347</v>
      </c>
      <c r="O114" s="113">
        <f t="shared" si="163"/>
        <v>1.0247951900000001</v>
      </c>
      <c r="P114" s="113">
        <f t="shared" si="133"/>
        <v>1026.2396582900001</v>
      </c>
      <c r="Q114" s="11">
        <f t="shared" si="150"/>
        <v>0</v>
      </c>
      <c r="R114" s="30">
        <f t="shared" si="143"/>
        <v>0</v>
      </c>
      <c r="S114" s="8">
        <f t="shared" si="134"/>
        <v>0</v>
      </c>
      <c r="T114" s="122">
        <f t="shared" si="144"/>
        <v>0.12559999999999999</v>
      </c>
      <c r="U114" s="121">
        <f t="shared" si="162"/>
        <v>8</v>
      </c>
      <c r="V114" s="121">
        <v>252</v>
      </c>
      <c r="W114" s="120">
        <f t="shared" si="135"/>
        <v>1.0037631330000001</v>
      </c>
      <c r="X114" s="113">
        <f t="shared" si="136"/>
        <v>3.8618763199999999</v>
      </c>
      <c r="Y114" s="113">
        <f t="shared" si="137"/>
        <v>0</v>
      </c>
      <c r="Z114" s="125" t="str">
        <f t="shared" si="151"/>
        <v>J=</v>
      </c>
      <c r="AA114" s="118">
        <f t="shared" si="152"/>
        <v>44277</v>
      </c>
      <c r="AB114" s="4"/>
      <c r="AC114" s="129"/>
      <c r="AD114" s="135"/>
      <c r="AE114" s="131"/>
      <c r="AF114" s="133"/>
      <c r="AG114" s="142"/>
      <c r="AH114" s="141"/>
      <c r="AI114" s="137"/>
      <c r="AJ114" s="131"/>
      <c r="AK114" s="129"/>
      <c r="AL114" s="138"/>
      <c r="AM114" s="135"/>
      <c r="AN114" s="7"/>
      <c r="AO114" s="135"/>
      <c r="AP114" s="161"/>
      <c r="AQ114" s="160"/>
      <c r="AR114" s="161"/>
      <c r="AS114" s="160"/>
      <c r="AT114" s="162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9"/>
        <v>44260</v>
      </c>
      <c r="B115" s="113">
        <f t="shared" si="130"/>
        <v>1030.71394345</v>
      </c>
      <c r="C115" s="113">
        <f t="shared" si="148"/>
        <v>1001.409519</v>
      </c>
      <c r="D115" s="114">
        <f t="shared" si="140"/>
        <v>5560.59</v>
      </c>
      <c r="E115" s="115">
        <f t="shared" si="164"/>
        <v>5574.49</v>
      </c>
      <c r="F115" s="116">
        <f t="shared" si="165"/>
        <v>44218</v>
      </c>
      <c r="G115" s="117">
        <f t="shared" si="131"/>
        <v>2.4997347403781234E-3</v>
      </c>
      <c r="H115" s="118">
        <f t="shared" si="149"/>
        <v>44277</v>
      </c>
      <c r="I115" s="118">
        <f t="shared" si="132"/>
        <v>44277</v>
      </c>
      <c r="J115" s="119">
        <f t="shared" si="141"/>
        <v>20</v>
      </c>
      <c r="K115" s="119">
        <f t="shared" si="166"/>
        <v>9</v>
      </c>
      <c r="L115" s="8">
        <f t="shared" si="142"/>
        <v>1.0011241</v>
      </c>
      <c r="M115" s="120">
        <f t="shared" si="167"/>
        <v>1.0135003600000001</v>
      </c>
      <c r="N115" s="120">
        <f t="shared" si="155"/>
        <v>1.0237723022553347</v>
      </c>
      <c r="O115" s="113">
        <f t="shared" si="163"/>
        <v>1.02492312</v>
      </c>
      <c r="P115" s="113">
        <f t="shared" si="133"/>
        <v>1026.36776861</v>
      </c>
      <c r="Q115" s="11">
        <f t="shared" si="150"/>
        <v>0</v>
      </c>
      <c r="R115" s="30">
        <f t="shared" si="143"/>
        <v>0</v>
      </c>
      <c r="S115" s="8">
        <f t="shared" si="134"/>
        <v>0</v>
      </c>
      <c r="T115" s="122">
        <f t="shared" si="144"/>
        <v>0.12559999999999999</v>
      </c>
      <c r="U115" s="121">
        <f t="shared" si="162"/>
        <v>9</v>
      </c>
      <c r="V115" s="121">
        <v>252</v>
      </c>
      <c r="W115" s="120">
        <f t="shared" si="135"/>
        <v>1.00423452</v>
      </c>
      <c r="X115" s="113">
        <f t="shared" si="136"/>
        <v>4.3461748399999998</v>
      </c>
      <c r="Y115" s="113">
        <f t="shared" si="137"/>
        <v>0</v>
      </c>
      <c r="Z115" s="125" t="str">
        <f t="shared" si="151"/>
        <v>J=</v>
      </c>
      <c r="AA115" s="118">
        <f t="shared" si="152"/>
        <v>44277</v>
      </c>
      <c r="AB115" s="4"/>
      <c r="AC115" s="129"/>
      <c r="AD115" s="135"/>
      <c r="AE115" s="131"/>
      <c r="AF115" s="133"/>
      <c r="AG115" s="142"/>
      <c r="AH115" s="141"/>
      <c r="AI115" s="137"/>
      <c r="AJ115" s="131"/>
      <c r="AK115" s="129"/>
      <c r="AL115" s="138"/>
      <c r="AM115" s="135"/>
      <c r="AN115" s="7"/>
      <c r="AO115" s="135"/>
      <c r="AP115" s="161"/>
      <c r="AQ115" s="160"/>
      <c r="AR115" s="161"/>
      <c r="AS115" s="160"/>
      <c r="AT115" s="162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9"/>
        <v>44261</v>
      </c>
      <c r="B116" s="113">
        <f t="shared" si="130"/>
        <v>1031.32671901</v>
      </c>
      <c r="C116" s="113">
        <f t="shared" si="148"/>
        <v>1001.409519</v>
      </c>
      <c r="D116" s="114">
        <f t="shared" si="140"/>
        <v>5560.59</v>
      </c>
      <c r="E116" s="115">
        <f t="shared" si="164"/>
        <v>5574.49</v>
      </c>
      <c r="F116" s="116">
        <f t="shared" si="165"/>
        <v>44218</v>
      </c>
      <c r="G116" s="117">
        <f t="shared" si="131"/>
        <v>2.4997347403781234E-3</v>
      </c>
      <c r="H116" s="118">
        <f t="shared" si="149"/>
        <v>44277</v>
      </c>
      <c r="I116" s="118">
        <f t="shared" si="132"/>
        <v>44277</v>
      </c>
      <c r="J116" s="119">
        <f t="shared" si="141"/>
        <v>20</v>
      </c>
      <c r="K116" s="119">
        <f t="shared" si="166"/>
        <v>10</v>
      </c>
      <c r="L116" s="8">
        <f t="shared" si="142"/>
        <v>1.00124908</v>
      </c>
      <c r="M116" s="120">
        <f t="shared" si="167"/>
        <v>1.0135003600000001</v>
      </c>
      <c r="N116" s="120">
        <f t="shared" si="155"/>
        <v>1.0237723022553347</v>
      </c>
      <c r="O116" s="113">
        <f t="shared" si="163"/>
        <v>1.02505107</v>
      </c>
      <c r="P116" s="113">
        <f t="shared" si="133"/>
        <v>1026.4958989500001</v>
      </c>
      <c r="Q116" s="11">
        <f t="shared" si="150"/>
        <v>0</v>
      </c>
      <c r="R116" s="30">
        <f t="shared" si="143"/>
        <v>0</v>
      </c>
      <c r="S116" s="8">
        <f t="shared" si="134"/>
        <v>0</v>
      </c>
      <c r="T116" s="122">
        <f t="shared" si="144"/>
        <v>0.12559999999999999</v>
      </c>
      <c r="U116" s="121">
        <f t="shared" si="162"/>
        <v>10</v>
      </c>
      <c r="V116" s="121">
        <v>252</v>
      </c>
      <c r="W116" s="120">
        <f t="shared" si="135"/>
        <v>1.0047061269999999</v>
      </c>
      <c r="X116" s="113">
        <f t="shared" si="136"/>
        <v>4.8308200599999997</v>
      </c>
      <c r="Y116" s="113">
        <f t="shared" si="137"/>
        <v>0</v>
      </c>
      <c r="Z116" s="125" t="str">
        <f t="shared" si="151"/>
        <v>J=</v>
      </c>
      <c r="AA116" s="118">
        <f t="shared" si="152"/>
        <v>44277</v>
      </c>
      <c r="AB116" s="4"/>
      <c r="AC116" s="129"/>
      <c r="AD116" s="135"/>
      <c r="AE116" s="131"/>
      <c r="AF116" s="133"/>
      <c r="AG116" s="142"/>
      <c r="AH116" s="141"/>
      <c r="AI116" s="137"/>
      <c r="AJ116" s="131"/>
      <c r="AK116" s="129"/>
      <c r="AL116" s="138"/>
      <c r="AM116" s="135"/>
      <c r="AN116" s="7"/>
      <c r="AO116" s="135"/>
      <c r="AP116" s="161"/>
      <c r="AQ116" s="160"/>
      <c r="AR116" s="161"/>
      <c r="AS116" s="160"/>
      <c r="AT116" s="162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9"/>
        <v>44262</v>
      </c>
      <c r="B117" s="113">
        <f t="shared" si="130"/>
        <v>1031.32671901</v>
      </c>
      <c r="C117" s="113">
        <f t="shared" si="148"/>
        <v>1001.409519</v>
      </c>
      <c r="D117" s="114">
        <f t="shared" si="140"/>
        <v>5560.59</v>
      </c>
      <c r="E117" s="115">
        <f t="shared" si="164"/>
        <v>5574.49</v>
      </c>
      <c r="F117" s="116">
        <f t="shared" si="165"/>
        <v>44218</v>
      </c>
      <c r="G117" s="117">
        <f t="shared" si="131"/>
        <v>2.4997347403781234E-3</v>
      </c>
      <c r="H117" s="118">
        <f t="shared" si="149"/>
        <v>44277</v>
      </c>
      <c r="I117" s="118">
        <f t="shared" si="132"/>
        <v>44277</v>
      </c>
      <c r="J117" s="119">
        <f t="shared" si="141"/>
        <v>20</v>
      </c>
      <c r="K117" s="119">
        <f t="shared" si="166"/>
        <v>10</v>
      </c>
      <c r="L117" s="8">
        <f t="shared" si="142"/>
        <v>1.00124908</v>
      </c>
      <c r="M117" s="120">
        <f t="shared" si="167"/>
        <v>1.0135003600000001</v>
      </c>
      <c r="N117" s="120">
        <f t="shared" si="155"/>
        <v>1.0237723022553347</v>
      </c>
      <c r="O117" s="113">
        <f t="shared" si="163"/>
        <v>1.02505107</v>
      </c>
      <c r="P117" s="113">
        <f t="shared" si="133"/>
        <v>1026.4958989500001</v>
      </c>
      <c r="Q117" s="11">
        <f t="shared" si="150"/>
        <v>0</v>
      </c>
      <c r="R117" s="30">
        <f t="shared" si="143"/>
        <v>0</v>
      </c>
      <c r="S117" s="8">
        <f t="shared" si="134"/>
        <v>0</v>
      </c>
      <c r="T117" s="122">
        <f t="shared" si="144"/>
        <v>0.12559999999999999</v>
      </c>
      <c r="U117" s="121">
        <f t="shared" si="162"/>
        <v>10</v>
      </c>
      <c r="V117" s="121">
        <v>252</v>
      </c>
      <c r="W117" s="120">
        <f t="shared" si="135"/>
        <v>1.0047061269999999</v>
      </c>
      <c r="X117" s="113">
        <f t="shared" si="136"/>
        <v>4.8308200599999997</v>
      </c>
      <c r="Y117" s="113">
        <f t="shared" si="137"/>
        <v>0</v>
      </c>
      <c r="Z117" s="125" t="str">
        <f t="shared" si="151"/>
        <v>J=</v>
      </c>
      <c r="AA117" s="118">
        <f t="shared" si="152"/>
        <v>44277</v>
      </c>
      <c r="AB117" s="4"/>
      <c r="AC117" s="129"/>
      <c r="AD117" s="135"/>
      <c r="AE117" s="131"/>
      <c r="AF117" s="133"/>
      <c r="AG117" s="142"/>
      <c r="AH117" s="141"/>
      <c r="AI117" s="137"/>
      <c r="AJ117" s="131"/>
      <c r="AK117" s="129"/>
      <c r="AL117" s="138"/>
      <c r="AM117" s="135"/>
      <c r="AN117" s="7"/>
      <c r="AO117" s="135"/>
      <c r="AP117" s="161"/>
      <c r="AQ117" s="160"/>
      <c r="AR117" s="161"/>
      <c r="AS117" s="160"/>
      <c r="AT117" s="162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9"/>
        <v>44263</v>
      </c>
      <c r="B118" s="113">
        <f t="shared" si="130"/>
        <v>1031.32671901</v>
      </c>
      <c r="C118" s="113">
        <f t="shared" si="148"/>
        <v>1001.409519</v>
      </c>
      <c r="D118" s="114">
        <f t="shared" si="140"/>
        <v>5560.59</v>
      </c>
      <c r="E118" s="115">
        <f t="shared" si="164"/>
        <v>5574.49</v>
      </c>
      <c r="F118" s="116">
        <f t="shared" si="165"/>
        <v>44218</v>
      </c>
      <c r="G118" s="117">
        <f t="shared" si="131"/>
        <v>2.4997347403781234E-3</v>
      </c>
      <c r="H118" s="118">
        <f t="shared" si="149"/>
        <v>44277</v>
      </c>
      <c r="I118" s="118">
        <f t="shared" si="132"/>
        <v>44277</v>
      </c>
      <c r="J118" s="119">
        <f t="shared" si="141"/>
        <v>20</v>
      </c>
      <c r="K118" s="119">
        <f t="shared" si="166"/>
        <v>10</v>
      </c>
      <c r="L118" s="8">
        <f t="shared" si="142"/>
        <v>1.00124908</v>
      </c>
      <c r="M118" s="120">
        <f t="shared" si="167"/>
        <v>1.0135003600000001</v>
      </c>
      <c r="N118" s="120">
        <f t="shared" si="155"/>
        <v>1.0237723022553347</v>
      </c>
      <c r="O118" s="113">
        <f t="shared" si="163"/>
        <v>1.02505107</v>
      </c>
      <c r="P118" s="113">
        <f t="shared" si="133"/>
        <v>1026.4958989500001</v>
      </c>
      <c r="Q118" s="11">
        <f t="shared" si="150"/>
        <v>0</v>
      </c>
      <c r="R118" s="30">
        <f t="shared" si="143"/>
        <v>0</v>
      </c>
      <c r="S118" s="8">
        <f t="shared" si="134"/>
        <v>0</v>
      </c>
      <c r="T118" s="122">
        <f t="shared" si="144"/>
        <v>0.12559999999999999</v>
      </c>
      <c r="U118" s="121">
        <f t="shared" si="162"/>
        <v>10</v>
      </c>
      <c r="V118" s="121">
        <v>252</v>
      </c>
      <c r="W118" s="120">
        <f t="shared" si="135"/>
        <v>1.0047061269999999</v>
      </c>
      <c r="X118" s="113">
        <f t="shared" si="136"/>
        <v>4.8308200599999997</v>
      </c>
      <c r="Y118" s="113">
        <f t="shared" si="137"/>
        <v>0</v>
      </c>
      <c r="Z118" s="125" t="str">
        <f t="shared" si="151"/>
        <v>J=</v>
      </c>
      <c r="AA118" s="118">
        <f t="shared" si="152"/>
        <v>44277</v>
      </c>
      <c r="AB118" s="4"/>
      <c r="AC118" s="129"/>
      <c r="AD118" s="135"/>
      <c r="AE118" s="131"/>
      <c r="AF118" s="133"/>
      <c r="AG118" s="142"/>
      <c r="AH118" s="141"/>
      <c r="AI118" s="137"/>
      <c r="AJ118" s="131"/>
      <c r="AK118" s="129"/>
      <c r="AL118" s="138"/>
      <c r="AM118" s="135"/>
      <c r="AN118" s="7"/>
      <c r="AO118" s="135"/>
      <c r="AP118" s="161"/>
      <c r="AQ118" s="160"/>
      <c r="AR118" s="161"/>
      <c r="AS118" s="160"/>
      <c r="AT118" s="162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9"/>
        <v>44264</v>
      </c>
      <c r="B119" s="113">
        <f t="shared" si="130"/>
        <v>1031.93986451</v>
      </c>
      <c r="C119" s="113">
        <f t="shared" si="148"/>
        <v>1001.409519</v>
      </c>
      <c r="D119" s="114">
        <f t="shared" si="140"/>
        <v>5560.59</v>
      </c>
      <c r="E119" s="115">
        <f t="shared" si="164"/>
        <v>5574.49</v>
      </c>
      <c r="F119" s="116">
        <f t="shared" si="165"/>
        <v>44218</v>
      </c>
      <c r="G119" s="117">
        <f t="shared" si="131"/>
        <v>2.4997347403781234E-3</v>
      </c>
      <c r="H119" s="118">
        <f t="shared" si="149"/>
        <v>44277</v>
      </c>
      <c r="I119" s="118">
        <f t="shared" si="132"/>
        <v>44277</v>
      </c>
      <c r="J119" s="119">
        <f t="shared" si="141"/>
        <v>20</v>
      </c>
      <c r="K119" s="119">
        <f t="shared" si="166"/>
        <v>11</v>
      </c>
      <c r="L119" s="8">
        <f t="shared" si="142"/>
        <v>1.0013740799999999</v>
      </c>
      <c r="M119" s="120">
        <f t="shared" si="167"/>
        <v>1.0135003600000001</v>
      </c>
      <c r="N119" s="120">
        <f t="shared" si="155"/>
        <v>1.0237723022553347</v>
      </c>
      <c r="O119" s="113">
        <f t="shared" si="163"/>
        <v>1.02517904</v>
      </c>
      <c r="P119" s="113">
        <f t="shared" si="133"/>
        <v>1026.6240493299999</v>
      </c>
      <c r="Q119" s="11">
        <f t="shared" si="150"/>
        <v>0</v>
      </c>
      <c r="R119" s="30">
        <f t="shared" si="143"/>
        <v>0</v>
      </c>
      <c r="S119" s="8">
        <f t="shared" si="134"/>
        <v>0</v>
      </c>
      <c r="T119" s="122">
        <f t="shared" si="144"/>
        <v>0.12559999999999999</v>
      </c>
      <c r="U119" s="121">
        <f t="shared" si="162"/>
        <v>11</v>
      </c>
      <c r="V119" s="121">
        <v>252</v>
      </c>
      <c r="W119" s="120">
        <f t="shared" si="135"/>
        <v>1.0051779569999999</v>
      </c>
      <c r="X119" s="113">
        <f t="shared" si="136"/>
        <v>5.3158151800000004</v>
      </c>
      <c r="Y119" s="113">
        <f t="shared" si="137"/>
        <v>0</v>
      </c>
      <c r="Z119" s="125" t="str">
        <f t="shared" si="151"/>
        <v>J=</v>
      </c>
      <c r="AA119" s="118">
        <f t="shared" si="152"/>
        <v>44277</v>
      </c>
      <c r="AB119" s="4"/>
      <c r="AC119" s="129"/>
      <c r="AD119" s="135"/>
      <c r="AE119" s="131"/>
      <c r="AF119" s="133"/>
      <c r="AG119" s="142"/>
      <c r="AH119" s="141"/>
      <c r="AI119" s="137"/>
      <c r="AJ119" s="131"/>
      <c r="AK119" s="129"/>
      <c r="AL119" s="138"/>
      <c r="AM119" s="135"/>
      <c r="AN119" s="7"/>
      <c r="AO119" s="135"/>
      <c r="AP119" s="161"/>
      <c r="AQ119" s="160"/>
      <c r="AR119" s="161"/>
      <c r="AS119" s="160"/>
      <c r="AT119" s="162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9"/>
        <v>44265</v>
      </c>
      <c r="B120" s="113">
        <f t="shared" si="130"/>
        <v>1032.55336689</v>
      </c>
      <c r="C120" s="113">
        <f t="shared" si="148"/>
        <v>1001.409519</v>
      </c>
      <c r="D120" s="114">
        <f t="shared" si="140"/>
        <v>5560.59</v>
      </c>
      <c r="E120" s="115">
        <f t="shared" si="164"/>
        <v>5574.49</v>
      </c>
      <c r="F120" s="116">
        <f t="shared" si="165"/>
        <v>44218</v>
      </c>
      <c r="G120" s="117">
        <f t="shared" si="131"/>
        <v>2.4997347403781234E-3</v>
      </c>
      <c r="H120" s="118">
        <f t="shared" si="149"/>
        <v>44277</v>
      </c>
      <c r="I120" s="118">
        <f t="shared" si="132"/>
        <v>44277</v>
      </c>
      <c r="J120" s="119">
        <f t="shared" si="141"/>
        <v>20</v>
      </c>
      <c r="K120" s="119">
        <f t="shared" si="166"/>
        <v>12</v>
      </c>
      <c r="L120" s="8">
        <f t="shared" si="142"/>
        <v>1.00149909</v>
      </c>
      <c r="M120" s="120">
        <f t="shared" si="167"/>
        <v>1.0135003600000001</v>
      </c>
      <c r="N120" s="120">
        <f t="shared" si="155"/>
        <v>1.0237723022553347</v>
      </c>
      <c r="O120" s="113">
        <f t="shared" si="163"/>
        <v>1.0253070200000001</v>
      </c>
      <c r="P120" s="113">
        <f t="shared" si="133"/>
        <v>1026.7522097200001</v>
      </c>
      <c r="Q120" s="11">
        <f t="shared" si="150"/>
        <v>0</v>
      </c>
      <c r="R120" s="30">
        <f t="shared" si="143"/>
        <v>0</v>
      </c>
      <c r="S120" s="8">
        <f t="shared" si="134"/>
        <v>0</v>
      </c>
      <c r="T120" s="122">
        <f t="shared" si="144"/>
        <v>0.12559999999999999</v>
      </c>
      <c r="U120" s="121">
        <f t="shared" si="162"/>
        <v>12</v>
      </c>
      <c r="V120" s="121">
        <v>252</v>
      </c>
      <c r="W120" s="120">
        <f t="shared" si="135"/>
        <v>1.0056500070000001</v>
      </c>
      <c r="X120" s="113">
        <f t="shared" si="136"/>
        <v>5.8011571699999998</v>
      </c>
      <c r="Y120" s="113">
        <f t="shared" si="137"/>
        <v>0</v>
      </c>
      <c r="Z120" s="125" t="str">
        <f t="shared" si="151"/>
        <v>J=</v>
      </c>
      <c r="AA120" s="118">
        <f t="shared" si="152"/>
        <v>44277</v>
      </c>
      <c r="AB120" s="4"/>
      <c r="AC120" s="129"/>
      <c r="AD120" s="135"/>
      <c r="AE120" s="131"/>
      <c r="AF120" s="133"/>
      <c r="AG120" s="142"/>
      <c r="AH120" s="141"/>
      <c r="AI120" s="137"/>
      <c r="AJ120" s="131"/>
      <c r="AK120" s="129"/>
      <c r="AL120" s="138"/>
      <c r="AM120" s="135"/>
      <c r="AN120" s="7"/>
      <c r="AO120" s="135"/>
      <c r="AP120" s="161"/>
      <c r="AQ120" s="160"/>
      <c r="AR120" s="161"/>
      <c r="AS120" s="160"/>
      <c r="AT120" s="162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9"/>
        <v>44266</v>
      </c>
      <c r="B121" s="113">
        <f t="shared" si="130"/>
        <v>1033.1672394099999</v>
      </c>
      <c r="C121" s="113">
        <f t="shared" si="148"/>
        <v>1001.409519</v>
      </c>
      <c r="D121" s="114">
        <f t="shared" si="140"/>
        <v>5560.59</v>
      </c>
      <c r="E121" s="115">
        <f t="shared" si="164"/>
        <v>5574.49</v>
      </c>
      <c r="F121" s="116">
        <f t="shared" si="165"/>
        <v>44218</v>
      </c>
      <c r="G121" s="117">
        <f t="shared" si="131"/>
        <v>2.4997347403781234E-3</v>
      </c>
      <c r="H121" s="118">
        <f t="shared" si="149"/>
        <v>44277</v>
      </c>
      <c r="I121" s="118">
        <f t="shared" si="132"/>
        <v>44277</v>
      </c>
      <c r="J121" s="119">
        <f t="shared" si="141"/>
        <v>20</v>
      </c>
      <c r="K121" s="119">
        <f t="shared" si="166"/>
        <v>13</v>
      </c>
      <c r="L121" s="8">
        <f t="shared" si="142"/>
        <v>1.0016241100000001</v>
      </c>
      <c r="M121" s="120">
        <f t="shared" si="167"/>
        <v>1.0135003600000001</v>
      </c>
      <c r="N121" s="120">
        <f t="shared" si="155"/>
        <v>1.0237723022553347</v>
      </c>
      <c r="O121" s="113">
        <f t="shared" si="163"/>
        <v>1.02543502</v>
      </c>
      <c r="P121" s="113">
        <f t="shared" si="133"/>
        <v>1026.8803901399999</v>
      </c>
      <c r="Q121" s="11">
        <f t="shared" si="150"/>
        <v>0</v>
      </c>
      <c r="R121" s="30">
        <f t="shared" si="143"/>
        <v>0</v>
      </c>
      <c r="S121" s="8">
        <f t="shared" si="134"/>
        <v>0</v>
      </c>
      <c r="T121" s="122">
        <f t="shared" si="144"/>
        <v>0.12559999999999999</v>
      </c>
      <c r="U121" s="121">
        <f t="shared" si="162"/>
        <v>13</v>
      </c>
      <c r="V121" s="121">
        <v>252</v>
      </c>
      <c r="W121" s="120">
        <f t="shared" si="135"/>
        <v>1.00612228</v>
      </c>
      <c r="X121" s="113">
        <f t="shared" si="136"/>
        <v>6.2868492700000003</v>
      </c>
      <c r="Y121" s="113">
        <f t="shared" si="137"/>
        <v>0</v>
      </c>
      <c r="Z121" s="125" t="str">
        <f t="shared" si="151"/>
        <v>J=</v>
      </c>
      <c r="AA121" s="118">
        <f t="shared" si="152"/>
        <v>44277</v>
      </c>
      <c r="AB121" s="4"/>
      <c r="AC121" s="129"/>
      <c r="AD121" s="135"/>
      <c r="AE121" s="131"/>
      <c r="AF121" s="133"/>
      <c r="AG121" s="142"/>
      <c r="AH121" s="141"/>
      <c r="AI121" s="137"/>
      <c r="AJ121" s="131"/>
      <c r="AK121" s="129"/>
      <c r="AL121" s="138"/>
      <c r="AM121" s="135"/>
      <c r="AN121" s="7"/>
      <c r="AO121" s="135"/>
      <c r="AP121" s="161"/>
      <c r="AQ121" s="160"/>
      <c r="AR121" s="161"/>
      <c r="AS121" s="160"/>
      <c r="AT121" s="162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9"/>
        <v>44267</v>
      </c>
      <c r="B122" s="113">
        <f t="shared" si="130"/>
        <v>1033.7814700500001</v>
      </c>
      <c r="C122" s="113">
        <f t="shared" si="148"/>
        <v>1001.409519</v>
      </c>
      <c r="D122" s="114">
        <f t="shared" si="140"/>
        <v>5560.59</v>
      </c>
      <c r="E122" s="115">
        <f t="shared" si="164"/>
        <v>5574.49</v>
      </c>
      <c r="F122" s="116">
        <f t="shared" si="165"/>
        <v>44218</v>
      </c>
      <c r="G122" s="117">
        <f t="shared" si="131"/>
        <v>2.4997347403781234E-3</v>
      </c>
      <c r="H122" s="118">
        <f t="shared" si="149"/>
        <v>44277</v>
      </c>
      <c r="I122" s="118">
        <f t="shared" si="132"/>
        <v>44277</v>
      </c>
      <c r="J122" s="119">
        <f t="shared" si="141"/>
        <v>20</v>
      </c>
      <c r="K122" s="119">
        <f t="shared" si="166"/>
        <v>14</v>
      </c>
      <c r="L122" s="8">
        <f t="shared" si="142"/>
        <v>1.00174915</v>
      </c>
      <c r="M122" s="120">
        <f t="shared" si="167"/>
        <v>1.0135003600000001</v>
      </c>
      <c r="N122" s="120">
        <f t="shared" si="155"/>
        <v>1.0237723022553347</v>
      </c>
      <c r="O122" s="113">
        <f t="shared" si="163"/>
        <v>1.02556303</v>
      </c>
      <c r="P122" s="113">
        <f t="shared" si="133"/>
        <v>1027.00858057</v>
      </c>
      <c r="Q122" s="11">
        <f t="shared" si="150"/>
        <v>0</v>
      </c>
      <c r="R122" s="30">
        <f t="shared" si="143"/>
        <v>0</v>
      </c>
      <c r="S122" s="8">
        <f t="shared" si="134"/>
        <v>0</v>
      </c>
      <c r="T122" s="122">
        <f t="shared" si="144"/>
        <v>0.12559999999999999</v>
      </c>
      <c r="U122" s="121">
        <f t="shared" si="162"/>
        <v>14</v>
      </c>
      <c r="V122" s="121">
        <v>252</v>
      </c>
      <c r="W122" s="120">
        <f t="shared" si="135"/>
        <v>1.0065947740000001</v>
      </c>
      <c r="X122" s="113">
        <f t="shared" si="136"/>
        <v>6.7728894799999999</v>
      </c>
      <c r="Y122" s="113">
        <f t="shared" si="137"/>
        <v>0</v>
      </c>
      <c r="Z122" s="125" t="str">
        <f t="shared" si="151"/>
        <v>J=</v>
      </c>
      <c r="AA122" s="118">
        <f t="shared" si="152"/>
        <v>44277</v>
      </c>
      <c r="AB122" s="4"/>
      <c r="AC122" s="129"/>
      <c r="AD122" s="135"/>
      <c r="AE122" s="131"/>
      <c r="AF122" s="133"/>
      <c r="AG122" s="142"/>
      <c r="AH122" s="141"/>
      <c r="AI122" s="137"/>
      <c r="AJ122" s="131"/>
      <c r="AK122" s="129"/>
      <c r="AL122" s="138"/>
      <c r="AM122" s="135"/>
      <c r="AN122" s="7"/>
      <c r="AO122" s="135"/>
      <c r="AP122" s="161"/>
      <c r="AQ122" s="160"/>
      <c r="AR122" s="161"/>
      <c r="AS122" s="160"/>
      <c r="AT122" s="162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9"/>
        <v>44268</v>
      </c>
      <c r="B123" s="113">
        <f t="shared" si="130"/>
        <v>1034.39607002</v>
      </c>
      <c r="C123" s="113">
        <f t="shared" si="148"/>
        <v>1001.409519</v>
      </c>
      <c r="D123" s="114">
        <f t="shared" si="140"/>
        <v>5560.59</v>
      </c>
      <c r="E123" s="115">
        <f t="shared" si="164"/>
        <v>5574.49</v>
      </c>
      <c r="F123" s="116">
        <f t="shared" si="165"/>
        <v>44218</v>
      </c>
      <c r="G123" s="117">
        <f t="shared" si="131"/>
        <v>2.4997347403781234E-3</v>
      </c>
      <c r="H123" s="118">
        <f t="shared" si="149"/>
        <v>44277</v>
      </c>
      <c r="I123" s="118">
        <f t="shared" si="132"/>
        <v>44277</v>
      </c>
      <c r="J123" s="119">
        <f t="shared" si="141"/>
        <v>20</v>
      </c>
      <c r="K123" s="119">
        <f t="shared" si="166"/>
        <v>15</v>
      </c>
      <c r="L123" s="8">
        <f t="shared" si="142"/>
        <v>1.00187421</v>
      </c>
      <c r="M123" s="120">
        <f t="shared" si="167"/>
        <v>1.0135003600000001</v>
      </c>
      <c r="N123" s="120">
        <f t="shared" si="155"/>
        <v>1.0237723022553347</v>
      </c>
      <c r="O123" s="113">
        <f t="shared" si="163"/>
        <v>1.02569106</v>
      </c>
      <c r="P123" s="113">
        <f t="shared" si="133"/>
        <v>1027.13679103</v>
      </c>
      <c r="Q123" s="11">
        <f t="shared" si="150"/>
        <v>0</v>
      </c>
      <c r="R123" s="30">
        <f t="shared" si="143"/>
        <v>0</v>
      </c>
      <c r="S123" s="8">
        <f t="shared" si="134"/>
        <v>0</v>
      </c>
      <c r="T123" s="122">
        <f t="shared" si="144"/>
        <v>0.12559999999999999</v>
      </c>
      <c r="U123" s="121">
        <f t="shared" si="162"/>
        <v>15</v>
      </c>
      <c r="V123" s="121">
        <v>252</v>
      </c>
      <c r="W123" s="120">
        <f t="shared" si="135"/>
        <v>1.0070674900000001</v>
      </c>
      <c r="X123" s="113">
        <f t="shared" si="136"/>
        <v>7.2592789900000003</v>
      </c>
      <c r="Y123" s="113">
        <f t="shared" si="137"/>
        <v>0</v>
      </c>
      <c r="Z123" s="125" t="str">
        <f t="shared" si="151"/>
        <v>J=</v>
      </c>
      <c r="AA123" s="118">
        <f t="shared" si="152"/>
        <v>44277</v>
      </c>
      <c r="AB123" s="4"/>
      <c r="AC123" s="129"/>
      <c r="AD123" s="135"/>
      <c r="AE123" s="131"/>
      <c r="AF123" s="133"/>
      <c r="AG123" s="142"/>
      <c r="AH123" s="141"/>
      <c r="AI123" s="137"/>
      <c r="AJ123" s="131"/>
      <c r="AK123" s="129"/>
      <c r="AL123" s="138"/>
      <c r="AM123" s="135"/>
      <c r="AN123" s="7"/>
      <c r="AO123" s="135"/>
      <c r="AP123" s="161"/>
      <c r="AQ123" s="160"/>
      <c r="AR123" s="161"/>
      <c r="AS123" s="160"/>
      <c r="AT123" s="162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9"/>
        <v>44269</v>
      </c>
      <c r="B124" s="113">
        <f t="shared" si="130"/>
        <v>1034.39607002</v>
      </c>
      <c r="C124" s="113">
        <f t="shared" si="148"/>
        <v>1001.409519</v>
      </c>
      <c r="D124" s="114">
        <f t="shared" si="140"/>
        <v>5560.59</v>
      </c>
      <c r="E124" s="115">
        <f t="shared" si="164"/>
        <v>5574.49</v>
      </c>
      <c r="F124" s="116">
        <f t="shared" si="165"/>
        <v>44218</v>
      </c>
      <c r="G124" s="117">
        <f t="shared" si="131"/>
        <v>2.4997347403781234E-3</v>
      </c>
      <c r="H124" s="118">
        <f t="shared" si="149"/>
        <v>44277</v>
      </c>
      <c r="I124" s="118">
        <f t="shared" si="132"/>
        <v>44277</v>
      </c>
      <c r="J124" s="119">
        <f t="shared" si="141"/>
        <v>20</v>
      </c>
      <c r="K124" s="119">
        <f t="shared" si="166"/>
        <v>15</v>
      </c>
      <c r="L124" s="8">
        <f t="shared" si="142"/>
        <v>1.00187421</v>
      </c>
      <c r="M124" s="120">
        <f t="shared" si="167"/>
        <v>1.0135003600000001</v>
      </c>
      <c r="N124" s="120">
        <f t="shared" si="155"/>
        <v>1.0237723022553347</v>
      </c>
      <c r="O124" s="113">
        <f t="shared" si="163"/>
        <v>1.02569106</v>
      </c>
      <c r="P124" s="113">
        <f t="shared" si="133"/>
        <v>1027.13679103</v>
      </c>
      <c r="Q124" s="11">
        <f t="shared" si="150"/>
        <v>0</v>
      </c>
      <c r="R124" s="30">
        <f t="shared" si="143"/>
        <v>0</v>
      </c>
      <c r="S124" s="8">
        <f t="shared" si="134"/>
        <v>0</v>
      </c>
      <c r="T124" s="122">
        <f t="shared" si="144"/>
        <v>0.12559999999999999</v>
      </c>
      <c r="U124" s="121">
        <f t="shared" si="162"/>
        <v>15</v>
      </c>
      <c r="V124" s="121">
        <v>252</v>
      </c>
      <c r="W124" s="120">
        <f t="shared" si="135"/>
        <v>1.0070674900000001</v>
      </c>
      <c r="X124" s="113">
        <f t="shared" si="136"/>
        <v>7.2592789900000003</v>
      </c>
      <c r="Y124" s="113">
        <f t="shared" si="137"/>
        <v>0</v>
      </c>
      <c r="Z124" s="125" t="str">
        <f t="shared" si="151"/>
        <v>J=</v>
      </c>
      <c r="AA124" s="118">
        <f t="shared" si="152"/>
        <v>44277</v>
      </c>
      <c r="AB124" s="4"/>
      <c r="AC124" s="129"/>
      <c r="AD124" s="135"/>
      <c r="AE124" s="131"/>
      <c r="AF124" s="133"/>
      <c r="AG124" s="142"/>
      <c r="AH124" s="141"/>
      <c r="AI124" s="137"/>
      <c r="AJ124" s="131"/>
      <c r="AK124" s="129"/>
      <c r="AL124" s="138"/>
      <c r="AM124" s="135"/>
      <c r="AN124" s="7"/>
      <c r="AO124" s="135"/>
      <c r="AP124" s="161"/>
      <c r="AQ124" s="160"/>
      <c r="AR124" s="161"/>
      <c r="AS124" s="160"/>
      <c r="AT124" s="162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9"/>
        <v>44270</v>
      </c>
      <c r="B125" s="113">
        <f t="shared" si="130"/>
        <v>1034.39607002</v>
      </c>
      <c r="C125" s="113">
        <f t="shared" si="148"/>
        <v>1001.409519</v>
      </c>
      <c r="D125" s="114">
        <f t="shared" si="140"/>
        <v>5560.59</v>
      </c>
      <c r="E125" s="115">
        <f t="shared" si="164"/>
        <v>5574.49</v>
      </c>
      <c r="F125" s="116">
        <f t="shared" si="165"/>
        <v>44218</v>
      </c>
      <c r="G125" s="117">
        <f t="shared" si="131"/>
        <v>2.4997347403781234E-3</v>
      </c>
      <c r="H125" s="118">
        <f t="shared" si="149"/>
        <v>44277</v>
      </c>
      <c r="I125" s="118">
        <f t="shared" si="132"/>
        <v>44277</v>
      </c>
      <c r="J125" s="119">
        <f t="shared" si="141"/>
        <v>20</v>
      </c>
      <c r="K125" s="119">
        <f t="shared" si="166"/>
        <v>15</v>
      </c>
      <c r="L125" s="8">
        <f t="shared" si="142"/>
        <v>1.00187421</v>
      </c>
      <c r="M125" s="120">
        <f t="shared" si="167"/>
        <v>1.0135003600000001</v>
      </c>
      <c r="N125" s="120">
        <f t="shared" si="155"/>
        <v>1.0237723022553347</v>
      </c>
      <c r="O125" s="113">
        <f t="shared" si="163"/>
        <v>1.02569106</v>
      </c>
      <c r="P125" s="113">
        <f t="shared" si="133"/>
        <v>1027.13679103</v>
      </c>
      <c r="Q125" s="11">
        <f t="shared" si="150"/>
        <v>0</v>
      </c>
      <c r="R125" s="30">
        <f t="shared" si="143"/>
        <v>0</v>
      </c>
      <c r="S125" s="8">
        <f t="shared" si="134"/>
        <v>0</v>
      </c>
      <c r="T125" s="122">
        <f t="shared" si="144"/>
        <v>0.12559999999999999</v>
      </c>
      <c r="U125" s="121">
        <f t="shared" si="162"/>
        <v>15</v>
      </c>
      <c r="V125" s="121">
        <v>252</v>
      </c>
      <c r="W125" s="120">
        <f t="shared" si="135"/>
        <v>1.0070674900000001</v>
      </c>
      <c r="X125" s="113">
        <f t="shared" si="136"/>
        <v>7.2592789900000003</v>
      </c>
      <c r="Y125" s="113">
        <f t="shared" si="137"/>
        <v>0</v>
      </c>
      <c r="Z125" s="125" t="str">
        <f t="shared" si="151"/>
        <v>J=</v>
      </c>
      <c r="AA125" s="118">
        <f t="shared" si="152"/>
        <v>44277</v>
      </c>
      <c r="AB125" s="4"/>
      <c r="AC125" s="129"/>
      <c r="AD125" s="135"/>
      <c r="AE125" s="131"/>
      <c r="AF125" s="133"/>
      <c r="AG125" s="142"/>
      <c r="AH125" s="141"/>
      <c r="AI125" s="137"/>
      <c r="AJ125" s="131"/>
      <c r="AK125" s="129"/>
      <c r="AL125" s="138"/>
      <c r="AM125" s="135"/>
      <c r="AN125" s="7"/>
      <c r="AO125" s="135"/>
      <c r="AP125" s="161"/>
      <c r="AQ125" s="160"/>
      <c r="AR125" s="161"/>
      <c r="AS125" s="160"/>
      <c r="AT125" s="162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9"/>
        <v>44271</v>
      </c>
      <c r="B126" s="113">
        <f t="shared" si="130"/>
        <v>1035.0110293600001</v>
      </c>
      <c r="C126" s="113">
        <f t="shared" si="148"/>
        <v>1001.409519</v>
      </c>
      <c r="D126" s="114">
        <f t="shared" si="140"/>
        <v>5560.59</v>
      </c>
      <c r="E126" s="115">
        <f t="shared" si="164"/>
        <v>5574.49</v>
      </c>
      <c r="F126" s="116">
        <f t="shared" si="165"/>
        <v>44218</v>
      </c>
      <c r="G126" s="117">
        <f t="shared" si="131"/>
        <v>2.4997347403781234E-3</v>
      </c>
      <c r="H126" s="118">
        <f t="shared" si="149"/>
        <v>44277</v>
      </c>
      <c r="I126" s="118">
        <f t="shared" si="132"/>
        <v>44277</v>
      </c>
      <c r="J126" s="119">
        <f t="shared" si="141"/>
        <v>20</v>
      </c>
      <c r="K126" s="119">
        <f t="shared" si="166"/>
        <v>16</v>
      </c>
      <c r="L126" s="8">
        <f t="shared" si="142"/>
        <v>1.0019992799999999</v>
      </c>
      <c r="M126" s="120">
        <f t="shared" si="167"/>
        <v>1.0135003600000001</v>
      </c>
      <c r="N126" s="120">
        <f t="shared" si="155"/>
        <v>1.0237723022553347</v>
      </c>
      <c r="O126" s="113">
        <f t="shared" si="163"/>
        <v>1.0258191000000001</v>
      </c>
      <c r="P126" s="113">
        <f t="shared" si="133"/>
        <v>1027.26501151</v>
      </c>
      <c r="Q126" s="11">
        <f t="shared" si="150"/>
        <v>0</v>
      </c>
      <c r="R126" s="30">
        <f t="shared" si="143"/>
        <v>0</v>
      </c>
      <c r="S126" s="8">
        <f t="shared" si="134"/>
        <v>0</v>
      </c>
      <c r="T126" s="122">
        <f t="shared" si="144"/>
        <v>0.12559999999999999</v>
      </c>
      <c r="U126" s="121">
        <f t="shared" si="162"/>
        <v>16</v>
      </c>
      <c r="V126" s="121">
        <v>252</v>
      </c>
      <c r="W126" s="120">
        <f t="shared" si="135"/>
        <v>1.007540428</v>
      </c>
      <c r="X126" s="113">
        <f t="shared" si="136"/>
        <v>7.7460178500000003</v>
      </c>
      <c r="Y126" s="113">
        <f t="shared" si="137"/>
        <v>0</v>
      </c>
      <c r="Z126" s="125" t="str">
        <f t="shared" si="151"/>
        <v>J=</v>
      </c>
      <c r="AA126" s="118">
        <f t="shared" si="152"/>
        <v>44277</v>
      </c>
      <c r="AB126" s="4"/>
      <c r="AC126" s="129"/>
      <c r="AD126" s="135"/>
      <c r="AE126" s="131"/>
      <c r="AF126" s="133"/>
      <c r="AG126" s="142"/>
      <c r="AH126" s="141"/>
      <c r="AI126" s="137"/>
      <c r="AJ126" s="131"/>
      <c r="AK126" s="129"/>
      <c r="AL126" s="138"/>
      <c r="AM126" s="135"/>
      <c r="AN126" s="7"/>
      <c r="AO126" s="135"/>
      <c r="AP126" s="161"/>
      <c r="AQ126" s="160"/>
      <c r="AR126" s="161"/>
      <c r="AS126" s="160"/>
      <c r="AT126" s="162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9"/>
        <v>44272</v>
      </c>
      <c r="B127" s="113">
        <f t="shared" si="130"/>
        <v>1035.6263683300001</v>
      </c>
      <c r="C127" s="113">
        <f t="shared" si="148"/>
        <v>1001.409519</v>
      </c>
      <c r="D127" s="114">
        <f t="shared" si="140"/>
        <v>5560.59</v>
      </c>
      <c r="E127" s="115">
        <f t="shared" si="164"/>
        <v>5574.49</v>
      </c>
      <c r="F127" s="116">
        <f t="shared" si="165"/>
        <v>44218</v>
      </c>
      <c r="G127" s="117">
        <f t="shared" si="131"/>
        <v>2.4997347403781234E-3</v>
      </c>
      <c r="H127" s="118">
        <f t="shared" si="149"/>
        <v>44277</v>
      </c>
      <c r="I127" s="118">
        <f t="shared" si="132"/>
        <v>44277</v>
      </c>
      <c r="J127" s="119">
        <f t="shared" si="141"/>
        <v>20</v>
      </c>
      <c r="K127" s="119">
        <f t="shared" si="166"/>
        <v>17</v>
      </c>
      <c r="L127" s="8">
        <f t="shared" si="142"/>
        <v>1.00212437</v>
      </c>
      <c r="M127" s="120">
        <f t="shared" si="167"/>
        <v>1.0135003600000001</v>
      </c>
      <c r="N127" s="120">
        <f t="shared" si="155"/>
        <v>1.0237723022553347</v>
      </c>
      <c r="O127" s="113">
        <f t="shared" si="163"/>
        <v>1.02594717</v>
      </c>
      <c r="P127" s="113">
        <f t="shared" si="133"/>
        <v>1027.3932620200001</v>
      </c>
      <c r="Q127" s="11">
        <f t="shared" si="150"/>
        <v>0</v>
      </c>
      <c r="R127" s="30">
        <f t="shared" si="143"/>
        <v>0</v>
      </c>
      <c r="S127" s="8">
        <f t="shared" si="134"/>
        <v>0</v>
      </c>
      <c r="T127" s="122">
        <f t="shared" si="144"/>
        <v>0.12559999999999999</v>
      </c>
      <c r="U127" s="121">
        <f t="shared" si="162"/>
        <v>17</v>
      </c>
      <c r="V127" s="121">
        <v>252</v>
      </c>
      <c r="W127" s="120">
        <f t="shared" si="135"/>
        <v>1.0080135880000001</v>
      </c>
      <c r="X127" s="113">
        <f t="shared" si="136"/>
        <v>8.2331063100000001</v>
      </c>
      <c r="Y127" s="113">
        <f t="shared" si="137"/>
        <v>0</v>
      </c>
      <c r="Z127" s="125" t="str">
        <f t="shared" si="151"/>
        <v>J=</v>
      </c>
      <c r="AA127" s="118">
        <f t="shared" si="152"/>
        <v>44277</v>
      </c>
      <c r="AB127" s="4"/>
      <c r="AC127" s="129"/>
      <c r="AD127" s="135"/>
      <c r="AE127" s="131"/>
      <c r="AF127" s="133"/>
      <c r="AG127" s="142"/>
      <c r="AH127" s="141"/>
      <c r="AI127" s="137"/>
      <c r="AJ127" s="131"/>
      <c r="AK127" s="129"/>
      <c r="AL127" s="138"/>
      <c r="AM127" s="135"/>
      <c r="AN127" s="7"/>
      <c r="AO127" s="135"/>
      <c r="AP127" s="161"/>
      <c r="AQ127" s="160"/>
      <c r="AR127" s="161"/>
      <c r="AS127" s="160"/>
      <c r="AT127" s="162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9"/>
        <v>44273</v>
      </c>
      <c r="B128" s="113">
        <f t="shared" si="130"/>
        <v>1036.24206792</v>
      </c>
      <c r="C128" s="113">
        <f t="shared" si="148"/>
        <v>1001.409519</v>
      </c>
      <c r="D128" s="114">
        <f t="shared" si="140"/>
        <v>5560.59</v>
      </c>
      <c r="E128" s="115">
        <f t="shared" si="164"/>
        <v>5574.49</v>
      </c>
      <c r="F128" s="116">
        <f t="shared" si="165"/>
        <v>44218</v>
      </c>
      <c r="G128" s="117">
        <f t="shared" si="131"/>
        <v>2.4997347403781234E-3</v>
      </c>
      <c r="H128" s="118">
        <f t="shared" si="149"/>
        <v>44277</v>
      </c>
      <c r="I128" s="118">
        <f t="shared" si="132"/>
        <v>44277</v>
      </c>
      <c r="J128" s="119">
        <f t="shared" si="141"/>
        <v>20</v>
      </c>
      <c r="K128" s="119">
        <f t="shared" si="166"/>
        <v>18</v>
      </c>
      <c r="L128" s="8">
        <f t="shared" si="142"/>
        <v>1.0022494799999999</v>
      </c>
      <c r="M128" s="120">
        <f t="shared" si="167"/>
        <v>1.0135003600000001</v>
      </c>
      <c r="N128" s="120">
        <f t="shared" si="155"/>
        <v>1.0237723022553347</v>
      </c>
      <c r="O128" s="113">
        <f t="shared" si="163"/>
        <v>1.0260752500000001</v>
      </c>
      <c r="P128" s="113">
        <f t="shared" si="133"/>
        <v>1027.52152256</v>
      </c>
      <c r="Q128" s="11">
        <f t="shared" si="150"/>
        <v>0</v>
      </c>
      <c r="R128" s="30">
        <f t="shared" si="143"/>
        <v>0</v>
      </c>
      <c r="S128" s="8">
        <f t="shared" si="134"/>
        <v>0</v>
      </c>
      <c r="T128" s="122">
        <f t="shared" si="144"/>
        <v>0.12559999999999999</v>
      </c>
      <c r="U128" s="121">
        <f t="shared" si="162"/>
        <v>18</v>
      </c>
      <c r="V128" s="121">
        <v>252</v>
      </c>
      <c r="W128" s="120">
        <f t="shared" si="135"/>
        <v>1.008486971</v>
      </c>
      <c r="X128" s="113">
        <f t="shared" si="136"/>
        <v>8.7205453599999991</v>
      </c>
      <c r="Y128" s="113">
        <f t="shared" si="137"/>
        <v>0</v>
      </c>
      <c r="Z128" s="125" t="str">
        <f t="shared" si="151"/>
        <v>J=</v>
      </c>
      <c r="AA128" s="118">
        <f t="shared" si="152"/>
        <v>44277</v>
      </c>
      <c r="AB128" s="4"/>
      <c r="AC128" s="129"/>
      <c r="AD128" s="135"/>
      <c r="AE128" s="131"/>
      <c r="AF128" s="133"/>
      <c r="AG128" s="142"/>
      <c r="AH128" s="141"/>
      <c r="AI128" s="137"/>
      <c r="AJ128" s="131"/>
      <c r="AK128" s="129"/>
      <c r="AL128" s="138"/>
      <c r="AM128" s="135"/>
      <c r="AN128" s="7"/>
      <c r="AO128" s="135"/>
      <c r="AP128" s="161"/>
      <c r="AQ128" s="160"/>
      <c r="AR128" s="161"/>
      <c r="AS128" s="160"/>
      <c r="AT128" s="162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9"/>
        <v>44274</v>
      </c>
      <c r="B129" s="113">
        <f t="shared" si="130"/>
        <v>1036.85812717</v>
      </c>
      <c r="C129" s="113">
        <f t="shared" si="148"/>
        <v>1001.409519</v>
      </c>
      <c r="D129" s="114">
        <f t="shared" si="140"/>
        <v>5560.59</v>
      </c>
      <c r="E129" s="115">
        <f t="shared" si="164"/>
        <v>5574.49</v>
      </c>
      <c r="F129" s="116">
        <f t="shared" si="165"/>
        <v>44218</v>
      </c>
      <c r="G129" s="117">
        <f t="shared" si="131"/>
        <v>2.4997347403781234E-3</v>
      </c>
      <c r="H129" s="118">
        <f t="shared" si="149"/>
        <v>44277</v>
      </c>
      <c r="I129" s="118">
        <f t="shared" si="132"/>
        <v>44277</v>
      </c>
      <c r="J129" s="119">
        <f t="shared" si="141"/>
        <v>20</v>
      </c>
      <c r="K129" s="119">
        <f t="shared" si="166"/>
        <v>19</v>
      </c>
      <c r="L129" s="8">
        <f t="shared" si="142"/>
        <v>1.0023745900000001</v>
      </c>
      <c r="M129" s="120">
        <f t="shared" si="167"/>
        <v>1.0135003600000001</v>
      </c>
      <c r="N129" s="120">
        <f t="shared" si="155"/>
        <v>1.0237723022553347</v>
      </c>
      <c r="O129" s="113">
        <f t="shared" si="163"/>
        <v>1.0262033399999999</v>
      </c>
      <c r="P129" s="113">
        <f t="shared" si="133"/>
        <v>1027.6497930999999</v>
      </c>
      <c r="Q129" s="11">
        <f t="shared" si="150"/>
        <v>0</v>
      </c>
      <c r="R129" s="30">
        <f t="shared" si="143"/>
        <v>0</v>
      </c>
      <c r="S129" s="8">
        <f t="shared" si="134"/>
        <v>0</v>
      </c>
      <c r="T129" s="122">
        <f t="shared" si="144"/>
        <v>0.12559999999999999</v>
      </c>
      <c r="U129" s="121">
        <f t="shared" si="162"/>
        <v>19</v>
      </c>
      <c r="V129" s="121">
        <v>252</v>
      </c>
      <c r="W129" s="120">
        <f t="shared" si="135"/>
        <v>1.008960576</v>
      </c>
      <c r="X129" s="113">
        <f t="shared" si="136"/>
        <v>9.2083340699999994</v>
      </c>
      <c r="Y129" s="113">
        <f t="shared" si="137"/>
        <v>0</v>
      </c>
      <c r="Z129" s="125" t="str">
        <f t="shared" si="151"/>
        <v>J=</v>
      </c>
      <c r="AA129" s="118">
        <f t="shared" si="152"/>
        <v>44277</v>
      </c>
      <c r="AB129" s="4"/>
      <c r="AC129" s="129"/>
      <c r="AD129" s="135"/>
      <c r="AE129" s="131"/>
      <c r="AF129" s="133"/>
      <c r="AG129" s="142"/>
      <c r="AH129" s="141"/>
      <c r="AI129" s="137"/>
      <c r="AJ129" s="131"/>
      <c r="AK129" s="129"/>
      <c r="AL129" s="138"/>
      <c r="AM129" s="135"/>
      <c r="AN129" s="7"/>
      <c r="AO129" s="135"/>
      <c r="AP129" s="161"/>
      <c r="AQ129" s="160"/>
      <c r="AR129" s="161"/>
      <c r="AS129" s="160"/>
      <c r="AT129" s="162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9"/>
        <v>44275</v>
      </c>
      <c r="B130" s="113">
        <f t="shared" si="130"/>
        <v>1037.4745562999999</v>
      </c>
      <c r="C130" s="113">
        <f t="shared" si="148"/>
        <v>1001.409519</v>
      </c>
      <c r="D130" s="114">
        <f t="shared" si="140"/>
        <v>5560.59</v>
      </c>
      <c r="E130" s="115">
        <f t="shared" si="164"/>
        <v>5574.49</v>
      </c>
      <c r="F130" s="116">
        <f t="shared" si="165"/>
        <v>44218</v>
      </c>
      <c r="G130" s="117">
        <f t="shared" si="131"/>
        <v>2.4997347403781234E-3</v>
      </c>
      <c r="H130" s="118">
        <f t="shared" si="149"/>
        <v>44306</v>
      </c>
      <c r="I130" s="118">
        <f t="shared" si="132"/>
        <v>44277</v>
      </c>
      <c r="J130" s="119">
        <f t="shared" si="141"/>
        <v>20</v>
      </c>
      <c r="K130" s="119">
        <f t="shared" si="166"/>
        <v>20</v>
      </c>
      <c r="L130" s="8">
        <f t="shared" si="142"/>
        <v>1.00249973</v>
      </c>
      <c r="M130" s="120">
        <f t="shared" si="167"/>
        <v>1.0135003600000001</v>
      </c>
      <c r="N130" s="120">
        <f t="shared" si="155"/>
        <v>1.0237723022553347</v>
      </c>
      <c r="O130" s="113">
        <f t="shared" si="163"/>
        <v>1.02633145</v>
      </c>
      <c r="P130" s="113">
        <f t="shared" si="133"/>
        <v>1027.7780836699999</v>
      </c>
      <c r="Q130" s="11">
        <f t="shared" si="150"/>
        <v>0</v>
      </c>
      <c r="R130" s="30">
        <f t="shared" si="143"/>
        <v>0</v>
      </c>
      <c r="S130" s="8">
        <f t="shared" si="134"/>
        <v>0</v>
      </c>
      <c r="T130" s="122">
        <f t="shared" si="144"/>
        <v>0.12559999999999999</v>
      </c>
      <c r="U130" s="121">
        <f t="shared" si="162"/>
        <v>20</v>
      </c>
      <c r="V130" s="121">
        <v>252</v>
      </c>
      <c r="W130" s="120">
        <f t="shared" si="135"/>
        <v>1.009434403</v>
      </c>
      <c r="X130" s="113">
        <f t="shared" si="136"/>
        <v>9.6964726300000006</v>
      </c>
      <c r="Y130" s="113">
        <f t="shared" si="137"/>
        <v>0</v>
      </c>
      <c r="Z130" s="125" t="str">
        <f t="shared" si="151"/>
        <v>J=</v>
      </c>
      <c r="AA130" s="118">
        <f t="shared" si="152"/>
        <v>44277</v>
      </c>
      <c r="AB130" s="4"/>
      <c r="AC130" s="129"/>
      <c r="AD130" s="135"/>
      <c r="AE130" s="131"/>
      <c r="AF130" s="133"/>
      <c r="AG130" s="142"/>
      <c r="AH130" s="141"/>
      <c r="AI130" s="137"/>
      <c r="AJ130" s="131"/>
      <c r="AK130" s="129"/>
      <c r="AL130" s="138"/>
      <c r="AM130" s="135"/>
      <c r="AN130" s="7"/>
      <c r="AO130" s="135"/>
      <c r="AP130" s="161"/>
      <c r="AQ130" s="160"/>
      <c r="AR130" s="161"/>
      <c r="AS130" s="160"/>
      <c r="AT130" s="162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39"/>
        <v>44276</v>
      </c>
      <c r="B131" s="113">
        <f t="shared" si="130"/>
        <v>1037.4745562999999</v>
      </c>
      <c r="C131" s="113">
        <f t="shared" si="148"/>
        <v>1001.409519</v>
      </c>
      <c r="D131" s="114">
        <f t="shared" si="140"/>
        <v>5560.59</v>
      </c>
      <c r="E131" s="115">
        <f t="shared" si="164"/>
        <v>5574.49</v>
      </c>
      <c r="F131" s="116">
        <f t="shared" si="165"/>
        <v>44218</v>
      </c>
      <c r="G131" s="117">
        <f t="shared" si="131"/>
        <v>2.4997347403781234E-3</v>
      </c>
      <c r="H131" s="118">
        <f t="shared" si="149"/>
        <v>44306</v>
      </c>
      <c r="I131" s="118">
        <f t="shared" si="132"/>
        <v>44277</v>
      </c>
      <c r="J131" s="119">
        <f t="shared" si="141"/>
        <v>20</v>
      </c>
      <c r="K131" s="119">
        <f t="shared" si="166"/>
        <v>20</v>
      </c>
      <c r="L131" s="8">
        <f t="shared" si="142"/>
        <v>1.00249973</v>
      </c>
      <c r="M131" s="120">
        <f t="shared" si="167"/>
        <v>1.0135003600000001</v>
      </c>
      <c r="N131" s="120">
        <f t="shared" si="155"/>
        <v>1.0237723022553347</v>
      </c>
      <c r="O131" s="113">
        <f t="shared" si="163"/>
        <v>1.02633145</v>
      </c>
      <c r="P131" s="113">
        <f t="shared" si="133"/>
        <v>1027.7780836699999</v>
      </c>
      <c r="Q131" s="11">
        <f t="shared" si="150"/>
        <v>0</v>
      </c>
      <c r="R131" s="30">
        <f t="shared" si="143"/>
        <v>0</v>
      </c>
      <c r="S131" s="8">
        <f t="shared" si="134"/>
        <v>0</v>
      </c>
      <c r="T131" s="122">
        <f t="shared" si="144"/>
        <v>0.12559999999999999</v>
      </c>
      <c r="U131" s="121">
        <f t="shared" si="162"/>
        <v>20</v>
      </c>
      <c r="V131" s="121">
        <v>252</v>
      </c>
      <c r="W131" s="120">
        <f t="shared" si="135"/>
        <v>1.009434403</v>
      </c>
      <c r="X131" s="113">
        <f t="shared" si="136"/>
        <v>9.6964726300000006</v>
      </c>
      <c r="Y131" s="113">
        <f t="shared" si="137"/>
        <v>0</v>
      </c>
      <c r="Z131" s="125" t="str">
        <f t="shared" si="151"/>
        <v>J=</v>
      </c>
      <c r="AA131" s="118">
        <f t="shared" si="152"/>
        <v>44277</v>
      </c>
      <c r="AB131" s="4"/>
      <c r="AC131" s="129"/>
      <c r="AD131" s="135"/>
      <c r="AE131" s="131"/>
      <c r="AF131" s="133"/>
      <c r="AG131" s="142"/>
      <c r="AH131" s="141"/>
      <c r="AI131" s="137"/>
      <c r="AJ131" s="131"/>
      <c r="AK131" s="129"/>
      <c r="AL131" s="138"/>
      <c r="AM131" s="135"/>
      <c r="AN131" s="7"/>
      <c r="AO131" s="135"/>
      <c r="AP131" s="161"/>
      <c r="AQ131" s="160"/>
      <c r="AR131" s="161"/>
      <c r="AS131" s="160"/>
      <c r="AT131" s="162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9"/>
        <v>44277</v>
      </c>
      <c r="B132" s="113">
        <f t="shared" si="130"/>
        <v>1037.4745562999999</v>
      </c>
      <c r="C132" s="113">
        <f t="shared" si="148"/>
        <v>1001.409519</v>
      </c>
      <c r="D132" s="114">
        <f t="shared" si="140"/>
        <v>5560.59</v>
      </c>
      <c r="E132" s="115">
        <f t="shared" si="164"/>
        <v>5574.49</v>
      </c>
      <c r="F132" s="116">
        <f t="shared" si="165"/>
        <v>44218</v>
      </c>
      <c r="G132" s="117">
        <f t="shared" si="131"/>
        <v>2.4997347403781234E-3</v>
      </c>
      <c r="H132" s="118">
        <f t="shared" si="149"/>
        <v>44306</v>
      </c>
      <c r="I132" s="118">
        <f t="shared" si="132"/>
        <v>44277</v>
      </c>
      <c r="J132" s="119">
        <f t="shared" si="141"/>
        <v>20</v>
      </c>
      <c r="K132" s="119">
        <f t="shared" si="166"/>
        <v>20</v>
      </c>
      <c r="L132" s="8">
        <f t="shared" si="142"/>
        <v>1.00249973</v>
      </c>
      <c r="M132" s="120">
        <f t="shared" si="167"/>
        <v>1.0135003600000001</v>
      </c>
      <c r="N132" s="120">
        <f t="shared" si="155"/>
        <v>1.0237723022553347</v>
      </c>
      <c r="O132" s="113">
        <f t="shared" si="163"/>
        <v>1.02633145</v>
      </c>
      <c r="P132" s="113">
        <f t="shared" si="133"/>
        <v>1027.7780836699999</v>
      </c>
      <c r="Q132" s="11">
        <f t="shared" si="150"/>
        <v>4</v>
      </c>
      <c r="R132" s="30">
        <f t="shared" si="143"/>
        <v>0</v>
      </c>
      <c r="S132" s="8">
        <f t="shared" si="134"/>
        <v>0</v>
      </c>
      <c r="T132" s="122">
        <f t="shared" si="144"/>
        <v>0.12559999999999999</v>
      </c>
      <c r="U132" s="121">
        <f t="shared" si="162"/>
        <v>20</v>
      </c>
      <c r="V132" s="121">
        <v>252</v>
      </c>
      <c r="W132" s="120">
        <f t="shared" si="135"/>
        <v>1.009434403</v>
      </c>
      <c r="X132" s="113">
        <f t="shared" si="136"/>
        <v>9.6964726300000006</v>
      </c>
      <c r="Y132" s="113">
        <f t="shared" si="137"/>
        <v>9.6964726300000006</v>
      </c>
      <c r="Z132" s="125" t="str">
        <f t="shared" si="151"/>
        <v>J=</v>
      </c>
      <c r="AA132" s="118">
        <f t="shared" si="152"/>
        <v>44277</v>
      </c>
      <c r="AB132" s="4"/>
      <c r="AC132" s="129"/>
      <c r="AD132" s="135"/>
      <c r="AE132" s="131"/>
      <c r="AF132" s="133"/>
      <c r="AG132" s="142"/>
      <c r="AH132" s="141"/>
      <c r="AI132" s="137"/>
      <c r="AJ132" s="131"/>
      <c r="AK132" s="129"/>
      <c r="AL132" s="138"/>
      <c r="AM132" s="135"/>
      <c r="AN132" s="7"/>
      <c r="AO132" s="135"/>
      <c r="AP132" s="161"/>
      <c r="AQ132" s="160"/>
      <c r="AR132" s="161"/>
      <c r="AS132" s="160"/>
      <c r="AT132" s="162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9"/>
        <v>44278</v>
      </c>
      <c r="B133" s="113">
        <f t="shared" si="130"/>
        <v>1028.7010939999998</v>
      </c>
      <c r="C133" s="113">
        <f t="shared" si="148"/>
        <v>1001.409519</v>
      </c>
      <c r="D133" s="114">
        <f t="shared" si="140"/>
        <v>5574.49</v>
      </c>
      <c r="E133" s="115">
        <f t="shared" si="164"/>
        <v>5622.43</v>
      </c>
      <c r="F133" s="116">
        <f t="shared" si="165"/>
        <v>44249</v>
      </c>
      <c r="G133" s="117">
        <f t="shared" si="131"/>
        <v>8.5998898553949488E-3</v>
      </c>
      <c r="H133" s="118">
        <f t="shared" si="149"/>
        <v>44306</v>
      </c>
      <c r="I133" s="118">
        <f t="shared" si="132"/>
        <v>44306</v>
      </c>
      <c r="J133" s="119">
        <f t="shared" si="141"/>
        <v>20</v>
      </c>
      <c r="K133" s="119">
        <f t="shared" si="166"/>
        <v>1</v>
      </c>
      <c r="L133" s="8">
        <f t="shared" si="142"/>
        <v>1.00042824</v>
      </c>
      <c r="M133" s="120">
        <f t="shared" si="167"/>
        <v>1.00249973</v>
      </c>
      <c r="N133" s="120">
        <f t="shared" si="155"/>
        <v>1.0263314565924515</v>
      </c>
      <c r="O133" s="113">
        <f t="shared" si="163"/>
        <v>1.0267709700000001</v>
      </c>
      <c r="P133" s="113">
        <f t="shared" si="133"/>
        <v>1028.2182231899999</v>
      </c>
      <c r="Q133" s="11">
        <f t="shared" si="150"/>
        <v>0</v>
      </c>
      <c r="R133" s="30">
        <f t="shared" si="143"/>
        <v>0</v>
      </c>
      <c r="S133" s="8">
        <f t="shared" si="134"/>
        <v>0</v>
      </c>
      <c r="T133" s="122">
        <f t="shared" si="144"/>
        <v>0.12559999999999999</v>
      </c>
      <c r="U133" s="121">
        <f t="shared" si="162"/>
        <v>1</v>
      </c>
      <c r="V133" s="121">
        <v>252</v>
      </c>
      <c r="W133" s="120">
        <f t="shared" si="135"/>
        <v>1.000469619</v>
      </c>
      <c r="X133" s="113">
        <f t="shared" si="136"/>
        <v>0.48287080999999998</v>
      </c>
      <c r="Y133" s="113">
        <f t="shared" si="137"/>
        <v>0</v>
      </c>
      <c r="Z133" s="125" t="str">
        <f t="shared" si="151"/>
        <v>J=</v>
      </c>
      <c r="AA133" s="118">
        <f t="shared" si="152"/>
        <v>44306</v>
      </c>
      <c r="AB133" s="4"/>
      <c r="AC133" s="129"/>
      <c r="AD133" s="135"/>
      <c r="AE133" s="131"/>
      <c r="AF133" s="133"/>
      <c r="AG133" s="142"/>
      <c r="AH133" s="141"/>
      <c r="AI133" s="137"/>
      <c r="AJ133" s="131"/>
      <c r="AK133" s="129"/>
      <c r="AL133" s="138"/>
      <c r="AM133" s="135"/>
      <c r="AO133" s="135"/>
      <c r="AP133" s="161"/>
      <c r="AQ133" s="160"/>
      <c r="AR133" s="161"/>
      <c r="AS133" s="160"/>
      <c r="AT133" s="162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9"/>
        <v>44279</v>
      </c>
      <c r="B134" s="113">
        <f t="shared" si="130"/>
        <v>1029.6249355</v>
      </c>
      <c r="C134" s="113">
        <f t="shared" si="148"/>
        <v>1001.409519</v>
      </c>
      <c r="D134" s="114">
        <f t="shared" si="140"/>
        <v>5574.49</v>
      </c>
      <c r="E134" s="115">
        <f t="shared" si="164"/>
        <v>5622.43</v>
      </c>
      <c r="F134" s="116">
        <f t="shared" si="165"/>
        <v>44249</v>
      </c>
      <c r="G134" s="117">
        <f t="shared" si="131"/>
        <v>8.5998898553949488E-3</v>
      </c>
      <c r="H134" s="118">
        <f t="shared" si="149"/>
        <v>44306</v>
      </c>
      <c r="I134" s="118">
        <f t="shared" si="132"/>
        <v>44306</v>
      </c>
      <c r="J134" s="119">
        <f t="shared" si="141"/>
        <v>20</v>
      </c>
      <c r="K134" s="119">
        <f t="shared" si="166"/>
        <v>2</v>
      </c>
      <c r="L134" s="8">
        <f t="shared" si="142"/>
        <v>1.0008566699999999</v>
      </c>
      <c r="M134" s="120">
        <f t="shared" si="167"/>
        <v>1.00249973</v>
      </c>
      <c r="N134" s="120">
        <f t="shared" si="155"/>
        <v>1.0263314565924515</v>
      </c>
      <c r="O134" s="113">
        <f t="shared" si="163"/>
        <v>1.02721068</v>
      </c>
      <c r="P134" s="113">
        <f t="shared" si="133"/>
        <v>1028.6585529700001</v>
      </c>
      <c r="Q134" s="11">
        <f t="shared" si="150"/>
        <v>0</v>
      </c>
      <c r="R134" s="30">
        <f t="shared" si="143"/>
        <v>0</v>
      </c>
      <c r="S134" s="8">
        <f t="shared" si="134"/>
        <v>0</v>
      </c>
      <c r="T134" s="122">
        <f t="shared" si="144"/>
        <v>0.12559999999999999</v>
      </c>
      <c r="U134" s="121">
        <f t="shared" si="162"/>
        <v>2</v>
      </c>
      <c r="V134" s="121">
        <v>252</v>
      </c>
      <c r="W134" s="120">
        <f t="shared" si="135"/>
        <v>1.000939459</v>
      </c>
      <c r="X134" s="113">
        <f t="shared" si="136"/>
        <v>0.96638252999999996</v>
      </c>
      <c r="Y134" s="113">
        <f t="shared" si="137"/>
        <v>0</v>
      </c>
      <c r="Z134" s="125" t="str">
        <f t="shared" si="151"/>
        <v>J=</v>
      </c>
      <c r="AA134" s="118">
        <f t="shared" si="152"/>
        <v>44306</v>
      </c>
      <c r="AB134" s="26"/>
      <c r="AC134" s="129"/>
      <c r="AD134" s="135"/>
      <c r="AE134" s="131"/>
      <c r="AF134" s="133"/>
      <c r="AG134" s="142"/>
      <c r="AH134" s="141"/>
      <c r="AI134" s="137"/>
      <c r="AJ134" s="131"/>
      <c r="AK134" s="129"/>
      <c r="AL134" s="138"/>
      <c r="AM134" s="135"/>
      <c r="AO134" s="135"/>
      <c r="AP134" s="161"/>
      <c r="AQ134" s="160"/>
      <c r="AR134" s="161"/>
      <c r="AS134" s="160"/>
      <c r="AT134" s="162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9"/>
        <v>44280</v>
      </c>
      <c r="B135" s="113">
        <f t="shared" si="130"/>
        <v>1030.54961774</v>
      </c>
      <c r="C135" s="113">
        <f t="shared" si="148"/>
        <v>1001.409519</v>
      </c>
      <c r="D135" s="114">
        <f t="shared" si="140"/>
        <v>5574.49</v>
      </c>
      <c r="E135" s="115">
        <f t="shared" si="164"/>
        <v>5622.43</v>
      </c>
      <c r="F135" s="116">
        <f t="shared" si="165"/>
        <v>44249</v>
      </c>
      <c r="G135" s="117">
        <f t="shared" si="131"/>
        <v>8.5998898553949488E-3</v>
      </c>
      <c r="H135" s="118">
        <f t="shared" si="149"/>
        <v>44306</v>
      </c>
      <c r="I135" s="118">
        <f t="shared" si="132"/>
        <v>44306</v>
      </c>
      <c r="J135" s="119">
        <f t="shared" si="141"/>
        <v>20</v>
      </c>
      <c r="K135" s="119">
        <f t="shared" si="166"/>
        <v>3</v>
      </c>
      <c r="L135" s="8">
        <f t="shared" si="142"/>
        <v>1.00128529</v>
      </c>
      <c r="M135" s="120">
        <f t="shared" si="167"/>
        <v>1.00249973</v>
      </c>
      <c r="N135" s="120">
        <f t="shared" si="155"/>
        <v>1.0263314565924515</v>
      </c>
      <c r="O135" s="113">
        <f t="shared" si="163"/>
        <v>1.0276505899999999</v>
      </c>
      <c r="P135" s="113">
        <f t="shared" si="133"/>
        <v>1029.09908303</v>
      </c>
      <c r="Q135" s="11">
        <f t="shared" si="150"/>
        <v>0</v>
      </c>
      <c r="R135" s="30">
        <f t="shared" si="143"/>
        <v>0</v>
      </c>
      <c r="S135" s="8">
        <f t="shared" si="134"/>
        <v>0</v>
      </c>
      <c r="T135" s="122">
        <f t="shared" si="144"/>
        <v>0.12559999999999999</v>
      </c>
      <c r="U135" s="121">
        <f t="shared" si="162"/>
        <v>3</v>
      </c>
      <c r="V135" s="121">
        <v>252</v>
      </c>
      <c r="W135" s="120">
        <f t="shared" si="135"/>
        <v>1.0014095190000001</v>
      </c>
      <c r="X135" s="113">
        <f t="shared" si="136"/>
        <v>1.4505347099999999</v>
      </c>
      <c r="Y135" s="113">
        <f t="shared" si="137"/>
        <v>0</v>
      </c>
      <c r="Z135" s="125" t="str">
        <f t="shared" si="151"/>
        <v>J=</v>
      </c>
      <c r="AA135" s="118">
        <f t="shared" si="152"/>
        <v>44306</v>
      </c>
      <c r="AB135" s="4"/>
      <c r="AC135" s="129"/>
      <c r="AD135" s="135"/>
      <c r="AE135" s="131"/>
      <c r="AF135" s="133"/>
      <c r="AG135" s="142"/>
      <c r="AH135" s="141"/>
      <c r="AI135" s="137"/>
      <c r="AJ135" s="131"/>
      <c r="AK135" s="129"/>
      <c r="AL135" s="138"/>
      <c r="AM135" s="135"/>
      <c r="AO135" s="135"/>
      <c r="AP135" s="161"/>
      <c r="AQ135" s="160"/>
      <c r="AR135" s="161"/>
      <c r="AS135" s="160"/>
      <c r="AT135" s="162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9"/>
        <v>44281</v>
      </c>
      <c r="B136" s="113">
        <f t="shared" si="130"/>
        <v>1031.47512224</v>
      </c>
      <c r="C136" s="113">
        <f t="shared" si="148"/>
        <v>1001.409519</v>
      </c>
      <c r="D136" s="114">
        <f t="shared" si="140"/>
        <v>5574.49</v>
      </c>
      <c r="E136" s="115">
        <f t="shared" si="164"/>
        <v>5622.43</v>
      </c>
      <c r="F136" s="116">
        <f t="shared" si="165"/>
        <v>44249</v>
      </c>
      <c r="G136" s="117">
        <f t="shared" si="131"/>
        <v>8.5998898553949488E-3</v>
      </c>
      <c r="H136" s="118">
        <f t="shared" si="149"/>
        <v>44306</v>
      </c>
      <c r="I136" s="118">
        <f t="shared" si="132"/>
        <v>44306</v>
      </c>
      <c r="J136" s="119">
        <f t="shared" si="141"/>
        <v>20</v>
      </c>
      <c r="K136" s="119">
        <f t="shared" si="166"/>
        <v>4</v>
      </c>
      <c r="L136" s="8">
        <f t="shared" si="142"/>
        <v>1.0017140899999999</v>
      </c>
      <c r="M136" s="120">
        <f t="shared" si="167"/>
        <v>1.00249973</v>
      </c>
      <c r="N136" s="120">
        <f t="shared" si="155"/>
        <v>1.0263314565924515</v>
      </c>
      <c r="O136" s="113">
        <f t="shared" si="163"/>
        <v>1.02809068</v>
      </c>
      <c r="P136" s="113">
        <f t="shared" si="133"/>
        <v>1029.53979334</v>
      </c>
      <c r="Q136" s="11">
        <f t="shared" si="150"/>
        <v>0</v>
      </c>
      <c r="R136" s="30">
        <f t="shared" si="143"/>
        <v>0</v>
      </c>
      <c r="S136" s="8">
        <f t="shared" si="134"/>
        <v>0</v>
      </c>
      <c r="T136" s="122">
        <f t="shared" si="144"/>
        <v>0.12559999999999999</v>
      </c>
      <c r="U136" s="121">
        <f t="shared" si="162"/>
        <v>4</v>
      </c>
      <c r="V136" s="121">
        <v>252</v>
      </c>
      <c r="W136" s="120">
        <f t="shared" si="135"/>
        <v>1.0018798</v>
      </c>
      <c r="X136" s="113">
        <f t="shared" si="136"/>
        <v>1.9353289</v>
      </c>
      <c r="Y136" s="113">
        <f t="shared" si="137"/>
        <v>0</v>
      </c>
      <c r="Z136" s="125" t="str">
        <f t="shared" si="151"/>
        <v>J=</v>
      </c>
      <c r="AA136" s="118">
        <f t="shared" si="152"/>
        <v>44306</v>
      </c>
      <c r="AB136" s="4"/>
      <c r="AC136" s="129"/>
      <c r="AD136" s="135"/>
      <c r="AE136" s="131"/>
      <c r="AF136" s="133"/>
      <c r="AG136" s="142"/>
      <c r="AH136" s="141"/>
      <c r="AI136" s="137"/>
      <c r="AJ136" s="131"/>
      <c r="AK136" s="129"/>
      <c r="AL136" s="138"/>
      <c r="AM136" s="135"/>
      <c r="AO136" s="135"/>
      <c r="AP136" s="161"/>
      <c r="AQ136" s="160"/>
      <c r="AR136" s="161"/>
      <c r="AS136" s="160"/>
      <c r="AT136" s="162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9"/>
        <v>44282</v>
      </c>
      <c r="B137" s="113">
        <f t="shared" si="130"/>
        <v>1032.4014495699998</v>
      </c>
      <c r="C137" s="113">
        <f t="shared" si="148"/>
        <v>1001.409519</v>
      </c>
      <c r="D137" s="114">
        <f t="shared" si="140"/>
        <v>5574.49</v>
      </c>
      <c r="E137" s="115">
        <f t="shared" si="164"/>
        <v>5622.43</v>
      </c>
      <c r="F137" s="116">
        <f t="shared" si="165"/>
        <v>44249</v>
      </c>
      <c r="G137" s="117">
        <f t="shared" si="131"/>
        <v>8.5998898553949488E-3</v>
      </c>
      <c r="H137" s="118">
        <f t="shared" si="149"/>
        <v>44306</v>
      </c>
      <c r="I137" s="118">
        <f t="shared" si="132"/>
        <v>44306</v>
      </c>
      <c r="J137" s="119">
        <f t="shared" si="141"/>
        <v>20</v>
      </c>
      <c r="K137" s="119">
        <f t="shared" si="166"/>
        <v>5</v>
      </c>
      <c r="L137" s="8">
        <f t="shared" si="142"/>
        <v>1.00214307</v>
      </c>
      <c r="M137" s="120">
        <f t="shared" si="167"/>
        <v>1.00249973</v>
      </c>
      <c r="N137" s="120">
        <f t="shared" si="155"/>
        <v>1.0263314565924515</v>
      </c>
      <c r="O137" s="113">
        <f t="shared" si="163"/>
        <v>1.0285309499999999</v>
      </c>
      <c r="P137" s="113">
        <f t="shared" si="133"/>
        <v>1029.9806839099999</v>
      </c>
      <c r="Q137" s="11">
        <f t="shared" si="150"/>
        <v>0</v>
      </c>
      <c r="R137" s="30">
        <f t="shared" si="143"/>
        <v>0</v>
      </c>
      <c r="S137" s="8">
        <f t="shared" si="134"/>
        <v>0</v>
      </c>
      <c r="T137" s="122">
        <f t="shared" si="144"/>
        <v>0.12559999999999999</v>
      </c>
      <c r="U137" s="121">
        <f t="shared" si="162"/>
        <v>5</v>
      </c>
      <c r="V137" s="121">
        <v>252</v>
      </c>
      <c r="W137" s="120">
        <f t="shared" si="135"/>
        <v>1.002350302</v>
      </c>
      <c r="X137" s="113">
        <f t="shared" si="136"/>
        <v>2.4207656599999998</v>
      </c>
      <c r="Y137" s="113">
        <f t="shared" si="137"/>
        <v>0</v>
      </c>
      <c r="Z137" s="125" t="str">
        <f t="shared" si="151"/>
        <v>J=</v>
      </c>
      <c r="AA137" s="118">
        <f t="shared" si="152"/>
        <v>44306</v>
      </c>
      <c r="AB137" s="4"/>
      <c r="AC137" s="129"/>
      <c r="AD137" s="135"/>
      <c r="AE137" s="131"/>
      <c r="AF137" s="133"/>
      <c r="AG137" s="142"/>
      <c r="AH137" s="141"/>
      <c r="AI137" s="137"/>
      <c r="AJ137" s="131"/>
      <c r="AK137" s="129"/>
      <c r="AL137" s="138"/>
      <c r="AM137" s="135"/>
      <c r="AO137" s="135"/>
      <c r="AP137" s="161"/>
      <c r="AQ137" s="160"/>
      <c r="AR137" s="161"/>
      <c r="AS137" s="160"/>
      <c r="AT137" s="162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9"/>
        <v>44283</v>
      </c>
      <c r="B138" s="113">
        <f t="shared" ref="B138:B201" si="168">(P138+X138)</f>
        <v>1032.4014495699998</v>
      </c>
      <c r="C138" s="113">
        <f t="shared" si="148"/>
        <v>1001.409519</v>
      </c>
      <c r="D138" s="114">
        <f t="shared" si="140"/>
        <v>5574.49</v>
      </c>
      <c r="E138" s="115">
        <f t="shared" si="164"/>
        <v>5622.43</v>
      </c>
      <c r="F138" s="116">
        <f t="shared" si="165"/>
        <v>44249</v>
      </c>
      <c r="G138" s="117">
        <f t="shared" ref="G138:G201" si="169">(E138/D138)-1</f>
        <v>8.5998898553949488E-3</v>
      </c>
      <c r="H138" s="118">
        <f t="shared" si="149"/>
        <v>44306</v>
      </c>
      <c r="I138" s="118">
        <f t="shared" ref="I138:I201" si="170">IF(A138&gt;I137,H138,I137)</f>
        <v>44306</v>
      </c>
      <c r="J138" s="119">
        <f t="shared" si="141"/>
        <v>20</v>
      </c>
      <c r="K138" s="119">
        <f t="shared" si="166"/>
        <v>5</v>
      </c>
      <c r="L138" s="8">
        <f t="shared" si="142"/>
        <v>1.00214307</v>
      </c>
      <c r="M138" s="120">
        <f t="shared" si="167"/>
        <v>1.00249973</v>
      </c>
      <c r="N138" s="120">
        <f t="shared" si="155"/>
        <v>1.0263314565924515</v>
      </c>
      <c r="O138" s="113">
        <f t="shared" si="163"/>
        <v>1.0285309499999999</v>
      </c>
      <c r="P138" s="113">
        <f t="shared" ref="P138:P201" si="171">TRUNC(C138*O138,8)</f>
        <v>1029.9806839099999</v>
      </c>
      <c r="Q138" s="11">
        <f t="shared" si="150"/>
        <v>0</v>
      </c>
      <c r="R138" s="30">
        <f t="shared" si="143"/>
        <v>0</v>
      </c>
      <c r="S138" s="8">
        <f t="shared" ref="S138:S201" si="172">IF(R138&gt;0,TRUNC(R138*P138,8),0)</f>
        <v>0</v>
      </c>
      <c r="T138" s="122">
        <f t="shared" si="144"/>
        <v>0.12559999999999999</v>
      </c>
      <c r="U138" s="121">
        <f t="shared" si="162"/>
        <v>5</v>
      </c>
      <c r="V138" s="121">
        <v>252</v>
      </c>
      <c r="W138" s="120">
        <f t="shared" ref="W138:W201" si="173">ROUND((1+T138)^TRUNC((U138/V138),9),9)</f>
        <v>1.002350302</v>
      </c>
      <c r="X138" s="113">
        <f t="shared" ref="X138:X201" si="174">TRUNC((P138*(W138-1)),8)</f>
        <v>2.4207656599999998</v>
      </c>
      <c r="Y138" s="113">
        <f t="shared" ref="Y138:Y201" si="175">IF(Q138&gt;0,S138+X138,0)</f>
        <v>0</v>
      </c>
      <c r="Z138" s="125" t="str">
        <f t="shared" si="151"/>
        <v>J=</v>
      </c>
      <c r="AA138" s="118">
        <f t="shared" si="152"/>
        <v>44306</v>
      </c>
      <c r="AB138" s="4"/>
      <c r="AC138" s="129"/>
      <c r="AD138" s="135"/>
      <c r="AE138" s="131"/>
      <c r="AF138" s="133"/>
      <c r="AG138" s="142"/>
      <c r="AH138" s="141"/>
      <c r="AI138" s="137"/>
      <c r="AJ138" s="131"/>
      <c r="AK138" s="129"/>
      <c r="AL138" s="138"/>
      <c r="AM138" s="135"/>
      <c r="AO138" s="135"/>
      <c r="AP138" s="161"/>
      <c r="AQ138" s="160"/>
      <c r="AR138" s="161"/>
      <c r="AS138" s="160"/>
      <c r="AT138" s="16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76">(A138+1)</f>
        <v>44284</v>
      </c>
      <c r="B139" s="113">
        <f t="shared" si="168"/>
        <v>1032.4014495699998</v>
      </c>
      <c r="C139" s="113">
        <f t="shared" si="148"/>
        <v>1001.409519</v>
      </c>
      <c r="D139" s="114">
        <f t="shared" ref="D139:D202" si="177">IF(E139=E138,D138,E138)</f>
        <v>5574.49</v>
      </c>
      <c r="E139" s="115">
        <f t="shared" si="164"/>
        <v>5622.43</v>
      </c>
      <c r="F139" s="116">
        <f t="shared" si="165"/>
        <v>44249</v>
      </c>
      <c r="G139" s="117">
        <f t="shared" si="169"/>
        <v>8.5998898553949488E-3</v>
      </c>
      <c r="H139" s="118">
        <f t="shared" si="149"/>
        <v>44306</v>
      </c>
      <c r="I139" s="118">
        <f t="shared" si="170"/>
        <v>44306</v>
      </c>
      <c r="J139" s="119">
        <f t="shared" ref="J139:J202" si="178">IF(I139=I138,J138,NETWORKDAYS(I138,I139,$AD$176:$AD$502)-1)</f>
        <v>20</v>
      </c>
      <c r="K139" s="119">
        <f t="shared" si="166"/>
        <v>5</v>
      </c>
      <c r="L139" s="8">
        <f t="shared" ref="L139:L202" si="179">IF(E139&lt;D139,1,TRUNC((E139/D139)^TRUNC((K139/J139),9),8))</f>
        <v>1.00214307</v>
      </c>
      <c r="M139" s="120">
        <f t="shared" si="167"/>
        <v>1.00249973</v>
      </c>
      <c r="N139" s="120">
        <f t="shared" si="155"/>
        <v>1.0263314565924515</v>
      </c>
      <c r="O139" s="113">
        <f t="shared" si="163"/>
        <v>1.0285309499999999</v>
      </c>
      <c r="P139" s="113">
        <f t="shared" si="171"/>
        <v>1029.9806839099999</v>
      </c>
      <c r="Q139" s="11">
        <f t="shared" si="150"/>
        <v>0</v>
      </c>
      <c r="R139" s="30">
        <f t="shared" ref="R139:R202" si="180">IF(Q139&gt;0,VLOOKUP($A139,$AD$10:$AI$170,6),0)</f>
        <v>0</v>
      </c>
      <c r="S139" s="8">
        <f t="shared" si="172"/>
        <v>0</v>
      </c>
      <c r="T139" s="122">
        <f t="shared" ref="T139:T202" si="181">(T138)</f>
        <v>0.12559999999999999</v>
      </c>
      <c r="U139" s="121">
        <f t="shared" si="162"/>
        <v>5</v>
      </c>
      <c r="V139" s="121">
        <v>252</v>
      </c>
      <c r="W139" s="120">
        <f t="shared" si="173"/>
        <v>1.002350302</v>
      </c>
      <c r="X139" s="113">
        <f t="shared" si="174"/>
        <v>2.4207656599999998</v>
      </c>
      <c r="Y139" s="113">
        <f t="shared" si="175"/>
        <v>0</v>
      </c>
      <c r="Z139" s="125" t="str">
        <f t="shared" si="151"/>
        <v>J=</v>
      </c>
      <c r="AA139" s="118">
        <f t="shared" si="152"/>
        <v>44306</v>
      </c>
      <c r="AB139" s="4"/>
      <c r="AC139" s="129"/>
      <c r="AD139" s="135"/>
      <c r="AE139" s="131"/>
      <c r="AF139" s="133"/>
      <c r="AG139" s="142"/>
      <c r="AH139" s="141"/>
      <c r="AI139" s="137"/>
      <c r="AJ139" s="131"/>
      <c r="AK139" s="129"/>
      <c r="AL139" s="138"/>
      <c r="AM139" s="135"/>
      <c r="AO139" s="135"/>
      <c r="AP139" s="161"/>
      <c r="AQ139" s="160"/>
      <c r="AR139" s="161"/>
      <c r="AS139" s="160"/>
      <c r="AT139" s="16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76"/>
        <v>44285</v>
      </c>
      <c r="B140" s="113">
        <f t="shared" si="168"/>
        <v>1033.3286103</v>
      </c>
      <c r="C140" s="113">
        <f t="shared" ref="C140:C203" si="182">TRUNC(IF(Q139&gt;0,VLOOKUP(A139,$AD$12:$AE$170,2),C139),8)</f>
        <v>1001.409519</v>
      </c>
      <c r="D140" s="114">
        <f t="shared" si="177"/>
        <v>5574.49</v>
      </c>
      <c r="E140" s="115">
        <f t="shared" si="164"/>
        <v>5622.43</v>
      </c>
      <c r="F140" s="116">
        <f t="shared" si="165"/>
        <v>44249</v>
      </c>
      <c r="G140" s="117">
        <f t="shared" si="169"/>
        <v>8.5998898553949488E-3</v>
      </c>
      <c r="H140" s="118">
        <f t="shared" ref="H140:H203" si="183">IF(DAY(A140)=H$9,VLOOKUP(A140,AH$118:AN$450,4),H139)</f>
        <v>44306</v>
      </c>
      <c r="I140" s="118">
        <f t="shared" si="170"/>
        <v>44306</v>
      </c>
      <c r="J140" s="119">
        <f t="shared" si="178"/>
        <v>20</v>
      </c>
      <c r="K140" s="119">
        <f t="shared" si="166"/>
        <v>6</v>
      </c>
      <c r="L140" s="8">
        <f t="shared" si="179"/>
        <v>1.00257223</v>
      </c>
      <c r="M140" s="120">
        <f t="shared" si="167"/>
        <v>1.00249973</v>
      </c>
      <c r="N140" s="120">
        <f t="shared" si="155"/>
        <v>1.0263314565924515</v>
      </c>
      <c r="O140" s="113">
        <f t="shared" si="163"/>
        <v>1.02897141</v>
      </c>
      <c r="P140" s="113">
        <f t="shared" si="171"/>
        <v>1030.42176475</v>
      </c>
      <c r="Q140" s="11">
        <f t="shared" ref="Q140:Q203" si="184">IF(VLOOKUP(A140,AD$10:AK$170,8)=VLOOKUP(A139,AD$10:AK$170,8),0,VLOOKUP(A140,AD$10:AK$170,8))</f>
        <v>0</v>
      </c>
      <c r="R140" s="30">
        <f t="shared" si="180"/>
        <v>0</v>
      </c>
      <c r="S140" s="8">
        <f t="shared" si="172"/>
        <v>0</v>
      </c>
      <c r="T140" s="122">
        <f t="shared" si="181"/>
        <v>0.12559999999999999</v>
      </c>
      <c r="U140" s="121">
        <f t="shared" si="162"/>
        <v>6</v>
      </c>
      <c r="V140" s="121">
        <v>252</v>
      </c>
      <c r="W140" s="120">
        <f t="shared" si="173"/>
        <v>1.002821025</v>
      </c>
      <c r="X140" s="113">
        <f t="shared" si="174"/>
        <v>2.9068455499999999</v>
      </c>
      <c r="Y140" s="113">
        <f t="shared" si="175"/>
        <v>0</v>
      </c>
      <c r="Z140" s="125" t="str">
        <f t="shared" ref="Z140:Z203" si="185">IF($Q139&gt;0,VLOOKUP($A139,$AD$10:$AM$170,9),Z139)</f>
        <v>J=</v>
      </c>
      <c r="AA140" s="118">
        <f t="shared" ref="AA140:AA203" si="186">IF($Q139&gt;0,VLOOKUP($A139,$AD$10:$AM$170,10),AA139)</f>
        <v>44306</v>
      </c>
      <c r="AB140" s="4"/>
      <c r="AC140" s="129"/>
      <c r="AD140" s="135"/>
      <c r="AE140" s="131"/>
      <c r="AF140" s="133"/>
      <c r="AG140" s="142"/>
      <c r="AH140" s="141"/>
      <c r="AI140" s="137"/>
      <c r="AJ140" s="131"/>
      <c r="AK140" s="129"/>
      <c r="AL140" s="138"/>
      <c r="AM140" s="135"/>
      <c r="AO140" s="135"/>
      <c r="AP140" s="161"/>
      <c r="AQ140" s="160"/>
      <c r="AR140" s="161"/>
      <c r="AS140" s="160"/>
      <c r="AT140" s="16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76"/>
        <v>44286</v>
      </c>
      <c r="B141" s="113">
        <f t="shared" si="168"/>
        <v>1034.2566140199999</v>
      </c>
      <c r="C141" s="113">
        <f t="shared" si="182"/>
        <v>1001.409519</v>
      </c>
      <c r="D141" s="114">
        <f t="shared" si="177"/>
        <v>5574.49</v>
      </c>
      <c r="E141" s="115">
        <f t="shared" si="164"/>
        <v>5622.43</v>
      </c>
      <c r="F141" s="116">
        <f t="shared" si="165"/>
        <v>44249</v>
      </c>
      <c r="G141" s="117">
        <f t="shared" si="169"/>
        <v>8.5998898553949488E-3</v>
      </c>
      <c r="H141" s="118">
        <f t="shared" si="183"/>
        <v>44306</v>
      </c>
      <c r="I141" s="118">
        <f t="shared" si="170"/>
        <v>44306</v>
      </c>
      <c r="J141" s="119">
        <f t="shared" si="178"/>
        <v>20</v>
      </c>
      <c r="K141" s="119">
        <f t="shared" si="166"/>
        <v>7</v>
      </c>
      <c r="L141" s="8">
        <f t="shared" si="179"/>
        <v>1.0030015800000001</v>
      </c>
      <c r="M141" s="120">
        <f t="shared" si="167"/>
        <v>1.00249973</v>
      </c>
      <c r="N141" s="120">
        <f t="shared" si="155"/>
        <v>1.0263314565924515</v>
      </c>
      <c r="O141" s="113">
        <f t="shared" si="163"/>
        <v>1.02941207</v>
      </c>
      <c r="P141" s="113">
        <f t="shared" si="171"/>
        <v>1030.86304587</v>
      </c>
      <c r="Q141" s="11">
        <f t="shared" si="184"/>
        <v>0</v>
      </c>
      <c r="R141" s="30">
        <f t="shared" si="180"/>
        <v>0</v>
      </c>
      <c r="S141" s="8">
        <f t="shared" si="172"/>
        <v>0</v>
      </c>
      <c r="T141" s="122">
        <f t="shared" si="181"/>
        <v>0.12559999999999999</v>
      </c>
      <c r="U141" s="121">
        <f t="shared" si="162"/>
        <v>7</v>
      </c>
      <c r="V141" s="121">
        <v>252</v>
      </c>
      <c r="W141" s="120">
        <f t="shared" si="173"/>
        <v>1.0032919680000001</v>
      </c>
      <c r="X141" s="113">
        <f t="shared" si="174"/>
        <v>3.3935681500000001</v>
      </c>
      <c r="Y141" s="113">
        <f t="shared" si="175"/>
        <v>0</v>
      </c>
      <c r="Z141" s="125" t="str">
        <f t="shared" si="185"/>
        <v>J=</v>
      </c>
      <c r="AA141" s="118">
        <f t="shared" si="186"/>
        <v>44306</v>
      </c>
      <c r="AB141" s="4"/>
      <c r="AC141" s="129"/>
      <c r="AD141" s="135"/>
      <c r="AE141" s="131"/>
      <c r="AF141" s="133"/>
      <c r="AG141" s="142"/>
      <c r="AH141" s="141"/>
      <c r="AI141" s="137"/>
      <c r="AJ141" s="131"/>
      <c r="AK141" s="129"/>
      <c r="AL141" s="138"/>
      <c r="AM141" s="135"/>
      <c r="AO141" s="135"/>
      <c r="AP141" s="161"/>
      <c r="AQ141" s="160"/>
      <c r="AR141" s="161"/>
      <c r="AS141" s="160"/>
      <c r="AT141" s="16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76"/>
        <v>44287</v>
      </c>
      <c r="B142" s="113">
        <f t="shared" si="168"/>
        <v>1035.18545331</v>
      </c>
      <c r="C142" s="113">
        <f t="shared" si="182"/>
        <v>1001.409519</v>
      </c>
      <c r="D142" s="114">
        <f t="shared" si="177"/>
        <v>5574.49</v>
      </c>
      <c r="E142" s="115">
        <f t="shared" si="164"/>
        <v>5622.43</v>
      </c>
      <c r="F142" s="116">
        <f t="shared" si="165"/>
        <v>44249</v>
      </c>
      <c r="G142" s="117">
        <f t="shared" si="169"/>
        <v>8.5998898553949488E-3</v>
      </c>
      <c r="H142" s="118">
        <f t="shared" si="183"/>
        <v>44306</v>
      </c>
      <c r="I142" s="118">
        <f t="shared" si="170"/>
        <v>44306</v>
      </c>
      <c r="J142" s="119">
        <f t="shared" si="178"/>
        <v>20</v>
      </c>
      <c r="K142" s="119">
        <f t="shared" si="166"/>
        <v>8</v>
      </c>
      <c r="L142" s="8">
        <f t="shared" si="179"/>
        <v>1.0034311199999999</v>
      </c>
      <c r="M142" s="120">
        <f t="shared" si="167"/>
        <v>1.00249973</v>
      </c>
      <c r="N142" s="120">
        <f t="shared" si="155"/>
        <v>1.0263314565924515</v>
      </c>
      <c r="O142" s="113">
        <f t="shared" si="163"/>
        <v>1.0298529199999999</v>
      </c>
      <c r="P142" s="113">
        <f t="shared" si="171"/>
        <v>1031.3045172499999</v>
      </c>
      <c r="Q142" s="11">
        <f t="shared" si="184"/>
        <v>0</v>
      </c>
      <c r="R142" s="30">
        <f t="shared" si="180"/>
        <v>0</v>
      </c>
      <c r="S142" s="8">
        <f t="shared" si="172"/>
        <v>0</v>
      </c>
      <c r="T142" s="122">
        <f t="shared" si="181"/>
        <v>0.12559999999999999</v>
      </c>
      <c r="U142" s="121">
        <f t="shared" si="162"/>
        <v>8</v>
      </c>
      <c r="V142" s="121">
        <v>252</v>
      </c>
      <c r="W142" s="120">
        <f t="shared" si="173"/>
        <v>1.0037631330000001</v>
      </c>
      <c r="X142" s="113">
        <f t="shared" si="174"/>
        <v>3.8809360599999998</v>
      </c>
      <c r="Y142" s="113">
        <f t="shared" si="175"/>
        <v>0</v>
      </c>
      <c r="Z142" s="125" t="str">
        <f t="shared" si="185"/>
        <v>J=</v>
      </c>
      <c r="AA142" s="118">
        <f t="shared" si="186"/>
        <v>44306</v>
      </c>
      <c r="AB142" s="4"/>
      <c r="AC142" s="129"/>
      <c r="AD142" s="135"/>
      <c r="AE142" s="131"/>
      <c r="AF142" s="133"/>
      <c r="AG142" s="142"/>
      <c r="AH142" s="141"/>
      <c r="AI142" s="137"/>
      <c r="AJ142" s="131"/>
      <c r="AK142" s="129"/>
      <c r="AL142" s="138"/>
      <c r="AM142" s="135"/>
      <c r="AO142" s="135"/>
      <c r="AP142" s="161"/>
      <c r="AQ142" s="160"/>
      <c r="AR142" s="161"/>
      <c r="AS142" s="160"/>
      <c r="AT142" s="16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76"/>
        <v>44288</v>
      </c>
      <c r="B143" s="113">
        <f t="shared" si="168"/>
        <v>1036.11510862</v>
      </c>
      <c r="C143" s="113">
        <f t="shared" si="182"/>
        <v>1001.409519</v>
      </c>
      <c r="D143" s="114">
        <f t="shared" si="177"/>
        <v>5574.49</v>
      </c>
      <c r="E143" s="115">
        <f t="shared" si="164"/>
        <v>5622.43</v>
      </c>
      <c r="F143" s="116">
        <f t="shared" si="165"/>
        <v>44249</v>
      </c>
      <c r="G143" s="117">
        <f t="shared" si="169"/>
        <v>8.5998898553949488E-3</v>
      </c>
      <c r="H143" s="118">
        <f t="shared" si="183"/>
        <v>44306</v>
      </c>
      <c r="I143" s="118">
        <f t="shared" si="170"/>
        <v>44306</v>
      </c>
      <c r="J143" s="119">
        <f t="shared" si="178"/>
        <v>20</v>
      </c>
      <c r="K143" s="119">
        <f t="shared" si="166"/>
        <v>9</v>
      </c>
      <c r="L143" s="8">
        <f t="shared" si="179"/>
        <v>1.00386083</v>
      </c>
      <c r="M143" s="120">
        <f t="shared" si="167"/>
        <v>1.00249973</v>
      </c>
      <c r="N143" s="120">
        <f t="shared" si="155"/>
        <v>1.0263314565924515</v>
      </c>
      <c r="O143" s="113">
        <f t="shared" si="163"/>
        <v>1.03029394</v>
      </c>
      <c r="P143" s="113">
        <f t="shared" si="171"/>
        <v>1031.7461588799999</v>
      </c>
      <c r="Q143" s="11">
        <f t="shared" si="184"/>
        <v>0</v>
      </c>
      <c r="R143" s="30">
        <f t="shared" si="180"/>
        <v>0</v>
      </c>
      <c r="S143" s="8">
        <f t="shared" si="172"/>
        <v>0</v>
      </c>
      <c r="T143" s="122">
        <f t="shared" si="181"/>
        <v>0.12559999999999999</v>
      </c>
      <c r="U143" s="121">
        <f t="shared" si="162"/>
        <v>9</v>
      </c>
      <c r="V143" s="121">
        <v>252</v>
      </c>
      <c r="W143" s="120">
        <f t="shared" si="173"/>
        <v>1.00423452</v>
      </c>
      <c r="X143" s="113">
        <f t="shared" si="174"/>
        <v>4.3689497399999997</v>
      </c>
      <c r="Y143" s="113">
        <f t="shared" si="175"/>
        <v>0</v>
      </c>
      <c r="Z143" s="125" t="str">
        <f t="shared" si="185"/>
        <v>J=</v>
      </c>
      <c r="AA143" s="118">
        <f t="shared" si="186"/>
        <v>44306</v>
      </c>
      <c r="AB143" s="4"/>
      <c r="AC143" s="129"/>
      <c r="AD143" s="135"/>
      <c r="AE143" s="131"/>
      <c r="AF143" s="133"/>
      <c r="AG143" s="142"/>
      <c r="AH143" s="141"/>
      <c r="AI143" s="137"/>
      <c r="AJ143" s="131"/>
      <c r="AK143" s="129"/>
      <c r="AL143" s="138"/>
      <c r="AM143" s="135"/>
      <c r="AO143" s="135"/>
      <c r="AP143" s="161"/>
      <c r="AQ143" s="160"/>
      <c r="AR143" s="161"/>
      <c r="AS143" s="160"/>
      <c r="AT143" s="16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76"/>
        <v>44289</v>
      </c>
      <c r="B144" s="113">
        <f t="shared" si="168"/>
        <v>1036.11510862</v>
      </c>
      <c r="C144" s="113">
        <f t="shared" si="182"/>
        <v>1001.409519</v>
      </c>
      <c r="D144" s="114">
        <f t="shared" si="177"/>
        <v>5574.49</v>
      </c>
      <c r="E144" s="115">
        <f t="shared" si="164"/>
        <v>5622.43</v>
      </c>
      <c r="F144" s="116">
        <f t="shared" si="165"/>
        <v>44249</v>
      </c>
      <c r="G144" s="117">
        <f t="shared" si="169"/>
        <v>8.5998898553949488E-3</v>
      </c>
      <c r="H144" s="118">
        <f t="shared" si="183"/>
        <v>44306</v>
      </c>
      <c r="I144" s="118">
        <f t="shared" si="170"/>
        <v>44306</v>
      </c>
      <c r="J144" s="119">
        <f t="shared" si="178"/>
        <v>20</v>
      </c>
      <c r="K144" s="119">
        <f t="shared" si="166"/>
        <v>9</v>
      </c>
      <c r="L144" s="8">
        <f t="shared" si="179"/>
        <v>1.00386083</v>
      </c>
      <c r="M144" s="120">
        <f t="shared" si="167"/>
        <v>1.00249973</v>
      </c>
      <c r="N144" s="120">
        <f t="shared" si="155"/>
        <v>1.0263314565924515</v>
      </c>
      <c r="O144" s="113">
        <f t="shared" si="163"/>
        <v>1.03029394</v>
      </c>
      <c r="P144" s="113">
        <f t="shared" si="171"/>
        <v>1031.7461588799999</v>
      </c>
      <c r="Q144" s="11">
        <f t="shared" si="184"/>
        <v>0</v>
      </c>
      <c r="R144" s="30">
        <f t="shared" si="180"/>
        <v>0</v>
      </c>
      <c r="S144" s="8">
        <f t="shared" si="172"/>
        <v>0</v>
      </c>
      <c r="T144" s="122">
        <f t="shared" si="181"/>
        <v>0.12559999999999999</v>
      </c>
      <c r="U144" s="121">
        <f t="shared" si="162"/>
        <v>9</v>
      </c>
      <c r="V144" s="121">
        <v>252</v>
      </c>
      <c r="W144" s="120">
        <f t="shared" si="173"/>
        <v>1.00423452</v>
      </c>
      <c r="X144" s="113">
        <f t="shared" si="174"/>
        <v>4.3689497399999997</v>
      </c>
      <c r="Y144" s="113">
        <f t="shared" si="175"/>
        <v>0</v>
      </c>
      <c r="Z144" s="125" t="str">
        <f t="shared" si="185"/>
        <v>J=</v>
      </c>
      <c r="AA144" s="118">
        <f t="shared" si="186"/>
        <v>44306</v>
      </c>
      <c r="AB144" s="4"/>
      <c r="AC144" s="129"/>
      <c r="AD144" s="135"/>
      <c r="AE144" s="131"/>
      <c r="AF144" s="133"/>
      <c r="AG144" s="142"/>
      <c r="AH144" s="141"/>
      <c r="AI144" s="137"/>
      <c r="AJ144" s="131"/>
      <c r="AK144" s="129"/>
      <c r="AL144" s="138"/>
      <c r="AM144" s="135"/>
      <c r="AO144" s="135"/>
      <c r="AP144" s="161"/>
      <c r="AQ144" s="160"/>
      <c r="AR144" s="161"/>
      <c r="AS144" s="160"/>
      <c r="AT144" s="16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76"/>
        <v>44290</v>
      </c>
      <c r="B145" s="113">
        <f t="shared" si="168"/>
        <v>1036.11510862</v>
      </c>
      <c r="C145" s="113">
        <f t="shared" si="182"/>
        <v>1001.409519</v>
      </c>
      <c r="D145" s="114">
        <f t="shared" si="177"/>
        <v>5574.49</v>
      </c>
      <c r="E145" s="115">
        <f t="shared" si="164"/>
        <v>5622.43</v>
      </c>
      <c r="F145" s="116">
        <f t="shared" si="165"/>
        <v>44249</v>
      </c>
      <c r="G145" s="117">
        <f t="shared" si="169"/>
        <v>8.5998898553949488E-3</v>
      </c>
      <c r="H145" s="118">
        <f t="shared" si="183"/>
        <v>44306</v>
      </c>
      <c r="I145" s="118">
        <f t="shared" si="170"/>
        <v>44306</v>
      </c>
      <c r="J145" s="119">
        <f t="shared" si="178"/>
        <v>20</v>
      </c>
      <c r="K145" s="119">
        <f t="shared" si="166"/>
        <v>9</v>
      </c>
      <c r="L145" s="8">
        <f t="shared" si="179"/>
        <v>1.00386083</v>
      </c>
      <c r="M145" s="120">
        <f t="shared" si="167"/>
        <v>1.00249973</v>
      </c>
      <c r="N145" s="120">
        <f t="shared" si="155"/>
        <v>1.0263314565924515</v>
      </c>
      <c r="O145" s="113">
        <f t="shared" si="163"/>
        <v>1.03029394</v>
      </c>
      <c r="P145" s="113">
        <f t="shared" si="171"/>
        <v>1031.7461588799999</v>
      </c>
      <c r="Q145" s="11">
        <f t="shared" si="184"/>
        <v>0</v>
      </c>
      <c r="R145" s="30">
        <f t="shared" si="180"/>
        <v>0</v>
      </c>
      <c r="S145" s="8">
        <f t="shared" si="172"/>
        <v>0</v>
      </c>
      <c r="T145" s="122">
        <f t="shared" si="181"/>
        <v>0.12559999999999999</v>
      </c>
      <c r="U145" s="121">
        <f t="shared" si="162"/>
        <v>9</v>
      </c>
      <c r="V145" s="121">
        <v>252</v>
      </c>
      <c r="W145" s="120">
        <f t="shared" si="173"/>
        <v>1.00423452</v>
      </c>
      <c r="X145" s="113">
        <f t="shared" si="174"/>
        <v>4.3689497399999997</v>
      </c>
      <c r="Y145" s="113">
        <f t="shared" si="175"/>
        <v>0</v>
      </c>
      <c r="Z145" s="125" t="str">
        <f t="shared" si="185"/>
        <v>J=</v>
      </c>
      <c r="AA145" s="118">
        <f t="shared" si="186"/>
        <v>44306</v>
      </c>
      <c r="AB145" s="4"/>
      <c r="AC145" s="129"/>
      <c r="AD145" s="135"/>
      <c r="AE145" s="131"/>
      <c r="AF145" s="133"/>
      <c r="AG145" s="142"/>
      <c r="AH145" s="141"/>
      <c r="AI145" s="137"/>
      <c r="AJ145" s="131"/>
      <c r="AK145" s="129"/>
      <c r="AL145" s="138"/>
      <c r="AM145" s="135"/>
      <c r="AO145" s="135"/>
      <c r="AP145" s="161"/>
      <c r="AQ145" s="160"/>
      <c r="AR145" s="161"/>
      <c r="AS145" s="160"/>
      <c r="AT145" s="16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76"/>
        <v>44291</v>
      </c>
      <c r="B146" s="113">
        <f t="shared" si="168"/>
        <v>1036.11510862</v>
      </c>
      <c r="C146" s="113">
        <f t="shared" si="182"/>
        <v>1001.409519</v>
      </c>
      <c r="D146" s="114">
        <f t="shared" si="177"/>
        <v>5574.49</v>
      </c>
      <c r="E146" s="115">
        <f t="shared" si="164"/>
        <v>5622.43</v>
      </c>
      <c r="F146" s="116">
        <f t="shared" si="165"/>
        <v>44249</v>
      </c>
      <c r="G146" s="117">
        <f t="shared" si="169"/>
        <v>8.5998898553949488E-3</v>
      </c>
      <c r="H146" s="118">
        <f t="shared" si="183"/>
        <v>44306</v>
      </c>
      <c r="I146" s="118">
        <f t="shared" si="170"/>
        <v>44306</v>
      </c>
      <c r="J146" s="119">
        <f t="shared" si="178"/>
        <v>20</v>
      </c>
      <c r="K146" s="119">
        <f t="shared" si="166"/>
        <v>9</v>
      </c>
      <c r="L146" s="8">
        <f t="shared" si="179"/>
        <v>1.00386083</v>
      </c>
      <c r="M146" s="120">
        <f t="shared" si="167"/>
        <v>1.00249973</v>
      </c>
      <c r="N146" s="120">
        <f t="shared" si="155"/>
        <v>1.0263314565924515</v>
      </c>
      <c r="O146" s="113">
        <f t="shared" si="163"/>
        <v>1.03029394</v>
      </c>
      <c r="P146" s="113">
        <f t="shared" si="171"/>
        <v>1031.7461588799999</v>
      </c>
      <c r="Q146" s="11">
        <f t="shared" si="184"/>
        <v>0</v>
      </c>
      <c r="R146" s="30">
        <f t="shared" si="180"/>
        <v>0</v>
      </c>
      <c r="S146" s="8">
        <f t="shared" si="172"/>
        <v>0</v>
      </c>
      <c r="T146" s="122">
        <f t="shared" si="181"/>
        <v>0.12559999999999999</v>
      </c>
      <c r="U146" s="121">
        <f t="shared" si="162"/>
        <v>9</v>
      </c>
      <c r="V146" s="121">
        <v>252</v>
      </c>
      <c r="W146" s="120">
        <f t="shared" si="173"/>
        <v>1.00423452</v>
      </c>
      <c r="X146" s="113">
        <f t="shared" si="174"/>
        <v>4.3689497399999997</v>
      </c>
      <c r="Y146" s="113">
        <f t="shared" si="175"/>
        <v>0</v>
      </c>
      <c r="Z146" s="125" t="str">
        <f t="shared" si="185"/>
        <v>J=</v>
      </c>
      <c r="AA146" s="118">
        <f t="shared" si="186"/>
        <v>44306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/>
      <c r="AP146" s="161"/>
      <c r="AQ146" s="160"/>
      <c r="AR146" s="161"/>
      <c r="AS146" s="160"/>
      <c r="AT146" s="16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76"/>
        <v>44292</v>
      </c>
      <c r="B147" s="113">
        <f t="shared" si="168"/>
        <v>1037.0456085999999</v>
      </c>
      <c r="C147" s="113">
        <f t="shared" si="182"/>
        <v>1001.409519</v>
      </c>
      <c r="D147" s="114">
        <f t="shared" si="177"/>
        <v>5574.49</v>
      </c>
      <c r="E147" s="115">
        <f t="shared" si="164"/>
        <v>5622.43</v>
      </c>
      <c r="F147" s="116">
        <f t="shared" si="165"/>
        <v>44249</v>
      </c>
      <c r="G147" s="117">
        <f t="shared" si="169"/>
        <v>8.5998898553949488E-3</v>
      </c>
      <c r="H147" s="118">
        <f t="shared" si="183"/>
        <v>44306</v>
      </c>
      <c r="I147" s="118">
        <f t="shared" si="170"/>
        <v>44306</v>
      </c>
      <c r="J147" s="119">
        <f t="shared" si="178"/>
        <v>20</v>
      </c>
      <c r="K147" s="119">
        <f t="shared" si="166"/>
        <v>10</v>
      </c>
      <c r="L147" s="8">
        <f t="shared" si="179"/>
        <v>1.0042907299999999</v>
      </c>
      <c r="M147" s="120">
        <f t="shared" si="167"/>
        <v>1.00249973</v>
      </c>
      <c r="N147" s="120">
        <f t="shared" si="155"/>
        <v>1.0263314565924515</v>
      </c>
      <c r="O147" s="113">
        <f t="shared" si="163"/>
        <v>1.0307351600000001</v>
      </c>
      <c r="P147" s="113">
        <f t="shared" si="171"/>
        <v>1032.1880007899999</v>
      </c>
      <c r="Q147" s="11">
        <f t="shared" si="184"/>
        <v>0</v>
      </c>
      <c r="R147" s="30">
        <f t="shared" si="180"/>
        <v>0</v>
      </c>
      <c r="S147" s="8">
        <f t="shared" si="172"/>
        <v>0</v>
      </c>
      <c r="T147" s="122">
        <f t="shared" si="181"/>
        <v>0.12559999999999999</v>
      </c>
      <c r="U147" s="121">
        <f t="shared" si="162"/>
        <v>10</v>
      </c>
      <c r="V147" s="121">
        <v>252</v>
      </c>
      <c r="W147" s="120">
        <f t="shared" si="173"/>
        <v>1.0047061269999999</v>
      </c>
      <c r="X147" s="113">
        <f t="shared" si="174"/>
        <v>4.8576078100000002</v>
      </c>
      <c r="Y147" s="113">
        <f t="shared" si="175"/>
        <v>0</v>
      </c>
      <c r="Z147" s="125" t="str">
        <f t="shared" si="185"/>
        <v>J=</v>
      </c>
      <c r="AA147" s="118">
        <f t="shared" si="186"/>
        <v>44306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/>
      <c r="AP147" s="161"/>
      <c r="AQ147" s="160"/>
      <c r="AR147" s="161"/>
      <c r="AS147" s="160"/>
      <c r="AT147" s="16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76"/>
        <v>44293</v>
      </c>
      <c r="B148" s="113">
        <f t="shared" si="168"/>
        <v>1037.9769569300001</v>
      </c>
      <c r="C148" s="113">
        <f t="shared" si="182"/>
        <v>1001.409519</v>
      </c>
      <c r="D148" s="114">
        <f t="shared" si="177"/>
        <v>5574.49</v>
      </c>
      <c r="E148" s="115">
        <f t="shared" si="164"/>
        <v>5622.43</v>
      </c>
      <c r="F148" s="116">
        <f t="shared" si="165"/>
        <v>44249</v>
      </c>
      <c r="G148" s="117">
        <f t="shared" si="169"/>
        <v>8.5998898553949488E-3</v>
      </c>
      <c r="H148" s="118">
        <f t="shared" si="183"/>
        <v>44306</v>
      </c>
      <c r="I148" s="118">
        <f t="shared" si="170"/>
        <v>44306</v>
      </c>
      <c r="J148" s="119">
        <f t="shared" si="178"/>
        <v>20</v>
      </c>
      <c r="K148" s="119">
        <f t="shared" si="166"/>
        <v>11</v>
      </c>
      <c r="L148" s="8">
        <f t="shared" si="179"/>
        <v>1.00472082</v>
      </c>
      <c r="M148" s="120">
        <f t="shared" si="167"/>
        <v>1.00249973</v>
      </c>
      <c r="N148" s="120">
        <f t="shared" si="155"/>
        <v>1.0263314565924515</v>
      </c>
      <c r="O148" s="113">
        <f t="shared" si="163"/>
        <v>1.0311765799999999</v>
      </c>
      <c r="P148" s="113">
        <f t="shared" si="171"/>
        <v>1032.6300429800001</v>
      </c>
      <c r="Q148" s="11">
        <f t="shared" si="184"/>
        <v>0</v>
      </c>
      <c r="R148" s="30">
        <f t="shared" si="180"/>
        <v>0</v>
      </c>
      <c r="S148" s="8">
        <f t="shared" si="172"/>
        <v>0</v>
      </c>
      <c r="T148" s="122">
        <f t="shared" si="181"/>
        <v>0.12559999999999999</v>
      </c>
      <c r="U148" s="121">
        <f t="shared" si="162"/>
        <v>11</v>
      </c>
      <c r="V148" s="121">
        <v>252</v>
      </c>
      <c r="W148" s="120">
        <f t="shared" si="173"/>
        <v>1.0051779569999999</v>
      </c>
      <c r="X148" s="113">
        <f t="shared" si="174"/>
        <v>5.3469139500000002</v>
      </c>
      <c r="Y148" s="113">
        <f t="shared" si="175"/>
        <v>0</v>
      </c>
      <c r="Z148" s="125" t="str">
        <f t="shared" si="185"/>
        <v>J=</v>
      </c>
      <c r="AA148" s="118">
        <f t="shared" si="186"/>
        <v>44306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/>
      <c r="AP148" s="161"/>
      <c r="AQ148" s="160"/>
      <c r="AR148" s="161"/>
      <c r="AS148" s="160"/>
      <c r="AT148" s="16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76"/>
        <v>44294</v>
      </c>
      <c r="B149" s="113">
        <f t="shared" si="168"/>
        <v>1038.90913095</v>
      </c>
      <c r="C149" s="113">
        <f t="shared" si="182"/>
        <v>1001.409519</v>
      </c>
      <c r="D149" s="114">
        <f t="shared" si="177"/>
        <v>5574.49</v>
      </c>
      <c r="E149" s="115">
        <f t="shared" si="164"/>
        <v>5622.43</v>
      </c>
      <c r="F149" s="116">
        <f t="shared" si="165"/>
        <v>44249</v>
      </c>
      <c r="G149" s="117">
        <f t="shared" si="169"/>
        <v>8.5998898553949488E-3</v>
      </c>
      <c r="H149" s="118">
        <f t="shared" si="183"/>
        <v>44306</v>
      </c>
      <c r="I149" s="118">
        <f t="shared" si="170"/>
        <v>44306</v>
      </c>
      <c r="J149" s="119">
        <f t="shared" si="178"/>
        <v>20</v>
      </c>
      <c r="K149" s="119">
        <f t="shared" si="166"/>
        <v>12</v>
      </c>
      <c r="L149" s="8">
        <f t="shared" si="179"/>
        <v>1.00515109</v>
      </c>
      <c r="M149" s="120">
        <f t="shared" si="167"/>
        <v>1.00249973</v>
      </c>
      <c r="N149" s="120">
        <f t="shared" si="155"/>
        <v>1.0263314565924515</v>
      </c>
      <c r="O149" s="113">
        <f t="shared" si="163"/>
        <v>1.0316181799999999</v>
      </c>
      <c r="P149" s="113">
        <f t="shared" si="171"/>
        <v>1033.0722654199999</v>
      </c>
      <c r="Q149" s="11">
        <f t="shared" si="184"/>
        <v>0</v>
      </c>
      <c r="R149" s="30">
        <f t="shared" si="180"/>
        <v>0</v>
      </c>
      <c r="S149" s="8">
        <f t="shared" si="172"/>
        <v>0</v>
      </c>
      <c r="T149" s="122">
        <f t="shared" si="181"/>
        <v>0.12559999999999999</v>
      </c>
      <c r="U149" s="121">
        <f t="shared" si="162"/>
        <v>12</v>
      </c>
      <c r="V149" s="121">
        <v>252</v>
      </c>
      <c r="W149" s="120">
        <f t="shared" si="173"/>
        <v>1.0056500070000001</v>
      </c>
      <c r="X149" s="113">
        <f t="shared" si="174"/>
        <v>5.8368655299999999</v>
      </c>
      <c r="Y149" s="113">
        <f t="shared" si="175"/>
        <v>0</v>
      </c>
      <c r="Z149" s="125" t="str">
        <f t="shared" si="185"/>
        <v>J=</v>
      </c>
      <c r="AA149" s="118">
        <f t="shared" si="186"/>
        <v>44306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/>
      <c r="AP149" s="161"/>
      <c r="AQ149" s="160"/>
      <c r="AR149" s="161"/>
      <c r="AS149" s="160"/>
      <c r="AT149" s="16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76"/>
        <v>44295</v>
      </c>
      <c r="B150" s="113">
        <f t="shared" si="168"/>
        <v>1039.8421343</v>
      </c>
      <c r="C150" s="113">
        <f t="shared" si="182"/>
        <v>1001.409519</v>
      </c>
      <c r="D150" s="114">
        <f t="shared" si="177"/>
        <v>5574.49</v>
      </c>
      <c r="E150" s="115">
        <f t="shared" si="164"/>
        <v>5622.43</v>
      </c>
      <c r="F150" s="116">
        <f t="shared" si="165"/>
        <v>44249</v>
      </c>
      <c r="G150" s="117">
        <f t="shared" si="169"/>
        <v>8.5998898553949488E-3</v>
      </c>
      <c r="H150" s="118">
        <f t="shared" si="183"/>
        <v>44306</v>
      </c>
      <c r="I150" s="118">
        <f t="shared" si="170"/>
        <v>44306</v>
      </c>
      <c r="J150" s="119">
        <f t="shared" si="178"/>
        <v>20</v>
      </c>
      <c r="K150" s="119">
        <f t="shared" si="166"/>
        <v>13</v>
      </c>
      <c r="L150" s="8">
        <f t="shared" si="179"/>
        <v>1.0055815400000001</v>
      </c>
      <c r="M150" s="120">
        <f t="shared" si="167"/>
        <v>1.00249973</v>
      </c>
      <c r="N150" s="120">
        <f t="shared" si="155"/>
        <v>1.0263314565924515</v>
      </c>
      <c r="O150" s="113">
        <f t="shared" si="163"/>
        <v>1.03205996</v>
      </c>
      <c r="P150" s="113">
        <f t="shared" si="171"/>
        <v>1033.5146681199999</v>
      </c>
      <c r="Q150" s="11">
        <f t="shared" si="184"/>
        <v>0</v>
      </c>
      <c r="R150" s="30">
        <f t="shared" si="180"/>
        <v>0</v>
      </c>
      <c r="S150" s="8">
        <f t="shared" si="172"/>
        <v>0</v>
      </c>
      <c r="T150" s="122">
        <f t="shared" si="181"/>
        <v>0.12559999999999999</v>
      </c>
      <c r="U150" s="121">
        <f t="shared" si="162"/>
        <v>13</v>
      </c>
      <c r="V150" s="121">
        <v>252</v>
      </c>
      <c r="W150" s="120">
        <f t="shared" si="173"/>
        <v>1.00612228</v>
      </c>
      <c r="X150" s="113">
        <f t="shared" si="174"/>
        <v>6.3274661800000001</v>
      </c>
      <c r="Y150" s="113">
        <f t="shared" si="175"/>
        <v>0</v>
      </c>
      <c r="Z150" s="125" t="str">
        <f t="shared" si="185"/>
        <v>J=</v>
      </c>
      <c r="AA150" s="118">
        <f t="shared" si="186"/>
        <v>44306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/>
      <c r="AP150" s="161"/>
      <c r="AQ150" s="160"/>
      <c r="AR150" s="161"/>
      <c r="AS150" s="160"/>
      <c r="AT150" s="16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76"/>
        <v>44296</v>
      </c>
      <c r="B151" s="113">
        <f t="shared" si="168"/>
        <v>1040.77598562</v>
      </c>
      <c r="C151" s="113">
        <f t="shared" si="182"/>
        <v>1001.409519</v>
      </c>
      <c r="D151" s="114">
        <f t="shared" si="177"/>
        <v>5574.49</v>
      </c>
      <c r="E151" s="115">
        <f t="shared" si="164"/>
        <v>5622.43</v>
      </c>
      <c r="F151" s="116">
        <f t="shared" si="165"/>
        <v>44249</v>
      </c>
      <c r="G151" s="117">
        <f t="shared" si="169"/>
        <v>8.5998898553949488E-3</v>
      </c>
      <c r="H151" s="118">
        <f t="shared" si="183"/>
        <v>44306</v>
      </c>
      <c r="I151" s="118">
        <f t="shared" si="170"/>
        <v>44306</v>
      </c>
      <c r="J151" s="119">
        <f t="shared" si="178"/>
        <v>20</v>
      </c>
      <c r="K151" s="119">
        <f t="shared" si="166"/>
        <v>14</v>
      </c>
      <c r="L151" s="8">
        <f t="shared" si="179"/>
        <v>1.0060121799999999</v>
      </c>
      <c r="M151" s="120">
        <f t="shared" si="167"/>
        <v>1.00249973</v>
      </c>
      <c r="N151" s="120">
        <f t="shared" si="155"/>
        <v>1.0263314565924515</v>
      </c>
      <c r="O151" s="113">
        <f t="shared" si="163"/>
        <v>1.03250194</v>
      </c>
      <c r="P151" s="113">
        <f t="shared" si="171"/>
        <v>1033.9572711000001</v>
      </c>
      <c r="Q151" s="11">
        <f t="shared" si="184"/>
        <v>0</v>
      </c>
      <c r="R151" s="30">
        <f t="shared" si="180"/>
        <v>0</v>
      </c>
      <c r="S151" s="8">
        <f t="shared" si="172"/>
        <v>0</v>
      </c>
      <c r="T151" s="122">
        <f t="shared" si="181"/>
        <v>0.12559999999999999</v>
      </c>
      <c r="U151" s="121">
        <f t="shared" si="162"/>
        <v>14</v>
      </c>
      <c r="V151" s="121">
        <v>252</v>
      </c>
      <c r="W151" s="120">
        <f t="shared" si="173"/>
        <v>1.0065947740000001</v>
      </c>
      <c r="X151" s="113">
        <f t="shared" si="174"/>
        <v>6.8187145200000003</v>
      </c>
      <c r="Y151" s="113">
        <f t="shared" si="175"/>
        <v>0</v>
      </c>
      <c r="Z151" s="125" t="str">
        <f t="shared" si="185"/>
        <v>J=</v>
      </c>
      <c r="AA151" s="118">
        <f t="shared" si="186"/>
        <v>44306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/>
      <c r="AP151" s="161"/>
      <c r="AQ151" s="160"/>
      <c r="AR151" s="161"/>
      <c r="AS151" s="160"/>
      <c r="AT151" s="16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76"/>
        <v>44297</v>
      </c>
      <c r="B152" s="113">
        <f t="shared" si="168"/>
        <v>1040.77598562</v>
      </c>
      <c r="C152" s="113">
        <f t="shared" si="182"/>
        <v>1001.409519</v>
      </c>
      <c r="D152" s="114">
        <f t="shared" si="177"/>
        <v>5574.49</v>
      </c>
      <c r="E152" s="115">
        <f t="shared" si="164"/>
        <v>5622.43</v>
      </c>
      <c r="F152" s="116">
        <f t="shared" si="165"/>
        <v>44249</v>
      </c>
      <c r="G152" s="117">
        <f t="shared" si="169"/>
        <v>8.5998898553949488E-3</v>
      </c>
      <c r="H152" s="118">
        <f t="shared" si="183"/>
        <v>44306</v>
      </c>
      <c r="I152" s="118">
        <f t="shared" si="170"/>
        <v>44306</v>
      </c>
      <c r="J152" s="119">
        <f t="shared" si="178"/>
        <v>20</v>
      </c>
      <c r="K152" s="119">
        <f t="shared" si="166"/>
        <v>14</v>
      </c>
      <c r="L152" s="8">
        <f t="shared" si="179"/>
        <v>1.0060121799999999</v>
      </c>
      <c r="M152" s="120">
        <f t="shared" si="167"/>
        <v>1.00249973</v>
      </c>
      <c r="N152" s="120">
        <f t="shared" si="155"/>
        <v>1.0263314565924515</v>
      </c>
      <c r="O152" s="113">
        <f t="shared" si="163"/>
        <v>1.03250194</v>
      </c>
      <c r="P152" s="113">
        <f t="shared" si="171"/>
        <v>1033.9572711000001</v>
      </c>
      <c r="Q152" s="11">
        <f t="shared" si="184"/>
        <v>0</v>
      </c>
      <c r="R152" s="30">
        <f t="shared" si="180"/>
        <v>0</v>
      </c>
      <c r="S152" s="8">
        <f t="shared" si="172"/>
        <v>0</v>
      </c>
      <c r="T152" s="122">
        <f t="shared" si="181"/>
        <v>0.12559999999999999</v>
      </c>
      <c r="U152" s="121">
        <f t="shared" si="162"/>
        <v>14</v>
      </c>
      <c r="V152" s="121">
        <v>252</v>
      </c>
      <c r="W152" s="120">
        <f t="shared" si="173"/>
        <v>1.0065947740000001</v>
      </c>
      <c r="X152" s="113">
        <f t="shared" si="174"/>
        <v>6.8187145200000003</v>
      </c>
      <c r="Y152" s="113">
        <f t="shared" si="175"/>
        <v>0</v>
      </c>
      <c r="Z152" s="125" t="str">
        <f t="shared" si="185"/>
        <v>J=</v>
      </c>
      <c r="AA152" s="118">
        <f t="shared" si="186"/>
        <v>44306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/>
      <c r="AP152" s="161"/>
      <c r="AQ152" s="160"/>
      <c r="AR152" s="161"/>
      <c r="AS152" s="160"/>
      <c r="AT152" s="16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76"/>
        <v>44298</v>
      </c>
      <c r="B153" s="113">
        <f t="shared" si="168"/>
        <v>1040.77598562</v>
      </c>
      <c r="C153" s="113">
        <f t="shared" si="182"/>
        <v>1001.409519</v>
      </c>
      <c r="D153" s="114">
        <f t="shared" si="177"/>
        <v>5574.49</v>
      </c>
      <c r="E153" s="115">
        <f t="shared" si="164"/>
        <v>5622.43</v>
      </c>
      <c r="F153" s="116">
        <f t="shared" si="165"/>
        <v>44249</v>
      </c>
      <c r="G153" s="117">
        <f t="shared" si="169"/>
        <v>8.5998898553949488E-3</v>
      </c>
      <c r="H153" s="118">
        <f t="shared" si="183"/>
        <v>44306</v>
      </c>
      <c r="I153" s="118">
        <f t="shared" si="170"/>
        <v>44306</v>
      </c>
      <c r="J153" s="119">
        <f t="shared" si="178"/>
        <v>20</v>
      </c>
      <c r="K153" s="119">
        <f t="shared" si="166"/>
        <v>14</v>
      </c>
      <c r="L153" s="8">
        <f t="shared" si="179"/>
        <v>1.0060121799999999</v>
      </c>
      <c r="M153" s="120">
        <f t="shared" si="167"/>
        <v>1.00249973</v>
      </c>
      <c r="N153" s="120">
        <f t="shared" si="155"/>
        <v>1.0263314565924515</v>
      </c>
      <c r="O153" s="113">
        <f t="shared" si="163"/>
        <v>1.03250194</v>
      </c>
      <c r="P153" s="113">
        <f t="shared" si="171"/>
        <v>1033.9572711000001</v>
      </c>
      <c r="Q153" s="11">
        <f t="shared" si="184"/>
        <v>0</v>
      </c>
      <c r="R153" s="30">
        <f t="shared" si="180"/>
        <v>0</v>
      </c>
      <c r="S153" s="8">
        <f t="shared" si="172"/>
        <v>0</v>
      </c>
      <c r="T153" s="122">
        <f t="shared" si="181"/>
        <v>0.12559999999999999</v>
      </c>
      <c r="U153" s="121">
        <f t="shared" si="162"/>
        <v>14</v>
      </c>
      <c r="V153" s="121">
        <v>252</v>
      </c>
      <c r="W153" s="120">
        <f t="shared" si="173"/>
        <v>1.0065947740000001</v>
      </c>
      <c r="X153" s="113">
        <f t="shared" si="174"/>
        <v>6.8187145200000003</v>
      </c>
      <c r="Y153" s="113">
        <f t="shared" si="175"/>
        <v>0</v>
      </c>
      <c r="Z153" s="125" t="str">
        <f t="shared" si="185"/>
        <v>J=</v>
      </c>
      <c r="AA153" s="118">
        <f t="shared" si="186"/>
        <v>44306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/>
      <c r="AP153" s="161"/>
      <c r="AQ153" s="160"/>
      <c r="AR153" s="161"/>
      <c r="AS153" s="160"/>
      <c r="AT153" s="16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76"/>
        <v>44299</v>
      </c>
      <c r="B154" s="113">
        <f t="shared" si="168"/>
        <v>1041.7106764499999</v>
      </c>
      <c r="C154" s="113">
        <f t="shared" si="182"/>
        <v>1001.409519</v>
      </c>
      <c r="D154" s="114">
        <f t="shared" si="177"/>
        <v>5574.49</v>
      </c>
      <c r="E154" s="115">
        <f t="shared" si="164"/>
        <v>5622.43</v>
      </c>
      <c r="F154" s="116">
        <f t="shared" si="165"/>
        <v>44249</v>
      </c>
      <c r="G154" s="117">
        <f t="shared" si="169"/>
        <v>8.5998898553949488E-3</v>
      </c>
      <c r="H154" s="118">
        <f t="shared" si="183"/>
        <v>44306</v>
      </c>
      <c r="I154" s="118">
        <f t="shared" si="170"/>
        <v>44306</v>
      </c>
      <c r="J154" s="119">
        <f t="shared" si="178"/>
        <v>20</v>
      </c>
      <c r="K154" s="119">
        <f t="shared" si="166"/>
        <v>15</v>
      </c>
      <c r="L154" s="8">
        <f t="shared" si="179"/>
        <v>1.006443</v>
      </c>
      <c r="M154" s="120">
        <f t="shared" si="167"/>
        <v>1.00249973</v>
      </c>
      <c r="N154" s="120">
        <f t="shared" si="155"/>
        <v>1.0263314565924515</v>
      </c>
      <c r="O154" s="113">
        <f t="shared" si="163"/>
        <v>1.0329441100000001</v>
      </c>
      <c r="P154" s="113">
        <f t="shared" si="171"/>
        <v>1034.40006434</v>
      </c>
      <c r="Q154" s="11">
        <f t="shared" si="184"/>
        <v>0</v>
      </c>
      <c r="R154" s="30">
        <f t="shared" si="180"/>
        <v>0</v>
      </c>
      <c r="S154" s="8">
        <f t="shared" si="172"/>
        <v>0</v>
      </c>
      <c r="T154" s="122">
        <f t="shared" si="181"/>
        <v>0.12559999999999999</v>
      </c>
      <c r="U154" s="121">
        <f t="shared" si="162"/>
        <v>15</v>
      </c>
      <c r="V154" s="121">
        <v>252</v>
      </c>
      <c r="W154" s="120">
        <f t="shared" si="173"/>
        <v>1.0070674900000001</v>
      </c>
      <c r="X154" s="113">
        <f t="shared" si="174"/>
        <v>7.3106121100000001</v>
      </c>
      <c r="Y154" s="113">
        <f t="shared" si="175"/>
        <v>0</v>
      </c>
      <c r="Z154" s="125" t="str">
        <f t="shared" si="185"/>
        <v>J=</v>
      </c>
      <c r="AA154" s="118">
        <f t="shared" si="186"/>
        <v>44306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/>
      <c r="AP154" s="161"/>
      <c r="AQ154" s="160"/>
      <c r="AR154" s="161"/>
      <c r="AS154" s="160"/>
      <c r="AT154" s="16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76"/>
        <v>44300</v>
      </c>
      <c r="B155" s="113">
        <f t="shared" si="168"/>
        <v>1042.6461972500001</v>
      </c>
      <c r="C155" s="113">
        <f t="shared" si="182"/>
        <v>1001.409519</v>
      </c>
      <c r="D155" s="114">
        <f t="shared" si="177"/>
        <v>5574.49</v>
      </c>
      <c r="E155" s="115">
        <f t="shared" si="164"/>
        <v>5622.43</v>
      </c>
      <c r="F155" s="116">
        <f t="shared" si="165"/>
        <v>44249</v>
      </c>
      <c r="G155" s="117">
        <f t="shared" si="169"/>
        <v>8.5998898553949488E-3</v>
      </c>
      <c r="H155" s="118">
        <f t="shared" si="183"/>
        <v>44306</v>
      </c>
      <c r="I155" s="118">
        <f t="shared" si="170"/>
        <v>44306</v>
      </c>
      <c r="J155" s="119">
        <f t="shared" si="178"/>
        <v>20</v>
      </c>
      <c r="K155" s="119">
        <f t="shared" si="166"/>
        <v>16</v>
      </c>
      <c r="L155" s="8">
        <f t="shared" si="179"/>
        <v>1.00687401</v>
      </c>
      <c r="M155" s="120">
        <f t="shared" si="167"/>
        <v>1.00249973</v>
      </c>
      <c r="N155" s="120">
        <f t="shared" si="155"/>
        <v>1.0263314565924515</v>
      </c>
      <c r="O155" s="113">
        <f t="shared" si="163"/>
        <v>1.03338646</v>
      </c>
      <c r="P155" s="113">
        <f t="shared" si="171"/>
        <v>1034.8430378400001</v>
      </c>
      <c r="Q155" s="11">
        <f t="shared" si="184"/>
        <v>0</v>
      </c>
      <c r="R155" s="30">
        <f t="shared" si="180"/>
        <v>0</v>
      </c>
      <c r="S155" s="8">
        <f t="shared" si="172"/>
        <v>0</v>
      </c>
      <c r="T155" s="122">
        <f t="shared" si="181"/>
        <v>0.12559999999999999</v>
      </c>
      <c r="U155" s="121">
        <f t="shared" si="162"/>
        <v>16</v>
      </c>
      <c r="V155" s="121">
        <v>252</v>
      </c>
      <c r="W155" s="120">
        <f t="shared" si="173"/>
        <v>1.007540428</v>
      </c>
      <c r="X155" s="113">
        <f t="shared" si="174"/>
        <v>7.8031594100000001</v>
      </c>
      <c r="Y155" s="113">
        <f t="shared" si="175"/>
        <v>0</v>
      </c>
      <c r="Z155" s="125" t="str">
        <f t="shared" si="185"/>
        <v>J=</v>
      </c>
      <c r="AA155" s="118">
        <f t="shared" si="186"/>
        <v>44306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76"/>
        <v>44301</v>
      </c>
      <c r="B156" s="113">
        <f t="shared" si="168"/>
        <v>1043.5825687900001</v>
      </c>
      <c r="C156" s="113">
        <f t="shared" si="182"/>
        <v>1001.409519</v>
      </c>
      <c r="D156" s="114">
        <f t="shared" si="177"/>
        <v>5574.49</v>
      </c>
      <c r="E156" s="115">
        <f t="shared" si="164"/>
        <v>5622.43</v>
      </c>
      <c r="F156" s="116">
        <f t="shared" si="165"/>
        <v>44249</v>
      </c>
      <c r="G156" s="117">
        <f t="shared" si="169"/>
        <v>8.5998898553949488E-3</v>
      </c>
      <c r="H156" s="118">
        <f t="shared" si="183"/>
        <v>44306</v>
      </c>
      <c r="I156" s="118">
        <f t="shared" si="170"/>
        <v>44306</v>
      </c>
      <c r="J156" s="119">
        <f t="shared" si="178"/>
        <v>20</v>
      </c>
      <c r="K156" s="119">
        <f t="shared" si="166"/>
        <v>17</v>
      </c>
      <c r="L156" s="8">
        <f t="shared" si="179"/>
        <v>1.0073052</v>
      </c>
      <c r="M156" s="120">
        <f t="shared" si="167"/>
        <v>1.00249973</v>
      </c>
      <c r="N156" s="120">
        <f t="shared" si="155"/>
        <v>1.0263314565924515</v>
      </c>
      <c r="O156" s="113">
        <f t="shared" si="163"/>
        <v>1.03382901</v>
      </c>
      <c r="P156" s="113">
        <f t="shared" si="171"/>
        <v>1035.28621163</v>
      </c>
      <c r="Q156" s="11">
        <f t="shared" si="184"/>
        <v>0</v>
      </c>
      <c r="R156" s="30">
        <f t="shared" si="180"/>
        <v>0</v>
      </c>
      <c r="S156" s="8">
        <f t="shared" si="172"/>
        <v>0</v>
      </c>
      <c r="T156" s="122">
        <f t="shared" si="181"/>
        <v>0.12559999999999999</v>
      </c>
      <c r="U156" s="121">
        <f t="shared" si="162"/>
        <v>17</v>
      </c>
      <c r="V156" s="121">
        <v>252</v>
      </c>
      <c r="W156" s="120">
        <f t="shared" si="173"/>
        <v>1.0080135880000001</v>
      </c>
      <c r="X156" s="113">
        <f t="shared" si="174"/>
        <v>8.2963571599999995</v>
      </c>
      <c r="Y156" s="113">
        <f t="shared" si="175"/>
        <v>0</v>
      </c>
      <c r="Z156" s="125" t="str">
        <f t="shared" si="185"/>
        <v>J=</v>
      </c>
      <c r="AA156" s="118">
        <f t="shared" si="186"/>
        <v>44306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76"/>
        <v>44302</v>
      </c>
      <c r="B157" s="113">
        <f t="shared" si="168"/>
        <v>1044.5197825499999</v>
      </c>
      <c r="C157" s="113">
        <f t="shared" si="182"/>
        <v>1001.409519</v>
      </c>
      <c r="D157" s="114">
        <f t="shared" si="177"/>
        <v>5574.49</v>
      </c>
      <c r="E157" s="115">
        <f t="shared" si="164"/>
        <v>5622.43</v>
      </c>
      <c r="F157" s="116">
        <f t="shared" si="165"/>
        <v>44249</v>
      </c>
      <c r="G157" s="117">
        <f t="shared" si="169"/>
        <v>8.5998898553949488E-3</v>
      </c>
      <c r="H157" s="118">
        <f t="shared" si="183"/>
        <v>44306</v>
      </c>
      <c r="I157" s="118">
        <f t="shared" si="170"/>
        <v>44306</v>
      </c>
      <c r="J157" s="119">
        <f t="shared" si="178"/>
        <v>20</v>
      </c>
      <c r="K157" s="119">
        <f t="shared" si="166"/>
        <v>18</v>
      </c>
      <c r="L157" s="8">
        <f t="shared" si="179"/>
        <v>1.00773658</v>
      </c>
      <c r="M157" s="120">
        <f t="shared" si="167"/>
        <v>1.00249973</v>
      </c>
      <c r="N157" s="120">
        <f t="shared" si="155"/>
        <v>1.0263314565924515</v>
      </c>
      <c r="O157" s="113">
        <f t="shared" si="163"/>
        <v>1.03427175</v>
      </c>
      <c r="P157" s="113">
        <f t="shared" si="171"/>
        <v>1035.7295756799999</v>
      </c>
      <c r="Q157" s="11">
        <f t="shared" si="184"/>
        <v>0</v>
      </c>
      <c r="R157" s="30">
        <f t="shared" si="180"/>
        <v>0</v>
      </c>
      <c r="S157" s="8">
        <f t="shared" si="172"/>
        <v>0</v>
      </c>
      <c r="T157" s="122">
        <f t="shared" si="181"/>
        <v>0.12559999999999999</v>
      </c>
      <c r="U157" s="121">
        <f t="shared" si="162"/>
        <v>18</v>
      </c>
      <c r="V157" s="121">
        <v>252</v>
      </c>
      <c r="W157" s="120">
        <f t="shared" si="173"/>
        <v>1.008486971</v>
      </c>
      <c r="X157" s="113">
        <f t="shared" si="174"/>
        <v>8.7902068700000004</v>
      </c>
      <c r="Y157" s="113">
        <f t="shared" si="175"/>
        <v>0</v>
      </c>
      <c r="Z157" s="125" t="str">
        <f t="shared" si="185"/>
        <v>J=</v>
      </c>
      <c r="AA157" s="118">
        <f t="shared" si="186"/>
        <v>44306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76"/>
        <v>44303</v>
      </c>
      <c r="B158" s="113">
        <f t="shared" si="168"/>
        <v>1045.4578279699999</v>
      </c>
      <c r="C158" s="113">
        <f t="shared" si="182"/>
        <v>1001.409519</v>
      </c>
      <c r="D158" s="114">
        <f t="shared" si="177"/>
        <v>5574.49</v>
      </c>
      <c r="E158" s="115">
        <f t="shared" si="164"/>
        <v>5622.43</v>
      </c>
      <c r="F158" s="116">
        <f t="shared" si="165"/>
        <v>44249</v>
      </c>
      <c r="G158" s="117">
        <f t="shared" si="169"/>
        <v>8.5998898553949488E-3</v>
      </c>
      <c r="H158" s="118">
        <f t="shared" si="183"/>
        <v>44306</v>
      </c>
      <c r="I158" s="118">
        <f t="shared" si="170"/>
        <v>44306</v>
      </c>
      <c r="J158" s="119">
        <f t="shared" si="178"/>
        <v>20</v>
      </c>
      <c r="K158" s="119">
        <f t="shared" si="166"/>
        <v>19</v>
      </c>
      <c r="L158" s="8">
        <f t="shared" si="179"/>
        <v>1.00816814</v>
      </c>
      <c r="M158" s="120">
        <f t="shared" si="167"/>
        <v>1.00249973</v>
      </c>
      <c r="N158" s="120">
        <f t="shared" si="155"/>
        <v>1.0263314565924515</v>
      </c>
      <c r="O158" s="113">
        <f t="shared" si="163"/>
        <v>1.0347146700000001</v>
      </c>
      <c r="P158" s="113">
        <f t="shared" si="171"/>
        <v>1036.1731199799999</v>
      </c>
      <c r="Q158" s="11">
        <f t="shared" si="184"/>
        <v>0</v>
      </c>
      <c r="R158" s="30">
        <f t="shared" si="180"/>
        <v>0</v>
      </c>
      <c r="S158" s="8">
        <f t="shared" si="172"/>
        <v>0</v>
      </c>
      <c r="T158" s="122">
        <f t="shared" si="181"/>
        <v>0.12559999999999999</v>
      </c>
      <c r="U158" s="121">
        <f t="shared" si="162"/>
        <v>19</v>
      </c>
      <c r="V158" s="121">
        <v>252</v>
      </c>
      <c r="W158" s="120">
        <f t="shared" si="173"/>
        <v>1.008960576</v>
      </c>
      <c r="X158" s="113">
        <f t="shared" si="174"/>
        <v>9.2847079899999994</v>
      </c>
      <c r="Y158" s="113">
        <f t="shared" si="175"/>
        <v>0</v>
      </c>
      <c r="Z158" s="125" t="str">
        <f t="shared" si="185"/>
        <v>J=</v>
      </c>
      <c r="AA158" s="118">
        <f t="shared" si="186"/>
        <v>44306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76"/>
        <v>44304</v>
      </c>
      <c r="B159" s="113">
        <f t="shared" si="168"/>
        <v>1045.4578279699999</v>
      </c>
      <c r="C159" s="113">
        <f t="shared" si="182"/>
        <v>1001.409519</v>
      </c>
      <c r="D159" s="114">
        <f t="shared" si="177"/>
        <v>5574.49</v>
      </c>
      <c r="E159" s="115">
        <f t="shared" si="164"/>
        <v>5622.43</v>
      </c>
      <c r="F159" s="116">
        <f t="shared" si="165"/>
        <v>44249</v>
      </c>
      <c r="G159" s="117">
        <f t="shared" si="169"/>
        <v>8.5998898553949488E-3</v>
      </c>
      <c r="H159" s="118">
        <f t="shared" si="183"/>
        <v>44306</v>
      </c>
      <c r="I159" s="118">
        <f t="shared" si="170"/>
        <v>44306</v>
      </c>
      <c r="J159" s="119">
        <f t="shared" si="178"/>
        <v>20</v>
      </c>
      <c r="K159" s="119">
        <f t="shared" si="166"/>
        <v>19</v>
      </c>
      <c r="L159" s="8">
        <f t="shared" si="179"/>
        <v>1.00816814</v>
      </c>
      <c r="M159" s="120">
        <f t="shared" si="167"/>
        <v>1.00249973</v>
      </c>
      <c r="N159" s="120">
        <f t="shared" ref="N159:N222" si="187">IF(I159&gt;I158,N158*M159,N158)</f>
        <v>1.0263314565924515</v>
      </c>
      <c r="O159" s="113">
        <f t="shared" si="163"/>
        <v>1.0347146700000001</v>
      </c>
      <c r="P159" s="113">
        <f t="shared" si="171"/>
        <v>1036.1731199799999</v>
      </c>
      <c r="Q159" s="11">
        <f t="shared" si="184"/>
        <v>0</v>
      </c>
      <c r="R159" s="30">
        <f t="shared" si="180"/>
        <v>0</v>
      </c>
      <c r="S159" s="8">
        <f t="shared" si="172"/>
        <v>0</v>
      </c>
      <c r="T159" s="122">
        <f t="shared" si="181"/>
        <v>0.12559999999999999</v>
      </c>
      <c r="U159" s="121">
        <f t="shared" si="162"/>
        <v>19</v>
      </c>
      <c r="V159" s="121">
        <v>252</v>
      </c>
      <c r="W159" s="120">
        <f t="shared" si="173"/>
        <v>1.008960576</v>
      </c>
      <c r="X159" s="113">
        <f t="shared" si="174"/>
        <v>9.2847079899999994</v>
      </c>
      <c r="Y159" s="113">
        <f t="shared" si="175"/>
        <v>0</v>
      </c>
      <c r="Z159" s="125" t="str">
        <f t="shared" si="185"/>
        <v>J=</v>
      </c>
      <c r="AA159" s="118">
        <f t="shared" si="186"/>
        <v>44306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76"/>
        <v>44305</v>
      </c>
      <c r="B160" s="113">
        <f t="shared" si="168"/>
        <v>1045.4578279699999</v>
      </c>
      <c r="C160" s="113">
        <f t="shared" si="182"/>
        <v>1001.409519</v>
      </c>
      <c r="D160" s="114">
        <f t="shared" si="177"/>
        <v>5574.49</v>
      </c>
      <c r="E160" s="115">
        <f t="shared" si="164"/>
        <v>5622.43</v>
      </c>
      <c r="F160" s="116">
        <f t="shared" si="165"/>
        <v>44249</v>
      </c>
      <c r="G160" s="117">
        <f t="shared" si="169"/>
        <v>8.5998898553949488E-3</v>
      </c>
      <c r="H160" s="118">
        <f t="shared" si="183"/>
        <v>44306</v>
      </c>
      <c r="I160" s="118">
        <f t="shared" si="170"/>
        <v>44306</v>
      </c>
      <c r="J160" s="119">
        <f t="shared" si="178"/>
        <v>20</v>
      </c>
      <c r="K160" s="119">
        <f t="shared" si="166"/>
        <v>19</v>
      </c>
      <c r="L160" s="8">
        <f t="shared" si="179"/>
        <v>1.00816814</v>
      </c>
      <c r="M160" s="120">
        <f t="shared" si="167"/>
        <v>1.00249973</v>
      </c>
      <c r="N160" s="120">
        <f t="shared" si="187"/>
        <v>1.0263314565924515</v>
      </c>
      <c r="O160" s="113">
        <f t="shared" si="163"/>
        <v>1.0347146700000001</v>
      </c>
      <c r="P160" s="113">
        <f t="shared" si="171"/>
        <v>1036.1731199799999</v>
      </c>
      <c r="Q160" s="11">
        <f t="shared" si="184"/>
        <v>0</v>
      </c>
      <c r="R160" s="30">
        <f t="shared" si="180"/>
        <v>0</v>
      </c>
      <c r="S160" s="8">
        <f t="shared" si="172"/>
        <v>0</v>
      </c>
      <c r="T160" s="122">
        <f t="shared" si="181"/>
        <v>0.12559999999999999</v>
      </c>
      <c r="U160" s="121">
        <f t="shared" si="162"/>
        <v>19</v>
      </c>
      <c r="V160" s="121">
        <v>252</v>
      </c>
      <c r="W160" s="120">
        <f t="shared" si="173"/>
        <v>1.008960576</v>
      </c>
      <c r="X160" s="113">
        <f t="shared" si="174"/>
        <v>9.2847079899999994</v>
      </c>
      <c r="Y160" s="113">
        <f t="shared" si="175"/>
        <v>0</v>
      </c>
      <c r="Z160" s="125" t="str">
        <f t="shared" si="185"/>
        <v>J=</v>
      </c>
      <c r="AA160" s="118">
        <f t="shared" si="186"/>
        <v>44306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76"/>
        <v>44306</v>
      </c>
      <c r="B161" s="113">
        <f t="shared" si="168"/>
        <v>1046.3967157100001</v>
      </c>
      <c r="C161" s="113">
        <f t="shared" si="182"/>
        <v>1001.409519</v>
      </c>
      <c r="D161" s="114">
        <f t="shared" si="177"/>
        <v>5574.49</v>
      </c>
      <c r="E161" s="115">
        <f t="shared" si="164"/>
        <v>5622.43</v>
      </c>
      <c r="F161" s="116">
        <f t="shared" si="165"/>
        <v>44249</v>
      </c>
      <c r="G161" s="117">
        <f t="shared" si="169"/>
        <v>8.5998898553949488E-3</v>
      </c>
      <c r="H161" s="118">
        <f t="shared" si="183"/>
        <v>44336</v>
      </c>
      <c r="I161" s="118">
        <f t="shared" si="170"/>
        <v>44306</v>
      </c>
      <c r="J161" s="119">
        <f t="shared" si="178"/>
        <v>20</v>
      </c>
      <c r="K161" s="119">
        <f t="shared" si="166"/>
        <v>20</v>
      </c>
      <c r="L161" s="8">
        <f t="shared" si="179"/>
        <v>1.00859988</v>
      </c>
      <c r="M161" s="120">
        <f t="shared" si="167"/>
        <v>1.00249973</v>
      </c>
      <c r="N161" s="120">
        <f t="shared" si="187"/>
        <v>1.0263314565924515</v>
      </c>
      <c r="O161" s="113">
        <f t="shared" si="163"/>
        <v>1.03515778</v>
      </c>
      <c r="P161" s="113">
        <f t="shared" si="171"/>
        <v>1036.61685455</v>
      </c>
      <c r="Q161" s="11">
        <f t="shared" si="184"/>
        <v>5</v>
      </c>
      <c r="R161" s="30">
        <f t="shared" si="180"/>
        <v>0</v>
      </c>
      <c r="S161" s="8">
        <f t="shared" si="172"/>
        <v>0</v>
      </c>
      <c r="T161" s="122">
        <f t="shared" si="181"/>
        <v>0.12559999999999999</v>
      </c>
      <c r="U161" s="121">
        <f t="shared" si="162"/>
        <v>20</v>
      </c>
      <c r="V161" s="121">
        <v>252</v>
      </c>
      <c r="W161" s="120">
        <f t="shared" si="173"/>
        <v>1.009434403</v>
      </c>
      <c r="X161" s="113">
        <f t="shared" si="174"/>
        <v>9.7798611599999994</v>
      </c>
      <c r="Y161" s="113">
        <f t="shared" si="175"/>
        <v>9.7798611599999994</v>
      </c>
      <c r="Z161" s="125" t="str">
        <f t="shared" si="185"/>
        <v>J=</v>
      </c>
      <c r="AA161" s="118">
        <f t="shared" si="186"/>
        <v>44306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76"/>
        <v>44307</v>
      </c>
      <c r="B162" s="113">
        <f t="shared" si="168"/>
        <v>1037.5609374800001</v>
      </c>
      <c r="C162" s="113">
        <f t="shared" si="182"/>
        <v>1001.409519</v>
      </c>
      <c r="D162" s="114">
        <f t="shared" si="177"/>
        <v>5622.43</v>
      </c>
      <c r="E162" s="115">
        <f t="shared" si="164"/>
        <v>5674.72</v>
      </c>
      <c r="F162" s="116">
        <f t="shared" si="165"/>
        <v>44275</v>
      </c>
      <c r="G162" s="117">
        <f t="shared" si="169"/>
        <v>9.3002491805145304E-3</v>
      </c>
      <c r="H162" s="118">
        <f t="shared" si="183"/>
        <v>44336</v>
      </c>
      <c r="I162" s="118">
        <f t="shared" si="170"/>
        <v>44336</v>
      </c>
      <c r="J162" s="119">
        <f t="shared" si="178"/>
        <v>21</v>
      </c>
      <c r="K162" s="119">
        <f t="shared" si="166"/>
        <v>1</v>
      </c>
      <c r="L162" s="8">
        <f t="shared" si="179"/>
        <v>1.00044091</v>
      </c>
      <c r="M162" s="120">
        <f t="shared" si="167"/>
        <v>1.00859988</v>
      </c>
      <c r="N162" s="120">
        <f t="shared" si="187"/>
        <v>1.0351577839593717</v>
      </c>
      <c r="O162" s="113">
        <f t="shared" si="163"/>
        <v>1.03561419</v>
      </c>
      <c r="P162" s="113">
        <f t="shared" si="171"/>
        <v>1037.0739078700001</v>
      </c>
      <c r="Q162" s="11">
        <f t="shared" si="184"/>
        <v>0</v>
      </c>
      <c r="R162" s="30">
        <f t="shared" si="180"/>
        <v>0</v>
      </c>
      <c r="S162" s="8">
        <f t="shared" si="172"/>
        <v>0</v>
      </c>
      <c r="T162" s="122">
        <f t="shared" si="181"/>
        <v>0.12559999999999999</v>
      </c>
      <c r="U162" s="121">
        <f t="shared" si="162"/>
        <v>1</v>
      </c>
      <c r="V162" s="121">
        <v>252</v>
      </c>
      <c r="W162" s="120">
        <f t="shared" si="173"/>
        <v>1.000469619</v>
      </c>
      <c r="X162" s="113">
        <f t="shared" si="174"/>
        <v>0.48702961</v>
      </c>
      <c r="Y162" s="113">
        <f t="shared" si="175"/>
        <v>0</v>
      </c>
      <c r="Z162" s="125" t="str">
        <f t="shared" si="185"/>
        <v>J=</v>
      </c>
      <c r="AA162" s="118">
        <f t="shared" si="186"/>
        <v>44336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76"/>
        <v>44308</v>
      </c>
      <c r="B163" s="113">
        <f t="shared" si="168"/>
        <v>1037.5609374800001</v>
      </c>
      <c r="C163" s="113">
        <f t="shared" si="182"/>
        <v>1001.409519</v>
      </c>
      <c r="D163" s="114">
        <f t="shared" si="177"/>
        <v>5622.43</v>
      </c>
      <c r="E163" s="115">
        <f t="shared" si="164"/>
        <v>5674.72</v>
      </c>
      <c r="F163" s="116">
        <f t="shared" si="165"/>
        <v>44275</v>
      </c>
      <c r="G163" s="117">
        <f t="shared" si="169"/>
        <v>9.3002491805145304E-3</v>
      </c>
      <c r="H163" s="118">
        <f t="shared" si="183"/>
        <v>44336</v>
      </c>
      <c r="I163" s="118">
        <f t="shared" si="170"/>
        <v>44336</v>
      </c>
      <c r="J163" s="119">
        <f t="shared" si="178"/>
        <v>21</v>
      </c>
      <c r="K163" s="119">
        <f t="shared" si="166"/>
        <v>1</v>
      </c>
      <c r="L163" s="8">
        <f t="shared" si="179"/>
        <v>1.00044091</v>
      </c>
      <c r="M163" s="120">
        <f t="shared" si="167"/>
        <v>1.00859988</v>
      </c>
      <c r="N163" s="120">
        <f t="shared" si="187"/>
        <v>1.0351577839593717</v>
      </c>
      <c r="O163" s="113">
        <f t="shared" si="163"/>
        <v>1.03561419</v>
      </c>
      <c r="P163" s="113">
        <f t="shared" si="171"/>
        <v>1037.0739078700001</v>
      </c>
      <c r="Q163" s="11">
        <f t="shared" si="184"/>
        <v>0</v>
      </c>
      <c r="R163" s="30">
        <f t="shared" si="180"/>
        <v>0</v>
      </c>
      <c r="S163" s="8">
        <f t="shared" si="172"/>
        <v>0</v>
      </c>
      <c r="T163" s="122">
        <f t="shared" si="181"/>
        <v>0.12559999999999999</v>
      </c>
      <c r="U163" s="121">
        <f t="shared" si="162"/>
        <v>1</v>
      </c>
      <c r="V163" s="121">
        <v>252</v>
      </c>
      <c r="W163" s="120">
        <f t="shared" si="173"/>
        <v>1.000469619</v>
      </c>
      <c r="X163" s="113">
        <f t="shared" si="174"/>
        <v>0.48702961</v>
      </c>
      <c r="Y163" s="113">
        <f t="shared" si="175"/>
        <v>0</v>
      </c>
      <c r="Z163" s="125" t="str">
        <f t="shared" si="185"/>
        <v>J=</v>
      </c>
      <c r="AA163" s="118">
        <f t="shared" si="186"/>
        <v>44336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76"/>
        <v>44309</v>
      </c>
      <c r="B164" s="113">
        <f t="shared" si="168"/>
        <v>1038.5058994999999</v>
      </c>
      <c r="C164" s="113">
        <f t="shared" si="182"/>
        <v>1001.409519</v>
      </c>
      <c r="D164" s="114">
        <f t="shared" si="177"/>
        <v>5622.43</v>
      </c>
      <c r="E164" s="115">
        <f t="shared" si="164"/>
        <v>5674.72</v>
      </c>
      <c r="F164" s="116">
        <f t="shared" si="165"/>
        <v>44275</v>
      </c>
      <c r="G164" s="117">
        <f t="shared" si="169"/>
        <v>9.3002491805145304E-3</v>
      </c>
      <c r="H164" s="118">
        <f t="shared" si="183"/>
        <v>44336</v>
      </c>
      <c r="I164" s="118">
        <f t="shared" si="170"/>
        <v>44336</v>
      </c>
      <c r="J164" s="119">
        <f t="shared" si="178"/>
        <v>21</v>
      </c>
      <c r="K164" s="119">
        <f t="shared" si="166"/>
        <v>2</v>
      </c>
      <c r="L164" s="8">
        <f t="shared" si="179"/>
        <v>1.0008820300000001</v>
      </c>
      <c r="M164" s="120">
        <f t="shared" si="167"/>
        <v>1.00859988</v>
      </c>
      <c r="N164" s="120">
        <f t="shared" si="187"/>
        <v>1.0351577839593717</v>
      </c>
      <c r="O164" s="113">
        <f t="shared" si="163"/>
        <v>1.0360708199999999</v>
      </c>
      <c r="P164" s="113">
        <f t="shared" si="171"/>
        <v>1037.5311815</v>
      </c>
      <c r="Q164" s="11">
        <f t="shared" si="184"/>
        <v>0</v>
      </c>
      <c r="R164" s="30">
        <f t="shared" si="180"/>
        <v>0</v>
      </c>
      <c r="S164" s="8">
        <f t="shared" si="172"/>
        <v>0</v>
      </c>
      <c r="T164" s="122">
        <f t="shared" si="181"/>
        <v>0.12559999999999999</v>
      </c>
      <c r="U164" s="121">
        <f t="shared" si="162"/>
        <v>2</v>
      </c>
      <c r="V164" s="121">
        <v>252</v>
      </c>
      <c r="W164" s="120">
        <f t="shared" si="173"/>
        <v>1.000939459</v>
      </c>
      <c r="X164" s="113">
        <f t="shared" si="174"/>
        <v>0.97471799999999997</v>
      </c>
      <c r="Y164" s="113">
        <f t="shared" si="175"/>
        <v>0</v>
      </c>
      <c r="Z164" s="125" t="str">
        <f t="shared" si="185"/>
        <v>J=</v>
      </c>
      <c r="AA164" s="118">
        <f t="shared" si="186"/>
        <v>44336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76"/>
        <v>44310</v>
      </c>
      <c r="B165" s="113">
        <f t="shared" si="168"/>
        <v>1039.45171011</v>
      </c>
      <c r="C165" s="113">
        <f t="shared" si="182"/>
        <v>1001.409519</v>
      </c>
      <c r="D165" s="114">
        <f t="shared" si="177"/>
        <v>5622.43</v>
      </c>
      <c r="E165" s="115">
        <f t="shared" si="164"/>
        <v>5674.72</v>
      </c>
      <c r="F165" s="116">
        <f t="shared" si="165"/>
        <v>44275</v>
      </c>
      <c r="G165" s="117">
        <f t="shared" si="169"/>
        <v>9.3002491805145304E-3</v>
      </c>
      <c r="H165" s="118">
        <f t="shared" si="183"/>
        <v>44336</v>
      </c>
      <c r="I165" s="118">
        <f t="shared" si="170"/>
        <v>44336</v>
      </c>
      <c r="J165" s="119">
        <f t="shared" si="178"/>
        <v>21</v>
      </c>
      <c r="K165" s="119">
        <f t="shared" si="166"/>
        <v>3</v>
      </c>
      <c r="L165" s="8">
        <f t="shared" si="179"/>
        <v>1.0013233399999999</v>
      </c>
      <c r="M165" s="120">
        <f t="shared" si="167"/>
        <v>1.00859988</v>
      </c>
      <c r="N165" s="120">
        <f t="shared" si="187"/>
        <v>1.0351577839593717</v>
      </c>
      <c r="O165" s="113">
        <f t="shared" si="163"/>
        <v>1.0365276400000001</v>
      </c>
      <c r="P165" s="113">
        <f t="shared" si="171"/>
        <v>1037.9886454</v>
      </c>
      <c r="Q165" s="11">
        <f t="shared" si="184"/>
        <v>0</v>
      </c>
      <c r="R165" s="30">
        <f t="shared" si="180"/>
        <v>0</v>
      </c>
      <c r="S165" s="8">
        <f t="shared" si="172"/>
        <v>0</v>
      </c>
      <c r="T165" s="122">
        <f t="shared" si="181"/>
        <v>0.12559999999999999</v>
      </c>
      <c r="U165" s="121">
        <f t="shared" ref="U165:U228" si="188">IF(Q164&gt;0,1,IF(K165=K164,U164,U164+1))</f>
        <v>3</v>
      </c>
      <c r="V165" s="121">
        <v>252</v>
      </c>
      <c r="W165" s="120">
        <f t="shared" si="173"/>
        <v>1.0014095190000001</v>
      </c>
      <c r="X165" s="113">
        <f t="shared" si="174"/>
        <v>1.46306471</v>
      </c>
      <c r="Y165" s="113">
        <f t="shared" si="175"/>
        <v>0</v>
      </c>
      <c r="Z165" s="125" t="str">
        <f t="shared" si="185"/>
        <v>J=</v>
      </c>
      <c r="AA165" s="118">
        <f t="shared" si="186"/>
        <v>44336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76"/>
        <v>44311</v>
      </c>
      <c r="B166" s="113">
        <f t="shared" si="168"/>
        <v>1039.45171011</v>
      </c>
      <c r="C166" s="113">
        <f t="shared" si="182"/>
        <v>1001.409519</v>
      </c>
      <c r="D166" s="114">
        <f t="shared" si="177"/>
        <v>5622.43</v>
      </c>
      <c r="E166" s="115">
        <f t="shared" si="164"/>
        <v>5674.72</v>
      </c>
      <c r="F166" s="116">
        <f t="shared" si="165"/>
        <v>44275</v>
      </c>
      <c r="G166" s="117">
        <f t="shared" si="169"/>
        <v>9.3002491805145304E-3</v>
      </c>
      <c r="H166" s="118">
        <f t="shared" si="183"/>
        <v>44336</v>
      </c>
      <c r="I166" s="118">
        <f t="shared" si="170"/>
        <v>44336</v>
      </c>
      <c r="J166" s="119">
        <f t="shared" si="178"/>
        <v>21</v>
      </c>
      <c r="K166" s="119">
        <f t="shared" si="166"/>
        <v>3</v>
      </c>
      <c r="L166" s="8">
        <f t="shared" si="179"/>
        <v>1.0013233399999999</v>
      </c>
      <c r="M166" s="120">
        <f t="shared" si="167"/>
        <v>1.00859988</v>
      </c>
      <c r="N166" s="120">
        <f t="shared" si="187"/>
        <v>1.0351577839593717</v>
      </c>
      <c r="O166" s="113">
        <f t="shared" si="163"/>
        <v>1.0365276400000001</v>
      </c>
      <c r="P166" s="113">
        <f t="shared" si="171"/>
        <v>1037.9886454</v>
      </c>
      <c r="Q166" s="11">
        <f t="shared" si="184"/>
        <v>0</v>
      </c>
      <c r="R166" s="30">
        <f t="shared" si="180"/>
        <v>0</v>
      </c>
      <c r="S166" s="8">
        <f t="shared" si="172"/>
        <v>0</v>
      </c>
      <c r="T166" s="122">
        <f t="shared" si="181"/>
        <v>0.12559999999999999</v>
      </c>
      <c r="U166" s="121">
        <f t="shared" si="188"/>
        <v>3</v>
      </c>
      <c r="V166" s="121">
        <v>252</v>
      </c>
      <c r="W166" s="120">
        <f t="shared" si="173"/>
        <v>1.0014095190000001</v>
      </c>
      <c r="X166" s="113">
        <f t="shared" si="174"/>
        <v>1.46306471</v>
      </c>
      <c r="Y166" s="113">
        <f t="shared" si="175"/>
        <v>0</v>
      </c>
      <c r="Z166" s="125" t="str">
        <f t="shared" si="185"/>
        <v>J=</v>
      </c>
      <c r="AA166" s="118">
        <f t="shared" si="186"/>
        <v>44336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76"/>
        <v>44312</v>
      </c>
      <c r="B167" s="113">
        <f t="shared" si="168"/>
        <v>1039.45171011</v>
      </c>
      <c r="C167" s="113">
        <f t="shared" si="182"/>
        <v>1001.409519</v>
      </c>
      <c r="D167" s="114">
        <f t="shared" si="177"/>
        <v>5622.43</v>
      </c>
      <c r="E167" s="115">
        <f t="shared" si="164"/>
        <v>5674.72</v>
      </c>
      <c r="F167" s="116">
        <f t="shared" si="165"/>
        <v>44275</v>
      </c>
      <c r="G167" s="117">
        <f t="shared" si="169"/>
        <v>9.3002491805145304E-3</v>
      </c>
      <c r="H167" s="118">
        <f t="shared" si="183"/>
        <v>44336</v>
      </c>
      <c r="I167" s="118">
        <f t="shared" si="170"/>
        <v>44336</v>
      </c>
      <c r="J167" s="119">
        <f t="shared" si="178"/>
        <v>21</v>
      </c>
      <c r="K167" s="119">
        <f t="shared" si="166"/>
        <v>3</v>
      </c>
      <c r="L167" s="8">
        <f t="shared" si="179"/>
        <v>1.0013233399999999</v>
      </c>
      <c r="M167" s="120">
        <f t="shared" si="167"/>
        <v>1.00859988</v>
      </c>
      <c r="N167" s="120">
        <f t="shared" si="187"/>
        <v>1.0351577839593717</v>
      </c>
      <c r="O167" s="113">
        <f t="shared" si="163"/>
        <v>1.0365276400000001</v>
      </c>
      <c r="P167" s="113">
        <f t="shared" si="171"/>
        <v>1037.9886454</v>
      </c>
      <c r="Q167" s="11">
        <f t="shared" si="184"/>
        <v>0</v>
      </c>
      <c r="R167" s="30">
        <f t="shared" si="180"/>
        <v>0</v>
      </c>
      <c r="S167" s="8">
        <f t="shared" si="172"/>
        <v>0</v>
      </c>
      <c r="T167" s="122">
        <f t="shared" si="181"/>
        <v>0.12559999999999999</v>
      </c>
      <c r="U167" s="121">
        <f t="shared" si="188"/>
        <v>3</v>
      </c>
      <c r="V167" s="121">
        <v>252</v>
      </c>
      <c r="W167" s="120">
        <f t="shared" si="173"/>
        <v>1.0014095190000001</v>
      </c>
      <c r="X167" s="113">
        <f t="shared" si="174"/>
        <v>1.46306471</v>
      </c>
      <c r="Y167" s="113">
        <f t="shared" si="175"/>
        <v>0</v>
      </c>
      <c r="Z167" s="125" t="str">
        <f t="shared" si="185"/>
        <v>J=</v>
      </c>
      <c r="AA167" s="118">
        <f t="shared" si="186"/>
        <v>44336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76"/>
        <v>44313</v>
      </c>
      <c r="B168" s="113">
        <f t="shared" si="168"/>
        <v>1040.3983909799999</v>
      </c>
      <c r="C168" s="113">
        <f t="shared" si="182"/>
        <v>1001.409519</v>
      </c>
      <c r="D168" s="114">
        <f t="shared" si="177"/>
        <v>5622.43</v>
      </c>
      <c r="E168" s="115">
        <f t="shared" si="164"/>
        <v>5674.72</v>
      </c>
      <c r="F168" s="116">
        <f t="shared" si="165"/>
        <v>44275</v>
      </c>
      <c r="G168" s="117">
        <f t="shared" si="169"/>
        <v>9.3002491805145304E-3</v>
      </c>
      <c r="H168" s="118">
        <f t="shared" si="183"/>
        <v>44336</v>
      </c>
      <c r="I168" s="118">
        <f t="shared" si="170"/>
        <v>44336</v>
      </c>
      <c r="J168" s="119">
        <f t="shared" si="178"/>
        <v>21</v>
      </c>
      <c r="K168" s="119">
        <f t="shared" si="166"/>
        <v>4</v>
      </c>
      <c r="L168" s="8">
        <f t="shared" si="179"/>
        <v>1.0017648400000001</v>
      </c>
      <c r="M168" s="120">
        <f t="shared" si="167"/>
        <v>1.00859988</v>
      </c>
      <c r="N168" s="120">
        <f t="shared" si="187"/>
        <v>1.0351577839593717</v>
      </c>
      <c r="O168" s="113">
        <f t="shared" si="163"/>
        <v>1.0369846700000001</v>
      </c>
      <c r="P168" s="113">
        <f t="shared" si="171"/>
        <v>1038.44631959</v>
      </c>
      <c r="Q168" s="11">
        <f t="shared" si="184"/>
        <v>0</v>
      </c>
      <c r="R168" s="30">
        <f t="shared" si="180"/>
        <v>0</v>
      </c>
      <c r="S168" s="8">
        <f t="shared" si="172"/>
        <v>0</v>
      </c>
      <c r="T168" s="122">
        <f t="shared" si="181"/>
        <v>0.12559999999999999</v>
      </c>
      <c r="U168" s="121">
        <f t="shared" si="188"/>
        <v>4</v>
      </c>
      <c r="V168" s="121">
        <v>252</v>
      </c>
      <c r="W168" s="120">
        <f t="shared" si="173"/>
        <v>1.0018798</v>
      </c>
      <c r="X168" s="113">
        <f t="shared" si="174"/>
        <v>1.95207139</v>
      </c>
      <c r="Y168" s="113">
        <f t="shared" si="175"/>
        <v>0</v>
      </c>
      <c r="Z168" s="125" t="str">
        <f t="shared" si="185"/>
        <v>J=</v>
      </c>
      <c r="AA168" s="118">
        <f t="shared" si="186"/>
        <v>44336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76"/>
        <v>44314</v>
      </c>
      <c r="B169" s="113">
        <f t="shared" si="168"/>
        <v>1041.34593266</v>
      </c>
      <c r="C169" s="113">
        <f t="shared" si="182"/>
        <v>1001.409519</v>
      </c>
      <c r="D169" s="114">
        <f t="shared" si="177"/>
        <v>5622.43</v>
      </c>
      <c r="E169" s="115">
        <f t="shared" si="164"/>
        <v>5674.72</v>
      </c>
      <c r="F169" s="116">
        <f t="shared" si="165"/>
        <v>44275</v>
      </c>
      <c r="G169" s="117">
        <f t="shared" si="169"/>
        <v>9.3002491805145304E-3</v>
      </c>
      <c r="H169" s="118">
        <f t="shared" si="183"/>
        <v>44336</v>
      </c>
      <c r="I169" s="118">
        <f t="shared" si="170"/>
        <v>44336</v>
      </c>
      <c r="J169" s="119">
        <f t="shared" si="178"/>
        <v>21</v>
      </c>
      <c r="K169" s="119">
        <f t="shared" si="166"/>
        <v>5</v>
      </c>
      <c r="L169" s="8">
        <f t="shared" si="179"/>
        <v>1.00220654</v>
      </c>
      <c r="M169" s="120">
        <f t="shared" si="167"/>
        <v>1.00859988</v>
      </c>
      <c r="N169" s="120">
        <f t="shared" si="187"/>
        <v>1.0351577839593717</v>
      </c>
      <c r="O169" s="113">
        <f t="shared" ref="O169:O232" si="189">TRUNC(TRUNC((L169*N169),15),8)</f>
        <v>1.0374418999999999</v>
      </c>
      <c r="P169" s="113">
        <f t="shared" si="171"/>
        <v>1038.90419406</v>
      </c>
      <c r="Q169" s="11">
        <f t="shared" si="184"/>
        <v>0</v>
      </c>
      <c r="R169" s="30">
        <f t="shared" si="180"/>
        <v>0</v>
      </c>
      <c r="S169" s="8">
        <f t="shared" si="172"/>
        <v>0</v>
      </c>
      <c r="T169" s="122">
        <f t="shared" si="181"/>
        <v>0.12559999999999999</v>
      </c>
      <c r="U169" s="121">
        <f t="shared" si="188"/>
        <v>5</v>
      </c>
      <c r="V169" s="121">
        <v>252</v>
      </c>
      <c r="W169" s="120">
        <f t="shared" si="173"/>
        <v>1.002350302</v>
      </c>
      <c r="X169" s="113">
        <f t="shared" si="174"/>
        <v>2.4417385999999999</v>
      </c>
      <c r="Y169" s="113">
        <f t="shared" si="175"/>
        <v>0</v>
      </c>
      <c r="Z169" s="125" t="str">
        <f t="shared" si="185"/>
        <v>J=</v>
      </c>
      <c r="AA169" s="118">
        <f t="shared" si="186"/>
        <v>44336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76"/>
        <v>44315</v>
      </c>
      <c r="B170" s="113">
        <f t="shared" si="168"/>
        <v>1042.29432572</v>
      </c>
      <c r="C170" s="113">
        <f t="shared" si="182"/>
        <v>1001.409519</v>
      </c>
      <c r="D170" s="114">
        <f t="shared" si="177"/>
        <v>5622.43</v>
      </c>
      <c r="E170" s="115">
        <f t="shared" ref="E170:E233" si="190">IF($K170=1,VLOOKUP($A169,$AO$10:$AS$131,4),E169)</f>
        <v>5674.72</v>
      </c>
      <c r="F170" s="116">
        <f t="shared" ref="F170:F233" si="191">IF($K170=1,VLOOKUP($A169,$AO$10:$AS$131,5),F169)</f>
        <v>44275</v>
      </c>
      <c r="G170" s="117">
        <f t="shared" si="169"/>
        <v>9.3002491805145304E-3</v>
      </c>
      <c r="H170" s="118">
        <f t="shared" si="183"/>
        <v>44336</v>
      </c>
      <c r="I170" s="118">
        <f t="shared" si="170"/>
        <v>44336</v>
      </c>
      <c r="J170" s="119">
        <f t="shared" si="178"/>
        <v>21</v>
      </c>
      <c r="K170" s="119">
        <f t="shared" ref="K170:K233" si="192">(J170-(NETWORKDAYS(A170,I170,AD$176:AD$502)-1))</f>
        <v>6</v>
      </c>
      <c r="L170" s="8">
        <f t="shared" si="179"/>
        <v>1.00264843</v>
      </c>
      <c r="M170" s="120">
        <f t="shared" ref="M170:M233" si="193">IF(I170&gt;I169,L169,M169)</f>
        <v>1.00859988</v>
      </c>
      <c r="N170" s="120">
        <f t="shared" si="187"/>
        <v>1.0351577839593717</v>
      </c>
      <c r="O170" s="113">
        <f t="shared" si="189"/>
        <v>1.03789932</v>
      </c>
      <c r="P170" s="113">
        <f t="shared" si="171"/>
        <v>1039.36225881</v>
      </c>
      <c r="Q170" s="11">
        <f t="shared" si="184"/>
        <v>0</v>
      </c>
      <c r="R170" s="30">
        <f t="shared" si="180"/>
        <v>0</v>
      </c>
      <c r="S170" s="8">
        <f t="shared" si="172"/>
        <v>0</v>
      </c>
      <c r="T170" s="122">
        <f t="shared" si="181"/>
        <v>0.12559999999999999</v>
      </c>
      <c r="U170" s="121">
        <f t="shared" si="188"/>
        <v>6</v>
      </c>
      <c r="V170" s="121">
        <v>252</v>
      </c>
      <c r="W170" s="120">
        <f t="shared" si="173"/>
        <v>1.002821025</v>
      </c>
      <c r="X170" s="113">
        <f t="shared" si="174"/>
        <v>2.9320669100000001</v>
      </c>
      <c r="Y170" s="113">
        <f t="shared" si="175"/>
        <v>0</v>
      </c>
      <c r="Z170" s="125" t="str">
        <f t="shared" si="185"/>
        <v>J=</v>
      </c>
      <c r="AA170" s="118">
        <f t="shared" si="186"/>
        <v>44336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76"/>
        <v>44316</v>
      </c>
      <c r="B171" s="113">
        <f t="shared" si="168"/>
        <v>1043.2435897600001</v>
      </c>
      <c r="C171" s="113">
        <f t="shared" si="182"/>
        <v>1001.409519</v>
      </c>
      <c r="D171" s="114">
        <f t="shared" si="177"/>
        <v>5622.43</v>
      </c>
      <c r="E171" s="115">
        <f t="shared" si="190"/>
        <v>5674.72</v>
      </c>
      <c r="F171" s="116">
        <f t="shared" si="191"/>
        <v>44275</v>
      </c>
      <c r="G171" s="117">
        <f t="shared" si="169"/>
        <v>9.3002491805145304E-3</v>
      </c>
      <c r="H171" s="118">
        <f t="shared" si="183"/>
        <v>44336</v>
      </c>
      <c r="I171" s="118">
        <f t="shared" si="170"/>
        <v>44336</v>
      </c>
      <c r="J171" s="119">
        <f t="shared" si="178"/>
        <v>21</v>
      </c>
      <c r="K171" s="119">
        <f t="shared" si="192"/>
        <v>7</v>
      </c>
      <c r="L171" s="8">
        <f t="shared" si="179"/>
        <v>1.00309052</v>
      </c>
      <c r="M171" s="120">
        <f t="shared" si="193"/>
        <v>1.00859988</v>
      </c>
      <c r="N171" s="120">
        <f t="shared" si="187"/>
        <v>1.0351577839593717</v>
      </c>
      <c r="O171" s="113">
        <f t="shared" si="189"/>
        <v>1.0383569500000001</v>
      </c>
      <c r="P171" s="113">
        <f t="shared" si="171"/>
        <v>1039.8205338400001</v>
      </c>
      <c r="Q171" s="11">
        <f t="shared" si="184"/>
        <v>0</v>
      </c>
      <c r="R171" s="30">
        <f t="shared" si="180"/>
        <v>0</v>
      </c>
      <c r="S171" s="8">
        <f t="shared" si="172"/>
        <v>0</v>
      </c>
      <c r="T171" s="122">
        <f t="shared" si="181"/>
        <v>0.12559999999999999</v>
      </c>
      <c r="U171" s="121">
        <f t="shared" si="188"/>
        <v>7</v>
      </c>
      <c r="V171" s="121">
        <v>252</v>
      </c>
      <c r="W171" s="120">
        <f t="shared" si="173"/>
        <v>1.0032919680000001</v>
      </c>
      <c r="X171" s="113">
        <f t="shared" si="174"/>
        <v>3.4230559199999999</v>
      </c>
      <c r="Y171" s="113">
        <f t="shared" si="175"/>
        <v>0</v>
      </c>
      <c r="Z171" s="125" t="str">
        <f t="shared" si="185"/>
        <v>J=</v>
      </c>
      <c r="AA171" s="118">
        <f t="shared" si="186"/>
        <v>44336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76"/>
        <v>44317</v>
      </c>
      <c r="B172" s="113">
        <f t="shared" si="168"/>
        <v>1044.19371742</v>
      </c>
      <c r="C172" s="113">
        <f t="shared" si="182"/>
        <v>1001.409519</v>
      </c>
      <c r="D172" s="114">
        <f t="shared" si="177"/>
        <v>5622.43</v>
      </c>
      <c r="E172" s="115">
        <f t="shared" si="190"/>
        <v>5674.72</v>
      </c>
      <c r="F172" s="116">
        <f t="shared" si="191"/>
        <v>44275</v>
      </c>
      <c r="G172" s="117">
        <f t="shared" si="169"/>
        <v>9.3002491805145304E-3</v>
      </c>
      <c r="H172" s="118">
        <f t="shared" si="183"/>
        <v>44336</v>
      </c>
      <c r="I172" s="118">
        <f t="shared" si="170"/>
        <v>44336</v>
      </c>
      <c r="J172" s="119">
        <f t="shared" si="178"/>
        <v>21</v>
      </c>
      <c r="K172" s="119">
        <f t="shared" si="192"/>
        <v>8</v>
      </c>
      <c r="L172" s="8">
        <f t="shared" si="179"/>
        <v>1.0035327999999999</v>
      </c>
      <c r="M172" s="120">
        <f t="shared" si="193"/>
        <v>1.00859988</v>
      </c>
      <c r="N172" s="120">
        <f t="shared" si="187"/>
        <v>1.0351577839593717</v>
      </c>
      <c r="O172" s="113">
        <f t="shared" si="189"/>
        <v>1.03881478</v>
      </c>
      <c r="P172" s="113">
        <f t="shared" si="171"/>
        <v>1040.27900916</v>
      </c>
      <c r="Q172" s="11">
        <f t="shared" si="184"/>
        <v>0</v>
      </c>
      <c r="R172" s="30">
        <f t="shared" si="180"/>
        <v>0</v>
      </c>
      <c r="S172" s="8">
        <f t="shared" si="172"/>
        <v>0</v>
      </c>
      <c r="T172" s="122">
        <f t="shared" si="181"/>
        <v>0.12559999999999999</v>
      </c>
      <c r="U172" s="121">
        <f t="shared" si="188"/>
        <v>8</v>
      </c>
      <c r="V172" s="121">
        <v>252</v>
      </c>
      <c r="W172" s="120">
        <f t="shared" si="173"/>
        <v>1.0037631330000001</v>
      </c>
      <c r="X172" s="113">
        <f t="shared" si="174"/>
        <v>3.9147082599999998</v>
      </c>
      <c r="Y172" s="113">
        <f t="shared" si="175"/>
        <v>0</v>
      </c>
      <c r="Z172" s="125" t="str">
        <f t="shared" si="185"/>
        <v>J=</v>
      </c>
      <c r="AA172" s="118">
        <f t="shared" si="186"/>
        <v>44336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76"/>
        <v>44318</v>
      </c>
      <c r="B173" s="113">
        <f t="shared" si="168"/>
        <v>1044.19371742</v>
      </c>
      <c r="C173" s="113">
        <f t="shared" si="182"/>
        <v>1001.409519</v>
      </c>
      <c r="D173" s="114">
        <f t="shared" si="177"/>
        <v>5622.43</v>
      </c>
      <c r="E173" s="115">
        <f t="shared" si="190"/>
        <v>5674.72</v>
      </c>
      <c r="F173" s="116">
        <f t="shared" si="191"/>
        <v>44275</v>
      </c>
      <c r="G173" s="117">
        <f t="shared" si="169"/>
        <v>9.3002491805145304E-3</v>
      </c>
      <c r="H173" s="118">
        <f t="shared" si="183"/>
        <v>44336</v>
      </c>
      <c r="I173" s="118">
        <f t="shared" si="170"/>
        <v>44336</v>
      </c>
      <c r="J173" s="119">
        <f t="shared" si="178"/>
        <v>21</v>
      </c>
      <c r="K173" s="119">
        <f t="shared" si="192"/>
        <v>8</v>
      </c>
      <c r="L173" s="8">
        <f t="shared" si="179"/>
        <v>1.0035327999999999</v>
      </c>
      <c r="M173" s="120">
        <f t="shared" si="193"/>
        <v>1.00859988</v>
      </c>
      <c r="N173" s="120">
        <f t="shared" si="187"/>
        <v>1.0351577839593717</v>
      </c>
      <c r="O173" s="113">
        <f t="shared" si="189"/>
        <v>1.03881478</v>
      </c>
      <c r="P173" s="113">
        <f t="shared" si="171"/>
        <v>1040.27900916</v>
      </c>
      <c r="Q173" s="11">
        <f t="shared" si="184"/>
        <v>0</v>
      </c>
      <c r="R173" s="30">
        <f t="shared" si="180"/>
        <v>0</v>
      </c>
      <c r="S173" s="8">
        <f t="shared" si="172"/>
        <v>0</v>
      </c>
      <c r="T173" s="122">
        <f t="shared" si="181"/>
        <v>0.12559999999999999</v>
      </c>
      <c r="U173" s="121">
        <f t="shared" si="188"/>
        <v>8</v>
      </c>
      <c r="V173" s="121">
        <v>252</v>
      </c>
      <c r="W173" s="120">
        <f t="shared" si="173"/>
        <v>1.0037631330000001</v>
      </c>
      <c r="X173" s="113">
        <f t="shared" si="174"/>
        <v>3.9147082599999998</v>
      </c>
      <c r="Y173" s="113">
        <f t="shared" si="175"/>
        <v>0</v>
      </c>
      <c r="Z173" s="125" t="str">
        <f t="shared" si="185"/>
        <v>J=</v>
      </c>
      <c r="AA173" s="118">
        <f t="shared" si="186"/>
        <v>44336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76"/>
        <v>44319</v>
      </c>
      <c r="B174" s="113">
        <f t="shared" si="168"/>
        <v>1044.19371742</v>
      </c>
      <c r="C174" s="113">
        <f t="shared" si="182"/>
        <v>1001.409519</v>
      </c>
      <c r="D174" s="114">
        <f t="shared" si="177"/>
        <v>5622.43</v>
      </c>
      <c r="E174" s="115">
        <f t="shared" si="190"/>
        <v>5674.72</v>
      </c>
      <c r="F174" s="116">
        <f t="shared" si="191"/>
        <v>44275</v>
      </c>
      <c r="G174" s="117">
        <f t="shared" si="169"/>
        <v>9.3002491805145304E-3</v>
      </c>
      <c r="H174" s="118">
        <f t="shared" si="183"/>
        <v>44336</v>
      </c>
      <c r="I174" s="118">
        <f t="shared" si="170"/>
        <v>44336</v>
      </c>
      <c r="J174" s="119">
        <f t="shared" si="178"/>
        <v>21</v>
      </c>
      <c r="K174" s="119">
        <f t="shared" si="192"/>
        <v>8</v>
      </c>
      <c r="L174" s="8">
        <f t="shared" si="179"/>
        <v>1.0035327999999999</v>
      </c>
      <c r="M174" s="120">
        <f t="shared" si="193"/>
        <v>1.00859988</v>
      </c>
      <c r="N174" s="120">
        <f t="shared" si="187"/>
        <v>1.0351577839593717</v>
      </c>
      <c r="O174" s="113">
        <f t="shared" si="189"/>
        <v>1.03881478</v>
      </c>
      <c r="P174" s="113">
        <f t="shared" si="171"/>
        <v>1040.27900916</v>
      </c>
      <c r="Q174" s="11">
        <f t="shared" si="184"/>
        <v>0</v>
      </c>
      <c r="R174" s="30">
        <f t="shared" si="180"/>
        <v>0</v>
      </c>
      <c r="S174" s="8">
        <f t="shared" si="172"/>
        <v>0</v>
      </c>
      <c r="T174" s="122">
        <f t="shared" si="181"/>
        <v>0.12559999999999999</v>
      </c>
      <c r="U174" s="121">
        <f t="shared" si="188"/>
        <v>8</v>
      </c>
      <c r="V174" s="121">
        <v>252</v>
      </c>
      <c r="W174" s="120">
        <f t="shared" si="173"/>
        <v>1.0037631330000001</v>
      </c>
      <c r="X174" s="113">
        <f t="shared" si="174"/>
        <v>3.9147082599999998</v>
      </c>
      <c r="Y174" s="113">
        <f t="shared" si="175"/>
        <v>0</v>
      </c>
      <c r="Z174" s="125" t="str">
        <f t="shared" si="185"/>
        <v>J=</v>
      </c>
      <c r="AA174" s="118">
        <f t="shared" si="186"/>
        <v>44336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76"/>
        <v>44320</v>
      </c>
      <c r="B175" s="113">
        <f t="shared" si="168"/>
        <v>1045.1447193600002</v>
      </c>
      <c r="C175" s="113">
        <f t="shared" si="182"/>
        <v>1001.409519</v>
      </c>
      <c r="D175" s="114">
        <f t="shared" si="177"/>
        <v>5622.43</v>
      </c>
      <c r="E175" s="115">
        <f t="shared" si="190"/>
        <v>5674.72</v>
      </c>
      <c r="F175" s="116">
        <f t="shared" si="191"/>
        <v>44275</v>
      </c>
      <c r="G175" s="117">
        <f t="shared" si="169"/>
        <v>9.3002491805145304E-3</v>
      </c>
      <c r="H175" s="118">
        <f t="shared" si="183"/>
        <v>44336</v>
      </c>
      <c r="I175" s="118">
        <f t="shared" si="170"/>
        <v>44336</v>
      </c>
      <c r="J175" s="119">
        <f t="shared" si="178"/>
        <v>21</v>
      </c>
      <c r="K175" s="119">
        <f t="shared" si="192"/>
        <v>9</v>
      </c>
      <c r="L175" s="8">
        <f t="shared" si="179"/>
        <v>1.0039752799999999</v>
      </c>
      <c r="M175" s="120">
        <f t="shared" si="193"/>
        <v>1.00859988</v>
      </c>
      <c r="N175" s="120">
        <f t="shared" si="187"/>
        <v>1.0351577839593717</v>
      </c>
      <c r="O175" s="113">
        <f t="shared" si="189"/>
        <v>1.0392728200000001</v>
      </c>
      <c r="P175" s="113">
        <f t="shared" si="171"/>
        <v>1040.7376947800001</v>
      </c>
      <c r="Q175" s="11">
        <f t="shared" si="184"/>
        <v>0</v>
      </c>
      <c r="R175" s="30">
        <f t="shared" si="180"/>
        <v>0</v>
      </c>
      <c r="S175" s="8">
        <f t="shared" si="172"/>
        <v>0</v>
      </c>
      <c r="T175" s="122">
        <f t="shared" si="181"/>
        <v>0.12559999999999999</v>
      </c>
      <c r="U175" s="121">
        <f t="shared" si="188"/>
        <v>9</v>
      </c>
      <c r="V175" s="121">
        <v>252</v>
      </c>
      <c r="W175" s="120">
        <f t="shared" si="173"/>
        <v>1.00423452</v>
      </c>
      <c r="X175" s="113">
        <f t="shared" si="174"/>
        <v>4.4070245799999999</v>
      </c>
      <c r="Y175" s="113">
        <f t="shared" si="175"/>
        <v>0</v>
      </c>
      <c r="Z175" s="125" t="str">
        <f t="shared" si="185"/>
        <v>J=</v>
      </c>
      <c r="AA175" s="118">
        <f t="shared" si="186"/>
        <v>44336</v>
      </c>
      <c r="AB175" s="4"/>
      <c r="AD175" s="145" t="s">
        <v>64</v>
      </c>
      <c r="AE175" s="146"/>
      <c r="AG175" s="147" t="s">
        <v>70</v>
      </c>
      <c r="AH175" s="147" t="s">
        <v>65</v>
      </c>
      <c r="AI175" s="148" t="s">
        <v>66</v>
      </c>
      <c r="AJ175" s="149" t="s">
        <v>67</v>
      </c>
      <c r="AK175" s="150" t="s">
        <v>68</v>
      </c>
      <c r="AL175" s="151" t="s">
        <v>69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76"/>
        <v>44321</v>
      </c>
      <c r="B176" s="113">
        <f t="shared" si="168"/>
        <v>1046.09657395</v>
      </c>
      <c r="C176" s="113">
        <f t="shared" si="182"/>
        <v>1001.409519</v>
      </c>
      <c r="D176" s="114">
        <f t="shared" si="177"/>
        <v>5622.43</v>
      </c>
      <c r="E176" s="115">
        <f t="shared" si="190"/>
        <v>5674.72</v>
      </c>
      <c r="F176" s="116">
        <f t="shared" si="191"/>
        <v>44275</v>
      </c>
      <c r="G176" s="117">
        <f t="shared" si="169"/>
        <v>9.3002491805145304E-3</v>
      </c>
      <c r="H176" s="118">
        <f t="shared" si="183"/>
        <v>44336</v>
      </c>
      <c r="I176" s="118">
        <f t="shared" si="170"/>
        <v>44336</v>
      </c>
      <c r="J176" s="119">
        <f t="shared" si="178"/>
        <v>21</v>
      </c>
      <c r="K176" s="119">
        <f t="shared" si="192"/>
        <v>10</v>
      </c>
      <c r="L176" s="8">
        <f t="shared" si="179"/>
        <v>1.0044179499999999</v>
      </c>
      <c r="M176" s="120">
        <f t="shared" si="193"/>
        <v>1.00859988</v>
      </c>
      <c r="N176" s="120">
        <f t="shared" si="187"/>
        <v>1.0351577839593717</v>
      </c>
      <c r="O176" s="113">
        <f t="shared" si="189"/>
        <v>1.0397310500000001</v>
      </c>
      <c r="P176" s="113">
        <f t="shared" si="171"/>
        <v>1041.1965706599999</v>
      </c>
      <c r="Q176" s="11">
        <f t="shared" si="184"/>
        <v>0</v>
      </c>
      <c r="R176" s="30">
        <f t="shared" si="180"/>
        <v>0</v>
      </c>
      <c r="S176" s="8">
        <f t="shared" si="172"/>
        <v>0</v>
      </c>
      <c r="T176" s="122">
        <f t="shared" si="181"/>
        <v>0.12559999999999999</v>
      </c>
      <c r="U176" s="121">
        <f t="shared" si="188"/>
        <v>10</v>
      </c>
      <c r="V176" s="121">
        <v>252</v>
      </c>
      <c r="W176" s="120">
        <f t="shared" si="173"/>
        <v>1.0047061269999999</v>
      </c>
      <c r="X176" s="113">
        <f t="shared" si="174"/>
        <v>4.9000032899999999</v>
      </c>
      <c r="Y176" s="113">
        <f t="shared" si="175"/>
        <v>0</v>
      </c>
      <c r="Z176" s="125" t="str">
        <f t="shared" si="185"/>
        <v>J=</v>
      </c>
      <c r="AA176" s="118">
        <f t="shared" si="186"/>
        <v>44336</v>
      </c>
      <c r="AB176" s="4"/>
      <c r="AD176" s="171">
        <f>[2]Plan1!$A230</f>
        <v>43831</v>
      </c>
      <c r="AE176" s="143" t="str">
        <f>[2]Plan1!$C230</f>
        <v>Confraternização Universal</v>
      </c>
      <c r="AG176" s="133"/>
      <c r="AH176" s="144">
        <f>A10</f>
        <v>44155</v>
      </c>
      <c r="AI176" s="135">
        <f t="shared" ref="AI176:AI207" si="194">WORKDAY(AH176,-1,AD$176:AD$502)</f>
        <v>44154</v>
      </c>
      <c r="AJ176" s="135">
        <f t="shared" ref="AJ176:AJ207" si="195">WORKDAY(AI176,1,AD$176:AD$502)</f>
        <v>44155</v>
      </c>
      <c r="AK176" s="135">
        <f t="shared" ref="AK176:AK190" si="196">AJ177</f>
        <v>44186</v>
      </c>
      <c r="AL176" s="133">
        <f t="shared" ref="AL176:AL207" si="197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76"/>
        <v>44322</v>
      </c>
      <c r="B177" s="113">
        <f t="shared" si="168"/>
        <v>1047.0493050299999</v>
      </c>
      <c r="C177" s="113">
        <f t="shared" si="182"/>
        <v>1001.409519</v>
      </c>
      <c r="D177" s="114">
        <f t="shared" si="177"/>
        <v>5622.43</v>
      </c>
      <c r="E177" s="115">
        <f t="shared" si="190"/>
        <v>5674.72</v>
      </c>
      <c r="F177" s="116">
        <f t="shared" si="191"/>
        <v>44275</v>
      </c>
      <c r="G177" s="117">
        <f t="shared" si="169"/>
        <v>9.3002491805145304E-3</v>
      </c>
      <c r="H177" s="118">
        <f t="shared" si="183"/>
        <v>44336</v>
      </c>
      <c r="I177" s="118">
        <f t="shared" si="170"/>
        <v>44336</v>
      </c>
      <c r="J177" s="119">
        <f t="shared" si="178"/>
        <v>21</v>
      </c>
      <c r="K177" s="119">
        <f t="shared" si="192"/>
        <v>11</v>
      </c>
      <c r="L177" s="8">
        <f t="shared" si="179"/>
        <v>1.00486082</v>
      </c>
      <c r="M177" s="120">
        <f t="shared" si="193"/>
        <v>1.00859988</v>
      </c>
      <c r="N177" s="120">
        <f t="shared" si="187"/>
        <v>1.0351577839593717</v>
      </c>
      <c r="O177" s="113">
        <f t="shared" si="189"/>
        <v>1.0401894899999999</v>
      </c>
      <c r="P177" s="113">
        <f t="shared" si="171"/>
        <v>1041.6556568399999</v>
      </c>
      <c r="Q177" s="11">
        <f t="shared" si="184"/>
        <v>0</v>
      </c>
      <c r="R177" s="30">
        <f t="shared" si="180"/>
        <v>0</v>
      </c>
      <c r="S177" s="8">
        <f t="shared" si="172"/>
        <v>0</v>
      </c>
      <c r="T177" s="122">
        <f t="shared" si="181"/>
        <v>0.12559999999999999</v>
      </c>
      <c r="U177" s="121">
        <f t="shared" si="188"/>
        <v>11</v>
      </c>
      <c r="V177" s="121">
        <v>252</v>
      </c>
      <c r="W177" s="120">
        <f t="shared" si="173"/>
        <v>1.0051779569999999</v>
      </c>
      <c r="X177" s="113">
        <f t="shared" si="174"/>
        <v>5.3936481900000004</v>
      </c>
      <c r="Y177" s="113">
        <f t="shared" si="175"/>
        <v>0</v>
      </c>
      <c r="Z177" s="125" t="str">
        <f t="shared" si="185"/>
        <v>J=</v>
      </c>
      <c r="AA177" s="118">
        <f t="shared" si="186"/>
        <v>44336</v>
      </c>
      <c r="AB177" s="4"/>
      <c r="AD177" s="171">
        <f>[2]Plan1!$A231</f>
        <v>43885</v>
      </c>
      <c r="AE177" s="143" t="str">
        <f>[2]Plan1!$C231</f>
        <v>Carnaval</v>
      </c>
      <c r="AG177" s="133">
        <v>1</v>
      </c>
      <c r="AH177" s="135">
        <v>44185</v>
      </c>
      <c r="AI177" s="135">
        <f t="shared" si="194"/>
        <v>44183</v>
      </c>
      <c r="AJ177" s="135">
        <f t="shared" si="195"/>
        <v>44186</v>
      </c>
      <c r="AK177" s="135">
        <f t="shared" si="196"/>
        <v>44216</v>
      </c>
      <c r="AL177" s="133">
        <f t="shared" si="197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76"/>
        <v>44323</v>
      </c>
      <c r="B178" s="113">
        <f t="shared" si="168"/>
        <v>1048.0029000299999</v>
      </c>
      <c r="C178" s="113">
        <f t="shared" si="182"/>
        <v>1001.409519</v>
      </c>
      <c r="D178" s="114">
        <f t="shared" si="177"/>
        <v>5622.43</v>
      </c>
      <c r="E178" s="115">
        <f t="shared" si="190"/>
        <v>5674.72</v>
      </c>
      <c r="F178" s="116">
        <f t="shared" si="191"/>
        <v>44275</v>
      </c>
      <c r="G178" s="117">
        <f t="shared" si="169"/>
        <v>9.3002491805145304E-3</v>
      </c>
      <c r="H178" s="118">
        <f t="shared" si="183"/>
        <v>44336</v>
      </c>
      <c r="I178" s="118">
        <f t="shared" si="170"/>
        <v>44336</v>
      </c>
      <c r="J178" s="119">
        <f t="shared" si="178"/>
        <v>21</v>
      </c>
      <c r="K178" s="119">
        <f t="shared" si="192"/>
        <v>12</v>
      </c>
      <c r="L178" s="8">
        <f t="shared" si="179"/>
        <v>1.00530388</v>
      </c>
      <c r="M178" s="120">
        <f t="shared" si="193"/>
        <v>1.00859988</v>
      </c>
      <c r="N178" s="120">
        <f t="shared" si="187"/>
        <v>1.0351577839593717</v>
      </c>
      <c r="O178" s="113">
        <f t="shared" si="189"/>
        <v>1.0406481299999999</v>
      </c>
      <c r="P178" s="113">
        <f t="shared" si="171"/>
        <v>1042.1149433099999</v>
      </c>
      <c r="Q178" s="11">
        <f t="shared" si="184"/>
        <v>0</v>
      </c>
      <c r="R178" s="30">
        <f t="shared" si="180"/>
        <v>0</v>
      </c>
      <c r="S178" s="8">
        <f t="shared" si="172"/>
        <v>0</v>
      </c>
      <c r="T178" s="122">
        <f t="shared" si="181"/>
        <v>0.12559999999999999</v>
      </c>
      <c r="U178" s="121">
        <f t="shared" si="188"/>
        <v>12</v>
      </c>
      <c r="V178" s="121">
        <v>252</v>
      </c>
      <c r="W178" s="120">
        <f t="shared" si="173"/>
        <v>1.0056500070000001</v>
      </c>
      <c r="X178" s="113">
        <f t="shared" si="174"/>
        <v>5.88795672</v>
      </c>
      <c r="Y178" s="113">
        <f t="shared" si="175"/>
        <v>0</v>
      </c>
      <c r="Z178" s="125" t="str">
        <f t="shared" si="185"/>
        <v>J=</v>
      </c>
      <c r="AA178" s="118">
        <f t="shared" si="186"/>
        <v>44336</v>
      </c>
      <c r="AB178" s="4"/>
      <c r="AD178" s="171">
        <f>[2]Plan1!$A232</f>
        <v>43886</v>
      </c>
      <c r="AE178" s="143" t="str">
        <f>[2]Plan1!$C232</f>
        <v>Carnaval</v>
      </c>
      <c r="AG178" s="133">
        <f t="shared" ref="AG178:AG242" si="198">AG177+1</f>
        <v>2</v>
      </c>
      <c r="AH178" s="135">
        <f t="shared" ref="AH178:AH190" si="199">EDATE(AH177,1)</f>
        <v>44216</v>
      </c>
      <c r="AI178" s="135">
        <f t="shared" si="194"/>
        <v>44215</v>
      </c>
      <c r="AJ178" s="135">
        <f t="shared" si="195"/>
        <v>44216</v>
      </c>
      <c r="AK178" s="135">
        <f t="shared" si="196"/>
        <v>44249</v>
      </c>
      <c r="AL178" s="133">
        <f t="shared" si="197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76"/>
        <v>44324</v>
      </c>
      <c r="B179" s="113">
        <f t="shared" si="168"/>
        <v>1048.9573727</v>
      </c>
      <c r="C179" s="113">
        <f t="shared" si="182"/>
        <v>1001.409519</v>
      </c>
      <c r="D179" s="114">
        <f t="shared" si="177"/>
        <v>5622.43</v>
      </c>
      <c r="E179" s="115">
        <f t="shared" si="190"/>
        <v>5674.72</v>
      </c>
      <c r="F179" s="116">
        <f t="shared" si="191"/>
        <v>44275</v>
      </c>
      <c r="G179" s="117">
        <f t="shared" si="169"/>
        <v>9.3002491805145304E-3</v>
      </c>
      <c r="H179" s="118">
        <f t="shared" si="183"/>
        <v>44336</v>
      </c>
      <c r="I179" s="118">
        <f t="shared" si="170"/>
        <v>44336</v>
      </c>
      <c r="J179" s="119">
        <f t="shared" si="178"/>
        <v>21</v>
      </c>
      <c r="K179" s="119">
        <f t="shared" si="192"/>
        <v>13</v>
      </c>
      <c r="L179" s="8">
        <f t="shared" si="179"/>
        <v>1.00574714</v>
      </c>
      <c r="M179" s="120">
        <f t="shared" si="193"/>
        <v>1.00859988</v>
      </c>
      <c r="N179" s="120">
        <f t="shared" si="187"/>
        <v>1.0351577839593717</v>
      </c>
      <c r="O179" s="113">
        <f t="shared" si="189"/>
        <v>1.0411069799999999</v>
      </c>
      <c r="P179" s="113">
        <f t="shared" si="171"/>
        <v>1042.5744400599999</v>
      </c>
      <c r="Q179" s="11">
        <f t="shared" si="184"/>
        <v>0</v>
      </c>
      <c r="R179" s="30">
        <f t="shared" si="180"/>
        <v>0</v>
      </c>
      <c r="S179" s="8">
        <f t="shared" si="172"/>
        <v>0</v>
      </c>
      <c r="T179" s="122">
        <f t="shared" si="181"/>
        <v>0.12559999999999999</v>
      </c>
      <c r="U179" s="121">
        <f t="shared" si="188"/>
        <v>13</v>
      </c>
      <c r="V179" s="121">
        <v>252</v>
      </c>
      <c r="W179" s="120">
        <f t="shared" si="173"/>
        <v>1.00612228</v>
      </c>
      <c r="X179" s="113">
        <f t="shared" si="174"/>
        <v>6.3829326399999999</v>
      </c>
      <c r="Y179" s="113">
        <f t="shared" si="175"/>
        <v>0</v>
      </c>
      <c r="Z179" s="125" t="str">
        <f t="shared" si="185"/>
        <v>J=</v>
      </c>
      <c r="AA179" s="118">
        <f t="shared" si="186"/>
        <v>44336</v>
      </c>
      <c r="AB179" s="4"/>
      <c r="AD179" s="171">
        <f>[2]Plan1!$A233</f>
        <v>43931</v>
      </c>
      <c r="AE179" s="143" t="str">
        <f>[2]Plan1!$C233</f>
        <v>Paixão de Cristo</v>
      </c>
      <c r="AG179" s="133">
        <f t="shared" si="198"/>
        <v>3</v>
      </c>
      <c r="AH179" s="135">
        <f t="shared" si="199"/>
        <v>44247</v>
      </c>
      <c r="AI179" s="135">
        <f t="shared" si="194"/>
        <v>44246</v>
      </c>
      <c r="AJ179" s="135">
        <f t="shared" si="195"/>
        <v>44249</v>
      </c>
      <c r="AK179" s="135">
        <f t="shared" si="196"/>
        <v>44277</v>
      </c>
      <c r="AL179" s="133">
        <f t="shared" si="19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76"/>
        <v>44325</v>
      </c>
      <c r="B180" s="113">
        <f t="shared" si="168"/>
        <v>1048.9573727</v>
      </c>
      <c r="C180" s="113">
        <f t="shared" si="182"/>
        <v>1001.409519</v>
      </c>
      <c r="D180" s="114">
        <f t="shared" si="177"/>
        <v>5622.43</v>
      </c>
      <c r="E180" s="115">
        <f t="shared" si="190"/>
        <v>5674.72</v>
      </c>
      <c r="F180" s="116">
        <f t="shared" si="191"/>
        <v>44275</v>
      </c>
      <c r="G180" s="117">
        <f t="shared" si="169"/>
        <v>9.3002491805145304E-3</v>
      </c>
      <c r="H180" s="118">
        <f t="shared" si="183"/>
        <v>44336</v>
      </c>
      <c r="I180" s="118">
        <f t="shared" si="170"/>
        <v>44336</v>
      </c>
      <c r="J180" s="119">
        <f t="shared" si="178"/>
        <v>21</v>
      </c>
      <c r="K180" s="119">
        <f t="shared" si="192"/>
        <v>13</v>
      </c>
      <c r="L180" s="8">
        <f t="shared" si="179"/>
        <v>1.00574714</v>
      </c>
      <c r="M180" s="120">
        <f t="shared" si="193"/>
        <v>1.00859988</v>
      </c>
      <c r="N180" s="120">
        <f t="shared" si="187"/>
        <v>1.0351577839593717</v>
      </c>
      <c r="O180" s="113">
        <f t="shared" si="189"/>
        <v>1.0411069799999999</v>
      </c>
      <c r="P180" s="113">
        <f t="shared" si="171"/>
        <v>1042.5744400599999</v>
      </c>
      <c r="Q180" s="11">
        <f t="shared" si="184"/>
        <v>0</v>
      </c>
      <c r="R180" s="30">
        <f t="shared" si="180"/>
        <v>0</v>
      </c>
      <c r="S180" s="8">
        <f t="shared" si="172"/>
        <v>0</v>
      </c>
      <c r="T180" s="122">
        <f t="shared" si="181"/>
        <v>0.12559999999999999</v>
      </c>
      <c r="U180" s="121">
        <f t="shared" si="188"/>
        <v>13</v>
      </c>
      <c r="V180" s="121">
        <v>252</v>
      </c>
      <c r="W180" s="120">
        <f t="shared" si="173"/>
        <v>1.00612228</v>
      </c>
      <c r="X180" s="113">
        <f t="shared" si="174"/>
        <v>6.3829326399999999</v>
      </c>
      <c r="Y180" s="113">
        <f t="shared" si="175"/>
        <v>0</v>
      </c>
      <c r="Z180" s="125" t="str">
        <f t="shared" si="185"/>
        <v>J=</v>
      </c>
      <c r="AA180" s="118">
        <f t="shared" si="186"/>
        <v>44336</v>
      </c>
      <c r="AB180" s="4"/>
      <c r="AD180" s="171">
        <f>[2]Plan1!$A234</f>
        <v>43942</v>
      </c>
      <c r="AE180" s="143" t="str">
        <f>[2]Plan1!$C234</f>
        <v>Tiradentes</v>
      </c>
      <c r="AG180" s="133">
        <f t="shared" si="198"/>
        <v>4</v>
      </c>
      <c r="AH180" s="135">
        <f t="shared" si="199"/>
        <v>44275</v>
      </c>
      <c r="AI180" s="135">
        <f t="shared" si="194"/>
        <v>44274</v>
      </c>
      <c r="AJ180" s="135">
        <f t="shared" si="195"/>
        <v>44277</v>
      </c>
      <c r="AK180" s="135">
        <f t="shared" si="196"/>
        <v>44306</v>
      </c>
      <c r="AL180" s="133">
        <f t="shared" si="197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76"/>
        <v>44326</v>
      </c>
      <c r="B181" s="113">
        <f t="shared" si="168"/>
        <v>1048.9573727</v>
      </c>
      <c r="C181" s="113">
        <f t="shared" si="182"/>
        <v>1001.409519</v>
      </c>
      <c r="D181" s="114">
        <f t="shared" si="177"/>
        <v>5622.43</v>
      </c>
      <c r="E181" s="115">
        <f t="shared" si="190"/>
        <v>5674.72</v>
      </c>
      <c r="F181" s="116">
        <f t="shared" si="191"/>
        <v>44275</v>
      </c>
      <c r="G181" s="117">
        <f t="shared" si="169"/>
        <v>9.3002491805145304E-3</v>
      </c>
      <c r="H181" s="118">
        <f t="shared" si="183"/>
        <v>44336</v>
      </c>
      <c r="I181" s="118">
        <f t="shared" si="170"/>
        <v>44336</v>
      </c>
      <c r="J181" s="119">
        <f t="shared" si="178"/>
        <v>21</v>
      </c>
      <c r="K181" s="119">
        <f t="shared" si="192"/>
        <v>13</v>
      </c>
      <c r="L181" s="8">
        <f t="shared" si="179"/>
        <v>1.00574714</v>
      </c>
      <c r="M181" s="120">
        <f t="shared" si="193"/>
        <v>1.00859988</v>
      </c>
      <c r="N181" s="120">
        <f t="shared" si="187"/>
        <v>1.0351577839593717</v>
      </c>
      <c r="O181" s="113">
        <f t="shared" si="189"/>
        <v>1.0411069799999999</v>
      </c>
      <c r="P181" s="113">
        <f t="shared" si="171"/>
        <v>1042.5744400599999</v>
      </c>
      <c r="Q181" s="11">
        <f t="shared" si="184"/>
        <v>0</v>
      </c>
      <c r="R181" s="30">
        <f t="shared" si="180"/>
        <v>0</v>
      </c>
      <c r="S181" s="8">
        <f t="shared" si="172"/>
        <v>0</v>
      </c>
      <c r="T181" s="122">
        <f t="shared" si="181"/>
        <v>0.12559999999999999</v>
      </c>
      <c r="U181" s="121">
        <f t="shared" si="188"/>
        <v>13</v>
      </c>
      <c r="V181" s="121">
        <v>252</v>
      </c>
      <c r="W181" s="120">
        <f t="shared" si="173"/>
        <v>1.00612228</v>
      </c>
      <c r="X181" s="113">
        <f t="shared" si="174"/>
        <v>6.3829326399999999</v>
      </c>
      <c r="Y181" s="113">
        <f t="shared" si="175"/>
        <v>0</v>
      </c>
      <c r="Z181" s="125" t="str">
        <f t="shared" si="185"/>
        <v>J=</v>
      </c>
      <c r="AA181" s="118">
        <f t="shared" si="186"/>
        <v>44336</v>
      </c>
      <c r="AB181" s="4"/>
      <c r="AD181" s="171">
        <f>[2]Plan1!$A235</f>
        <v>43952</v>
      </c>
      <c r="AE181" s="143" t="str">
        <f>[2]Plan1!$C235</f>
        <v>Dia do Trabalho</v>
      </c>
      <c r="AG181" s="133">
        <f t="shared" si="198"/>
        <v>5</v>
      </c>
      <c r="AH181" s="135">
        <f t="shared" si="199"/>
        <v>44306</v>
      </c>
      <c r="AI181" s="135">
        <f t="shared" si="194"/>
        <v>44305</v>
      </c>
      <c r="AJ181" s="135">
        <f t="shared" si="195"/>
        <v>44306</v>
      </c>
      <c r="AK181" s="135">
        <f t="shared" si="196"/>
        <v>44336</v>
      </c>
      <c r="AL181" s="133">
        <f t="shared" si="197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76"/>
        <v>44327</v>
      </c>
      <c r="B182" s="113">
        <f t="shared" si="168"/>
        <v>1049.9127014300002</v>
      </c>
      <c r="C182" s="113">
        <f t="shared" si="182"/>
        <v>1001.409519</v>
      </c>
      <c r="D182" s="114">
        <f t="shared" si="177"/>
        <v>5622.43</v>
      </c>
      <c r="E182" s="115">
        <f t="shared" si="190"/>
        <v>5674.72</v>
      </c>
      <c r="F182" s="116">
        <f t="shared" si="191"/>
        <v>44275</v>
      </c>
      <c r="G182" s="117">
        <f t="shared" si="169"/>
        <v>9.3002491805145304E-3</v>
      </c>
      <c r="H182" s="118">
        <f t="shared" si="183"/>
        <v>44336</v>
      </c>
      <c r="I182" s="118">
        <f t="shared" si="170"/>
        <v>44336</v>
      </c>
      <c r="J182" s="119">
        <f t="shared" si="178"/>
        <v>21</v>
      </c>
      <c r="K182" s="119">
        <f t="shared" si="192"/>
        <v>14</v>
      </c>
      <c r="L182" s="8">
        <f t="shared" si="179"/>
        <v>1.0061905900000001</v>
      </c>
      <c r="M182" s="120">
        <f t="shared" si="193"/>
        <v>1.00859988</v>
      </c>
      <c r="N182" s="120">
        <f t="shared" si="187"/>
        <v>1.0351577839593717</v>
      </c>
      <c r="O182" s="113">
        <f t="shared" si="189"/>
        <v>1.0415660200000001</v>
      </c>
      <c r="P182" s="113">
        <f t="shared" si="171"/>
        <v>1043.0341270900001</v>
      </c>
      <c r="Q182" s="11">
        <f t="shared" si="184"/>
        <v>0</v>
      </c>
      <c r="R182" s="30">
        <f t="shared" si="180"/>
        <v>0</v>
      </c>
      <c r="S182" s="8">
        <f t="shared" si="172"/>
        <v>0</v>
      </c>
      <c r="T182" s="122">
        <f t="shared" si="181"/>
        <v>0.12559999999999999</v>
      </c>
      <c r="U182" s="121">
        <f t="shared" si="188"/>
        <v>14</v>
      </c>
      <c r="V182" s="121">
        <v>252</v>
      </c>
      <c r="W182" s="120">
        <f t="shared" si="173"/>
        <v>1.0065947740000001</v>
      </c>
      <c r="X182" s="113">
        <f t="shared" si="174"/>
        <v>6.8785743400000001</v>
      </c>
      <c r="Y182" s="113">
        <f t="shared" si="175"/>
        <v>0</v>
      </c>
      <c r="Z182" s="125" t="str">
        <f t="shared" si="185"/>
        <v>J=</v>
      </c>
      <c r="AA182" s="118">
        <f t="shared" si="186"/>
        <v>44336</v>
      </c>
      <c r="AB182" s="4"/>
      <c r="AD182" s="171">
        <f>[2]Plan1!$A236</f>
        <v>43993</v>
      </c>
      <c r="AE182" s="143" t="str">
        <f>[2]Plan1!$C236</f>
        <v>Corpus Christi</v>
      </c>
      <c r="AG182" s="133">
        <f t="shared" si="198"/>
        <v>6</v>
      </c>
      <c r="AH182" s="135">
        <f t="shared" si="199"/>
        <v>44336</v>
      </c>
      <c r="AI182" s="135">
        <f t="shared" si="194"/>
        <v>44335</v>
      </c>
      <c r="AJ182" s="135">
        <f t="shared" si="195"/>
        <v>44336</v>
      </c>
      <c r="AK182" s="135">
        <f t="shared" si="196"/>
        <v>44368</v>
      </c>
      <c r="AL182" s="133">
        <f t="shared" si="197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76"/>
        <v>44328</v>
      </c>
      <c r="B183" s="113">
        <f t="shared" si="168"/>
        <v>1050.86889791</v>
      </c>
      <c r="C183" s="113">
        <f t="shared" si="182"/>
        <v>1001.409519</v>
      </c>
      <c r="D183" s="114">
        <f t="shared" si="177"/>
        <v>5622.43</v>
      </c>
      <c r="E183" s="115">
        <f t="shared" si="190"/>
        <v>5674.72</v>
      </c>
      <c r="F183" s="116">
        <f t="shared" si="191"/>
        <v>44275</v>
      </c>
      <c r="G183" s="117">
        <f t="shared" si="169"/>
        <v>9.3002491805145304E-3</v>
      </c>
      <c r="H183" s="118">
        <f t="shared" si="183"/>
        <v>44336</v>
      </c>
      <c r="I183" s="118">
        <f t="shared" si="170"/>
        <v>44336</v>
      </c>
      <c r="J183" s="119">
        <f t="shared" si="178"/>
        <v>21</v>
      </c>
      <c r="K183" s="119">
        <f t="shared" si="192"/>
        <v>15</v>
      </c>
      <c r="L183" s="8">
        <f t="shared" si="179"/>
        <v>1.0066342399999999</v>
      </c>
      <c r="M183" s="120">
        <f t="shared" si="193"/>
        <v>1.00859988</v>
      </c>
      <c r="N183" s="120">
        <f t="shared" si="187"/>
        <v>1.0351577839593717</v>
      </c>
      <c r="O183" s="113">
        <f t="shared" si="189"/>
        <v>1.04202526</v>
      </c>
      <c r="P183" s="113">
        <f t="shared" si="171"/>
        <v>1043.4940144</v>
      </c>
      <c r="Q183" s="11">
        <f t="shared" si="184"/>
        <v>0</v>
      </c>
      <c r="R183" s="30">
        <f t="shared" si="180"/>
        <v>0</v>
      </c>
      <c r="S183" s="8">
        <f t="shared" si="172"/>
        <v>0</v>
      </c>
      <c r="T183" s="122">
        <f t="shared" si="181"/>
        <v>0.12559999999999999</v>
      </c>
      <c r="U183" s="121">
        <f t="shared" si="188"/>
        <v>15</v>
      </c>
      <c r="V183" s="121">
        <v>252</v>
      </c>
      <c r="W183" s="120">
        <f t="shared" si="173"/>
        <v>1.0070674900000001</v>
      </c>
      <c r="X183" s="113">
        <f t="shared" si="174"/>
        <v>7.3748835100000001</v>
      </c>
      <c r="Y183" s="113">
        <f t="shared" si="175"/>
        <v>0</v>
      </c>
      <c r="Z183" s="125" t="str">
        <f t="shared" si="185"/>
        <v>J=</v>
      </c>
      <c r="AA183" s="118">
        <f t="shared" si="186"/>
        <v>44336</v>
      </c>
      <c r="AB183" s="4"/>
      <c r="AD183" s="171">
        <f>[2]Plan1!$A237</f>
        <v>44081</v>
      </c>
      <c r="AE183" s="143" t="str">
        <f>[2]Plan1!$C237</f>
        <v>Independência do Brasil</v>
      </c>
      <c r="AG183" s="133">
        <f t="shared" si="198"/>
        <v>7</v>
      </c>
      <c r="AH183" s="135">
        <f t="shared" si="199"/>
        <v>44367</v>
      </c>
      <c r="AI183" s="135">
        <f t="shared" si="194"/>
        <v>44365</v>
      </c>
      <c r="AJ183" s="135">
        <f t="shared" si="195"/>
        <v>44368</v>
      </c>
      <c r="AK183" s="135">
        <f t="shared" si="196"/>
        <v>44397</v>
      </c>
      <c r="AL183" s="133">
        <f t="shared" si="197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76"/>
        <v>44329</v>
      </c>
      <c r="B184" s="113">
        <f t="shared" si="168"/>
        <v>1051.8259728099999</v>
      </c>
      <c r="C184" s="113">
        <f t="shared" si="182"/>
        <v>1001.409519</v>
      </c>
      <c r="D184" s="114">
        <f t="shared" si="177"/>
        <v>5622.43</v>
      </c>
      <c r="E184" s="115">
        <f t="shared" si="190"/>
        <v>5674.72</v>
      </c>
      <c r="F184" s="116">
        <f t="shared" si="191"/>
        <v>44275</v>
      </c>
      <c r="G184" s="117">
        <f t="shared" si="169"/>
        <v>9.3002491805145304E-3</v>
      </c>
      <c r="H184" s="118">
        <f t="shared" si="183"/>
        <v>44336</v>
      </c>
      <c r="I184" s="118">
        <f t="shared" si="170"/>
        <v>44336</v>
      </c>
      <c r="J184" s="119">
        <f t="shared" si="178"/>
        <v>21</v>
      </c>
      <c r="K184" s="119">
        <f t="shared" si="192"/>
        <v>16</v>
      </c>
      <c r="L184" s="8">
        <f t="shared" si="179"/>
        <v>1.0070780800000001</v>
      </c>
      <c r="M184" s="120">
        <f t="shared" si="193"/>
        <v>1.00859988</v>
      </c>
      <c r="N184" s="120">
        <f t="shared" si="187"/>
        <v>1.0351577839593717</v>
      </c>
      <c r="O184" s="113">
        <f t="shared" si="189"/>
        <v>1.0424847100000001</v>
      </c>
      <c r="P184" s="113">
        <f t="shared" si="171"/>
        <v>1043.9541119999999</v>
      </c>
      <c r="Q184" s="11">
        <f t="shared" si="184"/>
        <v>0</v>
      </c>
      <c r="R184" s="30">
        <f t="shared" si="180"/>
        <v>0</v>
      </c>
      <c r="S184" s="8">
        <f t="shared" si="172"/>
        <v>0</v>
      </c>
      <c r="T184" s="122">
        <f t="shared" si="181"/>
        <v>0.12559999999999999</v>
      </c>
      <c r="U184" s="121">
        <f t="shared" si="188"/>
        <v>16</v>
      </c>
      <c r="V184" s="121">
        <v>252</v>
      </c>
      <c r="W184" s="120">
        <f t="shared" si="173"/>
        <v>1.007540428</v>
      </c>
      <c r="X184" s="113">
        <f t="shared" si="174"/>
        <v>7.8718608100000003</v>
      </c>
      <c r="Y184" s="113">
        <f t="shared" si="175"/>
        <v>0</v>
      </c>
      <c r="Z184" s="125" t="str">
        <f t="shared" si="185"/>
        <v>J=</v>
      </c>
      <c r="AA184" s="118">
        <f t="shared" si="186"/>
        <v>44336</v>
      </c>
      <c r="AB184" s="4"/>
      <c r="AD184" s="171">
        <f>[2]Plan1!$A238</f>
        <v>44116</v>
      </c>
      <c r="AE184" s="143" t="str">
        <f>[2]Plan1!$C238</f>
        <v>Nossa Sr.a Aparecida - Padroeira do Brasil</v>
      </c>
      <c r="AG184" s="133">
        <f t="shared" si="198"/>
        <v>8</v>
      </c>
      <c r="AH184" s="135">
        <f t="shared" si="199"/>
        <v>44397</v>
      </c>
      <c r="AI184" s="135">
        <f t="shared" si="194"/>
        <v>44396</v>
      </c>
      <c r="AJ184" s="135">
        <f t="shared" si="195"/>
        <v>44397</v>
      </c>
      <c r="AK184" s="135">
        <f t="shared" si="196"/>
        <v>44428</v>
      </c>
      <c r="AL184" s="133">
        <f t="shared" si="197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76"/>
        <v>44330</v>
      </c>
      <c r="B185" s="113">
        <f t="shared" si="168"/>
        <v>1052.7839166699998</v>
      </c>
      <c r="C185" s="113">
        <f t="shared" si="182"/>
        <v>1001.409519</v>
      </c>
      <c r="D185" s="114">
        <f t="shared" si="177"/>
        <v>5622.43</v>
      </c>
      <c r="E185" s="115">
        <f t="shared" si="190"/>
        <v>5674.72</v>
      </c>
      <c r="F185" s="116">
        <f t="shared" si="191"/>
        <v>44275</v>
      </c>
      <c r="G185" s="117">
        <f t="shared" si="169"/>
        <v>9.3002491805145304E-3</v>
      </c>
      <c r="H185" s="118">
        <f t="shared" si="183"/>
        <v>44336</v>
      </c>
      <c r="I185" s="118">
        <f t="shared" si="170"/>
        <v>44336</v>
      </c>
      <c r="J185" s="119">
        <f t="shared" si="178"/>
        <v>21</v>
      </c>
      <c r="K185" s="119">
        <f t="shared" si="192"/>
        <v>17</v>
      </c>
      <c r="L185" s="8">
        <f t="shared" si="179"/>
        <v>1.00752212</v>
      </c>
      <c r="M185" s="120">
        <f t="shared" si="193"/>
        <v>1.00859988</v>
      </c>
      <c r="N185" s="120">
        <f t="shared" si="187"/>
        <v>1.0351577839593717</v>
      </c>
      <c r="O185" s="113">
        <f t="shared" si="189"/>
        <v>1.0429443599999999</v>
      </c>
      <c r="P185" s="113">
        <f t="shared" si="171"/>
        <v>1044.4144098899999</v>
      </c>
      <c r="Q185" s="11">
        <f t="shared" si="184"/>
        <v>0</v>
      </c>
      <c r="R185" s="30">
        <f t="shared" si="180"/>
        <v>0</v>
      </c>
      <c r="S185" s="8">
        <f t="shared" si="172"/>
        <v>0</v>
      </c>
      <c r="T185" s="122">
        <f t="shared" si="181"/>
        <v>0.12559999999999999</v>
      </c>
      <c r="U185" s="121">
        <f t="shared" si="188"/>
        <v>17</v>
      </c>
      <c r="V185" s="121">
        <v>252</v>
      </c>
      <c r="W185" s="120">
        <f t="shared" si="173"/>
        <v>1.0080135880000001</v>
      </c>
      <c r="X185" s="113">
        <f t="shared" si="174"/>
        <v>8.36950678</v>
      </c>
      <c r="Y185" s="113">
        <f t="shared" si="175"/>
        <v>0</v>
      </c>
      <c r="Z185" s="125" t="str">
        <f t="shared" si="185"/>
        <v>J=</v>
      </c>
      <c r="AA185" s="118">
        <f t="shared" si="186"/>
        <v>44336</v>
      </c>
      <c r="AB185" s="4"/>
      <c r="AD185" s="171">
        <f>[2]Plan1!$A239</f>
        <v>44137</v>
      </c>
      <c r="AE185" s="143" t="str">
        <f>[2]Plan1!$C239</f>
        <v>Finados</v>
      </c>
      <c r="AG185" s="133">
        <f t="shared" si="198"/>
        <v>9</v>
      </c>
      <c r="AH185" s="135">
        <f t="shared" si="199"/>
        <v>44428</v>
      </c>
      <c r="AI185" s="135">
        <f t="shared" si="194"/>
        <v>44427</v>
      </c>
      <c r="AJ185" s="135">
        <f t="shared" si="195"/>
        <v>44428</v>
      </c>
      <c r="AK185" s="135">
        <f t="shared" si="196"/>
        <v>44459</v>
      </c>
      <c r="AL185" s="133">
        <f t="shared" si="197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76"/>
        <v>44331</v>
      </c>
      <c r="B186" s="113">
        <f t="shared" si="168"/>
        <v>1053.7427411899998</v>
      </c>
      <c r="C186" s="113">
        <f t="shared" si="182"/>
        <v>1001.409519</v>
      </c>
      <c r="D186" s="114">
        <f t="shared" si="177"/>
        <v>5622.43</v>
      </c>
      <c r="E186" s="115">
        <f t="shared" si="190"/>
        <v>5674.72</v>
      </c>
      <c r="F186" s="116">
        <f t="shared" si="191"/>
        <v>44275</v>
      </c>
      <c r="G186" s="117">
        <f t="shared" si="169"/>
        <v>9.3002491805145304E-3</v>
      </c>
      <c r="H186" s="118">
        <f t="shared" si="183"/>
        <v>44336</v>
      </c>
      <c r="I186" s="118">
        <f t="shared" si="170"/>
        <v>44336</v>
      </c>
      <c r="J186" s="119">
        <f t="shared" si="178"/>
        <v>21</v>
      </c>
      <c r="K186" s="119">
        <f t="shared" si="192"/>
        <v>18</v>
      </c>
      <c r="L186" s="8">
        <f t="shared" si="179"/>
        <v>1.00796636</v>
      </c>
      <c r="M186" s="120">
        <f t="shared" si="193"/>
        <v>1.00859988</v>
      </c>
      <c r="N186" s="120">
        <f t="shared" si="187"/>
        <v>1.0351577839593717</v>
      </c>
      <c r="O186" s="113">
        <f t="shared" si="189"/>
        <v>1.04340422</v>
      </c>
      <c r="P186" s="113">
        <f t="shared" si="171"/>
        <v>1044.8749180699999</v>
      </c>
      <c r="Q186" s="11">
        <f t="shared" si="184"/>
        <v>0</v>
      </c>
      <c r="R186" s="30">
        <f t="shared" si="180"/>
        <v>0</v>
      </c>
      <c r="S186" s="8">
        <f t="shared" si="172"/>
        <v>0</v>
      </c>
      <c r="T186" s="122">
        <f t="shared" si="181"/>
        <v>0.12559999999999999</v>
      </c>
      <c r="U186" s="121">
        <f t="shared" si="188"/>
        <v>18</v>
      </c>
      <c r="V186" s="121">
        <v>252</v>
      </c>
      <c r="W186" s="120">
        <f t="shared" si="173"/>
        <v>1.008486971</v>
      </c>
      <c r="X186" s="113">
        <f t="shared" si="174"/>
        <v>8.8678231200000006</v>
      </c>
      <c r="Y186" s="113">
        <f t="shared" si="175"/>
        <v>0</v>
      </c>
      <c r="Z186" s="125" t="str">
        <f t="shared" si="185"/>
        <v>J=</v>
      </c>
      <c r="AA186" s="118">
        <f t="shared" si="186"/>
        <v>44336</v>
      </c>
      <c r="AB186" s="4"/>
      <c r="AD186" s="171">
        <f>[2]Plan1!$A240</f>
        <v>44150</v>
      </c>
      <c r="AE186" s="143" t="str">
        <f>[2]Plan1!$C240</f>
        <v>Proclamação da República</v>
      </c>
      <c r="AG186" s="133">
        <f t="shared" si="198"/>
        <v>10</v>
      </c>
      <c r="AH186" s="135">
        <f t="shared" si="199"/>
        <v>44459</v>
      </c>
      <c r="AI186" s="135">
        <f t="shared" si="194"/>
        <v>44456</v>
      </c>
      <c r="AJ186" s="135">
        <f t="shared" si="195"/>
        <v>44459</v>
      </c>
      <c r="AK186" s="135">
        <f t="shared" si="196"/>
        <v>44489</v>
      </c>
      <c r="AL186" s="133">
        <f t="shared" si="197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76"/>
        <v>44332</v>
      </c>
      <c r="B187" s="113">
        <f t="shared" si="168"/>
        <v>1053.7427411899998</v>
      </c>
      <c r="C187" s="113">
        <f t="shared" si="182"/>
        <v>1001.409519</v>
      </c>
      <c r="D187" s="114">
        <f t="shared" si="177"/>
        <v>5622.43</v>
      </c>
      <c r="E187" s="115">
        <f t="shared" si="190"/>
        <v>5674.72</v>
      </c>
      <c r="F187" s="116">
        <f t="shared" si="191"/>
        <v>44275</v>
      </c>
      <c r="G187" s="117">
        <f t="shared" si="169"/>
        <v>9.3002491805145304E-3</v>
      </c>
      <c r="H187" s="118">
        <f t="shared" si="183"/>
        <v>44336</v>
      </c>
      <c r="I187" s="118">
        <f t="shared" si="170"/>
        <v>44336</v>
      </c>
      <c r="J187" s="119">
        <f t="shared" si="178"/>
        <v>21</v>
      </c>
      <c r="K187" s="119">
        <f t="shared" si="192"/>
        <v>18</v>
      </c>
      <c r="L187" s="8">
        <f t="shared" si="179"/>
        <v>1.00796636</v>
      </c>
      <c r="M187" s="120">
        <f t="shared" si="193"/>
        <v>1.00859988</v>
      </c>
      <c r="N187" s="120">
        <f t="shared" si="187"/>
        <v>1.0351577839593717</v>
      </c>
      <c r="O187" s="113">
        <f t="shared" si="189"/>
        <v>1.04340422</v>
      </c>
      <c r="P187" s="113">
        <f t="shared" si="171"/>
        <v>1044.8749180699999</v>
      </c>
      <c r="Q187" s="11">
        <f t="shared" si="184"/>
        <v>0</v>
      </c>
      <c r="R187" s="30">
        <f t="shared" si="180"/>
        <v>0</v>
      </c>
      <c r="S187" s="8">
        <f t="shared" si="172"/>
        <v>0</v>
      </c>
      <c r="T187" s="122">
        <f t="shared" si="181"/>
        <v>0.12559999999999999</v>
      </c>
      <c r="U187" s="121">
        <f t="shared" si="188"/>
        <v>18</v>
      </c>
      <c r="V187" s="121">
        <v>252</v>
      </c>
      <c r="W187" s="120">
        <f t="shared" si="173"/>
        <v>1.008486971</v>
      </c>
      <c r="X187" s="113">
        <f t="shared" si="174"/>
        <v>8.8678231200000006</v>
      </c>
      <c r="Y187" s="113">
        <f t="shared" si="175"/>
        <v>0</v>
      </c>
      <c r="Z187" s="125" t="str">
        <f t="shared" si="185"/>
        <v>J=</v>
      </c>
      <c r="AA187" s="118">
        <f t="shared" si="186"/>
        <v>44336</v>
      </c>
      <c r="AB187" s="4"/>
      <c r="AD187" s="171">
        <f>[2]Plan1!$A241</f>
        <v>44190</v>
      </c>
      <c r="AE187" s="143" t="str">
        <f>[2]Plan1!$C241</f>
        <v>Natal</v>
      </c>
      <c r="AG187" s="133">
        <f t="shared" si="198"/>
        <v>11</v>
      </c>
      <c r="AH187" s="135">
        <f t="shared" si="199"/>
        <v>44489</v>
      </c>
      <c r="AI187" s="135">
        <f t="shared" si="194"/>
        <v>44488</v>
      </c>
      <c r="AJ187" s="135">
        <f t="shared" si="195"/>
        <v>44489</v>
      </c>
      <c r="AK187" s="135">
        <f t="shared" si="196"/>
        <v>44522</v>
      </c>
      <c r="AL187" s="133">
        <f t="shared" si="197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76"/>
        <v>44333</v>
      </c>
      <c r="B188" s="113">
        <f t="shared" si="168"/>
        <v>1053.7427411899998</v>
      </c>
      <c r="C188" s="113">
        <f t="shared" si="182"/>
        <v>1001.409519</v>
      </c>
      <c r="D188" s="114">
        <f t="shared" si="177"/>
        <v>5622.43</v>
      </c>
      <c r="E188" s="115">
        <f t="shared" si="190"/>
        <v>5674.72</v>
      </c>
      <c r="F188" s="116">
        <f t="shared" si="191"/>
        <v>44275</v>
      </c>
      <c r="G188" s="117">
        <f t="shared" si="169"/>
        <v>9.3002491805145304E-3</v>
      </c>
      <c r="H188" s="118">
        <f t="shared" si="183"/>
        <v>44336</v>
      </c>
      <c r="I188" s="118">
        <f t="shared" si="170"/>
        <v>44336</v>
      </c>
      <c r="J188" s="119">
        <f t="shared" si="178"/>
        <v>21</v>
      </c>
      <c r="K188" s="119">
        <f t="shared" si="192"/>
        <v>18</v>
      </c>
      <c r="L188" s="8">
        <f t="shared" si="179"/>
        <v>1.00796636</v>
      </c>
      <c r="M188" s="120">
        <f t="shared" si="193"/>
        <v>1.00859988</v>
      </c>
      <c r="N188" s="120">
        <f t="shared" si="187"/>
        <v>1.0351577839593717</v>
      </c>
      <c r="O188" s="113">
        <f t="shared" si="189"/>
        <v>1.04340422</v>
      </c>
      <c r="P188" s="113">
        <f t="shared" si="171"/>
        <v>1044.8749180699999</v>
      </c>
      <c r="Q188" s="11">
        <f t="shared" si="184"/>
        <v>0</v>
      </c>
      <c r="R188" s="30">
        <f t="shared" si="180"/>
        <v>0</v>
      </c>
      <c r="S188" s="8">
        <f t="shared" si="172"/>
        <v>0</v>
      </c>
      <c r="T188" s="122">
        <f t="shared" si="181"/>
        <v>0.12559999999999999</v>
      </c>
      <c r="U188" s="121">
        <f t="shared" si="188"/>
        <v>18</v>
      </c>
      <c r="V188" s="121">
        <v>252</v>
      </c>
      <c r="W188" s="120">
        <f t="shared" si="173"/>
        <v>1.008486971</v>
      </c>
      <c r="X188" s="113">
        <f t="shared" si="174"/>
        <v>8.8678231200000006</v>
      </c>
      <c r="Y188" s="113">
        <f t="shared" si="175"/>
        <v>0</v>
      </c>
      <c r="Z188" s="125" t="str">
        <f t="shared" si="185"/>
        <v>J=</v>
      </c>
      <c r="AA188" s="118">
        <f t="shared" si="186"/>
        <v>44336</v>
      </c>
      <c r="AB188" s="4"/>
      <c r="AD188" s="171">
        <f>[2]Plan1!$A242</f>
        <v>44197</v>
      </c>
      <c r="AE188" s="143" t="str">
        <f>[2]Plan1!$C242</f>
        <v>Confraternização Universal</v>
      </c>
      <c r="AG188" s="133">
        <f t="shared" si="198"/>
        <v>12</v>
      </c>
      <c r="AH188" s="135">
        <f t="shared" si="199"/>
        <v>44520</v>
      </c>
      <c r="AI188" s="135">
        <f t="shared" si="194"/>
        <v>44519</v>
      </c>
      <c r="AJ188" s="135">
        <f t="shared" si="195"/>
        <v>44522</v>
      </c>
      <c r="AK188" s="135">
        <f t="shared" si="196"/>
        <v>44550</v>
      </c>
      <c r="AL188" s="133">
        <f t="shared" si="197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76"/>
        <v>44334</v>
      </c>
      <c r="B189" s="113">
        <f t="shared" si="168"/>
        <v>1054.70242575</v>
      </c>
      <c r="C189" s="113">
        <f t="shared" si="182"/>
        <v>1001.409519</v>
      </c>
      <c r="D189" s="114">
        <f t="shared" si="177"/>
        <v>5622.43</v>
      </c>
      <c r="E189" s="115">
        <f t="shared" si="190"/>
        <v>5674.72</v>
      </c>
      <c r="F189" s="116">
        <f t="shared" si="191"/>
        <v>44275</v>
      </c>
      <c r="G189" s="117">
        <f t="shared" si="169"/>
        <v>9.3002491805145304E-3</v>
      </c>
      <c r="H189" s="118">
        <f t="shared" si="183"/>
        <v>44336</v>
      </c>
      <c r="I189" s="118">
        <f t="shared" si="170"/>
        <v>44336</v>
      </c>
      <c r="J189" s="119">
        <f t="shared" si="178"/>
        <v>21</v>
      </c>
      <c r="K189" s="119">
        <f t="shared" si="192"/>
        <v>19</v>
      </c>
      <c r="L189" s="8">
        <f t="shared" si="179"/>
        <v>1.0084107899999999</v>
      </c>
      <c r="M189" s="120">
        <f t="shared" si="193"/>
        <v>1.00859988</v>
      </c>
      <c r="N189" s="120">
        <f t="shared" si="187"/>
        <v>1.0351577839593717</v>
      </c>
      <c r="O189" s="113">
        <f t="shared" si="189"/>
        <v>1.04386427</v>
      </c>
      <c r="P189" s="113">
        <f t="shared" si="171"/>
        <v>1045.33561652</v>
      </c>
      <c r="Q189" s="11">
        <f t="shared" si="184"/>
        <v>0</v>
      </c>
      <c r="R189" s="30">
        <f t="shared" si="180"/>
        <v>0</v>
      </c>
      <c r="S189" s="8">
        <f t="shared" si="172"/>
        <v>0</v>
      </c>
      <c r="T189" s="122">
        <f t="shared" si="181"/>
        <v>0.12559999999999999</v>
      </c>
      <c r="U189" s="121">
        <f t="shared" si="188"/>
        <v>19</v>
      </c>
      <c r="V189" s="121">
        <v>252</v>
      </c>
      <c r="W189" s="120">
        <f t="shared" si="173"/>
        <v>1.008960576</v>
      </c>
      <c r="X189" s="113">
        <f t="shared" si="174"/>
        <v>9.3668092299999994</v>
      </c>
      <c r="Y189" s="113">
        <f t="shared" si="175"/>
        <v>0</v>
      </c>
      <c r="Z189" s="125" t="str">
        <f t="shared" si="185"/>
        <v>J=</v>
      </c>
      <c r="AA189" s="118">
        <f t="shared" si="186"/>
        <v>44336</v>
      </c>
      <c r="AB189" s="4"/>
      <c r="AD189" s="171">
        <f>[2]Plan1!$A243</f>
        <v>44242</v>
      </c>
      <c r="AE189" s="143" t="str">
        <f>[2]Plan1!$C243</f>
        <v>Carnaval</v>
      </c>
      <c r="AG189" s="133">
        <f t="shared" si="198"/>
        <v>13</v>
      </c>
      <c r="AH189" s="135">
        <f t="shared" si="199"/>
        <v>44550</v>
      </c>
      <c r="AI189" s="135">
        <f t="shared" si="194"/>
        <v>44547</v>
      </c>
      <c r="AJ189" s="135">
        <f t="shared" si="195"/>
        <v>44550</v>
      </c>
      <c r="AK189" s="135">
        <f t="shared" si="196"/>
        <v>44581</v>
      </c>
      <c r="AL189" s="133">
        <f t="shared" si="197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76"/>
        <v>44335</v>
      </c>
      <c r="B190" s="113">
        <f t="shared" si="168"/>
        <v>1055.6630012399999</v>
      </c>
      <c r="C190" s="113">
        <f t="shared" si="182"/>
        <v>1001.409519</v>
      </c>
      <c r="D190" s="114">
        <f t="shared" si="177"/>
        <v>5622.43</v>
      </c>
      <c r="E190" s="115">
        <f t="shared" si="190"/>
        <v>5674.72</v>
      </c>
      <c r="F190" s="116">
        <f t="shared" si="191"/>
        <v>44275</v>
      </c>
      <c r="G190" s="117">
        <f t="shared" si="169"/>
        <v>9.3002491805145304E-3</v>
      </c>
      <c r="H190" s="118">
        <f t="shared" si="183"/>
        <v>44336</v>
      </c>
      <c r="I190" s="118">
        <f t="shared" si="170"/>
        <v>44336</v>
      </c>
      <c r="J190" s="119">
        <f t="shared" si="178"/>
        <v>21</v>
      </c>
      <c r="K190" s="119">
        <f t="shared" si="192"/>
        <v>20</v>
      </c>
      <c r="L190" s="8">
        <f t="shared" si="179"/>
        <v>1.0088554199999999</v>
      </c>
      <c r="M190" s="120">
        <f t="shared" si="193"/>
        <v>1.00859988</v>
      </c>
      <c r="N190" s="120">
        <f t="shared" si="187"/>
        <v>1.0351577839593717</v>
      </c>
      <c r="O190" s="113">
        <f t="shared" si="189"/>
        <v>1.0443245400000001</v>
      </c>
      <c r="P190" s="113">
        <f t="shared" si="171"/>
        <v>1045.7965352799999</v>
      </c>
      <c r="Q190" s="11">
        <f t="shared" si="184"/>
        <v>0</v>
      </c>
      <c r="R190" s="30">
        <f t="shared" si="180"/>
        <v>0</v>
      </c>
      <c r="S190" s="8">
        <f t="shared" si="172"/>
        <v>0</v>
      </c>
      <c r="T190" s="122">
        <f t="shared" si="181"/>
        <v>0.12559999999999999</v>
      </c>
      <c r="U190" s="121">
        <f t="shared" si="188"/>
        <v>20</v>
      </c>
      <c r="V190" s="121">
        <v>252</v>
      </c>
      <c r="W190" s="120">
        <f t="shared" si="173"/>
        <v>1.009434403</v>
      </c>
      <c r="X190" s="113">
        <f t="shared" si="174"/>
        <v>9.8664659599999993</v>
      </c>
      <c r="Y190" s="113">
        <f t="shared" si="175"/>
        <v>0</v>
      </c>
      <c r="Z190" s="125" t="str">
        <f t="shared" si="185"/>
        <v>J=</v>
      </c>
      <c r="AA190" s="118">
        <f t="shared" si="186"/>
        <v>44336</v>
      </c>
      <c r="AB190" s="4"/>
      <c r="AD190" s="171">
        <f>[2]Plan1!$A244</f>
        <v>44243</v>
      </c>
      <c r="AE190" s="143" t="str">
        <f>[2]Plan1!$C244</f>
        <v>Carnaval</v>
      </c>
      <c r="AG190" s="133">
        <f t="shared" si="198"/>
        <v>14</v>
      </c>
      <c r="AH190" s="135">
        <f t="shared" si="199"/>
        <v>44581</v>
      </c>
      <c r="AI190" s="135">
        <f t="shared" si="194"/>
        <v>44580</v>
      </c>
      <c r="AJ190" s="135">
        <f t="shared" si="195"/>
        <v>44581</v>
      </c>
      <c r="AK190" s="135">
        <f t="shared" si="196"/>
        <v>44613</v>
      </c>
      <c r="AL190" s="133">
        <f t="shared" si="197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76"/>
        <v>44336</v>
      </c>
      <c r="B191" s="113">
        <f t="shared" si="168"/>
        <v>1056.6244278299998</v>
      </c>
      <c r="C191" s="113">
        <f t="shared" si="182"/>
        <v>1001.409519</v>
      </c>
      <c r="D191" s="114">
        <f t="shared" si="177"/>
        <v>5622.43</v>
      </c>
      <c r="E191" s="115">
        <f t="shared" si="190"/>
        <v>5674.72</v>
      </c>
      <c r="F191" s="116">
        <f t="shared" si="191"/>
        <v>44275</v>
      </c>
      <c r="G191" s="117">
        <f t="shared" si="169"/>
        <v>9.3002491805145304E-3</v>
      </c>
      <c r="H191" s="118">
        <f t="shared" si="183"/>
        <v>44368</v>
      </c>
      <c r="I191" s="118">
        <f t="shared" si="170"/>
        <v>44336</v>
      </c>
      <c r="J191" s="119">
        <f t="shared" si="178"/>
        <v>21</v>
      </c>
      <c r="K191" s="119">
        <f t="shared" si="192"/>
        <v>21</v>
      </c>
      <c r="L191" s="8">
        <f t="shared" si="179"/>
        <v>1.00930024</v>
      </c>
      <c r="M191" s="120">
        <f t="shared" si="193"/>
        <v>1.00859988</v>
      </c>
      <c r="N191" s="120">
        <f t="shared" si="187"/>
        <v>1.0351577839593717</v>
      </c>
      <c r="O191" s="113">
        <f t="shared" si="189"/>
        <v>1.0447849899999999</v>
      </c>
      <c r="P191" s="113">
        <f t="shared" si="171"/>
        <v>1046.2576342899999</v>
      </c>
      <c r="Q191" s="11">
        <f t="shared" si="184"/>
        <v>6</v>
      </c>
      <c r="R191" s="30">
        <f t="shared" si="180"/>
        <v>0</v>
      </c>
      <c r="S191" s="8">
        <f t="shared" si="172"/>
        <v>0</v>
      </c>
      <c r="T191" s="122">
        <f t="shared" si="181"/>
        <v>0.12559999999999999</v>
      </c>
      <c r="U191" s="121">
        <f t="shared" si="188"/>
        <v>21</v>
      </c>
      <c r="V191" s="121">
        <v>252</v>
      </c>
      <c r="W191" s="120">
        <f t="shared" si="173"/>
        <v>1.0099084519999999</v>
      </c>
      <c r="X191" s="113">
        <f t="shared" si="174"/>
        <v>10.36679354</v>
      </c>
      <c r="Y191" s="113">
        <f t="shared" si="175"/>
        <v>10.36679354</v>
      </c>
      <c r="Z191" s="125" t="str">
        <f t="shared" si="185"/>
        <v>J=</v>
      </c>
      <c r="AA191" s="118">
        <f t="shared" si="186"/>
        <v>44336</v>
      </c>
      <c r="AB191" s="4"/>
      <c r="AD191" s="171">
        <f>[2]Plan1!$A245</f>
        <v>44288</v>
      </c>
      <c r="AE191" s="143" t="str">
        <f>[2]Plan1!$C245</f>
        <v>Paixão de Cristo</v>
      </c>
      <c r="AG191" s="133">
        <f t="shared" si="198"/>
        <v>15</v>
      </c>
      <c r="AH191" s="135">
        <f t="shared" ref="AH191:AH254" si="200">EDATE(AH190,1)</f>
        <v>44612</v>
      </c>
      <c r="AI191" s="135">
        <f t="shared" si="194"/>
        <v>44610</v>
      </c>
      <c r="AJ191" s="135">
        <f t="shared" si="195"/>
        <v>44613</v>
      </c>
      <c r="AK191" s="135">
        <f t="shared" ref="AK191:AK235" si="201">AJ192</f>
        <v>44641</v>
      </c>
      <c r="AL191" s="133">
        <f t="shared" si="197"/>
        <v>18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76"/>
        <v>44337</v>
      </c>
      <c r="B192" s="113">
        <f t="shared" si="168"/>
        <v>1046.90325622</v>
      </c>
      <c r="C192" s="113">
        <f t="shared" si="182"/>
        <v>1001.409519</v>
      </c>
      <c r="D192" s="114">
        <f t="shared" si="177"/>
        <v>5674.72</v>
      </c>
      <c r="E192" s="115">
        <f t="shared" si="190"/>
        <v>5692.31</v>
      </c>
      <c r="F192" s="116">
        <f t="shared" si="191"/>
        <v>44306</v>
      </c>
      <c r="G192" s="117">
        <f t="shared" si="169"/>
        <v>3.0997124087179806E-3</v>
      </c>
      <c r="H192" s="118">
        <f t="shared" si="183"/>
        <v>44368</v>
      </c>
      <c r="I192" s="118">
        <f t="shared" si="170"/>
        <v>44368</v>
      </c>
      <c r="J192" s="119">
        <f t="shared" si="178"/>
        <v>21</v>
      </c>
      <c r="K192" s="119">
        <f t="shared" si="192"/>
        <v>1</v>
      </c>
      <c r="L192" s="8">
        <f t="shared" si="179"/>
        <v>1.00014738</v>
      </c>
      <c r="M192" s="120">
        <f t="shared" si="193"/>
        <v>1.00930024</v>
      </c>
      <c r="N192" s="120">
        <f t="shared" si="187"/>
        <v>1.0447849997880621</v>
      </c>
      <c r="O192" s="113">
        <f t="shared" si="189"/>
        <v>1.04493898</v>
      </c>
      <c r="P192" s="113">
        <f t="shared" si="171"/>
        <v>1046.4118413399999</v>
      </c>
      <c r="Q192" s="11">
        <f t="shared" si="184"/>
        <v>0</v>
      </c>
      <c r="R192" s="30">
        <f t="shared" si="180"/>
        <v>0</v>
      </c>
      <c r="S192" s="8">
        <f t="shared" si="172"/>
        <v>0</v>
      </c>
      <c r="T192" s="122">
        <f t="shared" si="181"/>
        <v>0.12559999999999999</v>
      </c>
      <c r="U192" s="121">
        <f t="shared" si="188"/>
        <v>1</v>
      </c>
      <c r="V192" s="121">
        <v>252</v>
      </c>
      <c r="W192" s="120">
        <f t="shared" si="173"/>
        <v>1.000469619</v>
      </c>
      <c r="X192" s="113">
        <f t="shared" si="174"/>
        <v>0.49141488</v>
      </c>
      <c r="Y192" s="113">
        <f t="shared" si="175"/>
        <v>0</v>
      </c>
      <c r="Z192" s="125" t="str">
        <f t="shared" si="185"/>
        <v>J=</v>
      </c>
      <c r="AA192" s="118">
        <f t="shared" si="186"/>
        <v>44368</v>
      </c>
      <c r="AB192" s="4"/>
      <c r="AD192" s="171">
        <f>[2]Plan1!$A246</f>
        <v>44307</v>
      </c>
      <c r="AE192" s="143" t="str">
        <f>[2]Plan1!$C246</f>
        <v>Tiradentes</v>
      </c>
      <c r="AG192" s="133">
        <f t="shared" si="198"/>
        <v>16</v>
      </c>
      <c r="AH192" s="135">
        <f t="shared" si="200"/>
        <v>44640</v>
      </c>
      <c r="AI192" s="135">
        <f t="shared" si="194"/>
        <v>44638</v>
      </c>
      <c r="AJ192" s="135">
        <f t="shared" si="195"/>
        <v>44641</v>
      </c>
      <c r="AK192" s="135">
        <f t="shared" si="201"/>
        <v>44671</v>
      </c>
      <c r="AL192" s="133">
        <f t="shared" si="19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76"/>
        <v>44338</v>
      </c>
      <c r="B193" s="113">
        <f t="shared" si="168"/>
        <v>1047.5492743299999</v>
      </c>
      <c r="C193" s="113">
        <f t="shared" si="182"/>
        <v>1001.409519</v>
      </c>
      <c r="D193" s="114">
        <f t="shared" si="177"/>
        <v>5674.72</v>
      </c>
      <c r="E193" s="115">
        <f t="shared" si="190"/>
        <v>5692.31</v>
      </c>
      <c r="F193" s="116">
        <f t="shared" si="191"/>
        <v>44306</v>
      </c>
      <c r="G193" s="117">
        <f t="shared" si="169"/>
        <v>3.0997124087179806E-3</v>
      </c>
      <c r="H193" s="118">
        <f t="shared" si="183"/>
        <v>44368</v>
      </c>
      <c r="I193" s="118">
        <f t="shared" si="170"/>
        <v>44368</v>
      </c>
      <c r="J193" s="119">
        <f t="shared" si="178"/>
        <v>21</v>
      </c>
      <c r="K193" s="119">
        <f t="shared" si="192"/>
        <v>2</v>
      </c>
      <c r="L193" s="8">
        <f t="shared" si="179"/>
        <v>1.0002947900000001</v>
      </c>
      <c r="M193" s="120">
        <f t="shared" si="193"/>
        <v>1.00930024</v>
      </c>
      <c r="N193" s="120">
        <f t="shared" si="187"/>
        <v>1.0447849997880621</v>
      </c>
      <c r="O193" s="113">
        <f t="shared" si="189"/>
        <v>1.0450929900000001</v>
      </c>
      <c r="P193" s="113">
        <f t="shared" si="171"/>
        <v>1046.56606842</v>
      </c>
      <c r="Q193" s="11">
        <f t="shared" si="184"/>
        <v>0</v>
      </c>
      <c r="R193" s="30">
        <f t="shared" si="180"/>
        <v>0</v>
      </c>
      <c r="S193" s="8">
        <f t="shared" si="172"/>
        <v>0</v>
      </c>
      <c r="T193" s="122">
        <f t="shared" si="181"/>
        <v>0.12559999999999999</v>
      </c>
      <c r="U193" s="121">
        <f t="shared" si="188"/>
        <v>2</v>
      </c>
      <c r="V193" s="121">
        <v>252</v>
      </c>
      <c r="W193" s="120">
        <f t="shared" si="173"/>
        <v>1.000939459</v>
      </c>
      <c r="X193" s="113">
        <f t="shared" si="174"/>
        <v>0.98320591000000002</v>
      </c>
      <c r="Y193" s="113">
        <f t="shared" si="175"/>
        <v>0</v>
      </c>
      <c r="Z193" s="125" t="str">
        <f t="shared" si="185"/>
        <v>J=</v>
      </c>
      <c r="AA193" s="118">
        <f t="shared" si="186"/>
        <v>44368</v>
      </c>
      <c r="AB193" s="4"/>
      <c r="AD193" s="171">
        <f>[2]Plan1!$A247</f>
        <v>44317</v>
      </c>
      <c r="AE193" s="143" t="str">
        <f>[2]Plan1!$C247</f>
        <v>Dia do Trabalho</v>
      </c>
      <c r="AG193" s="133">
        <f t="shared" si="198"/>
        <v>17</v>
      </c>
      <c r="AH193" s="135">
        <f t="shared" si="200"/>
        <v>44671</v>
      </c>
      <c r="AI193" s="135">
        <f t="shared" si="194"/>
        <v>44670</v>
      </c>
      <c r="AJ193" s="135">
        <f t="shared" si="195"/>
        <v>44671</v>
      </c>
      <c r="AK193" s="135">
        <f t="shared" si="201"/>
        <v>44701</v>
      </c>
      <c r="AL193" s="133">
        <f t="shared" si="197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76"/>
        <v>44339</v>
      </c>
      <c r="B194" s="113">
        <f t="shared" si="168"/>
        <v>1047.5492743299999</v>
      </c>
      <c r="C194" s="113">
        <f t="shared" si="182"/>
        <v>1001.409519</v>
      </c>
      <c r="D194" s="114">
        <f t="shared" si="177"/>
        <v>5674.72</v>
      </c>
      <c r="E194" s="115">
        <f t="shared" si="190"/>
        <v>5692.31</v>
      </c>
      <c r="F194" s="116">
        <f t="shared" si="191"/>
        <v>44306</v>
      </c>
      <c r="G194" s="117">
        <f t="shared" si="169"/>
        <v>3.0997124087179806E-3</v>
      </c>
      <c r="H194" s="118">
        <f t="shared" si="183"/>
        <v>44368</v>
      </c>
      <c r="I194" s="118">
        <f t="shared" si="170"/>
        <v>44368</v>
      </c>
      <c r="J194" s="119">
        <f t="shared" si="178"/>
        <v>21</v>
      </c>
      <c r="K194" s="119">
        <f t="shared" si="192"/>
        <v>2</v>
      </c>
      <c r="L194" s="8">
        <f t="shared" si="179"/>
        <v>1.0002947900000001</v>
      </c>
      <c r="M194" s="120">
        <f t="shared" si="193"/>
        <v>1.00930024</v>
      </c>
      <c r="N194" s="120">
        <f t="shared" si="187"/>
        <v>1.0447849997880621</v>
      </c>
      <c r="O194" s="113">
        <f t="shared" si="189"/>
        <v>1.0450929900000001</v>
      </c>
      <c r="P194" s="113">
        <f t="shared" si="171"/>
        <v>1046.56606842</v>
      </c>
      <c r="Q194" s="11">
        <f t="shared" si="184"/>
        <v>0</v>
      </c>
      <c r="R194" s="30">
        <f t="shared" si="180"/>
        <v>0</v>
      </c>
      <c r="S194" s="8">
        <f t="shared" si="172"/>
        <v>0</v>
      </c>
      <c r="T194" s="122">
        <f t="shared" si="181"/>
        <v>0.12559999999999999</v>
      </c>
      <c r="U194" s="121">
        <f t="shared" si="188"/>
        <v>2</v>
      </c>
      <c r="V194" s="121">
        <v>252</v>
      </c>
      <c r="W194" s="120">
        <f t="shared" si="173"/>
        <v>1.000939459</v>
      </c>
      <c r="X194" s="113">
        <f t="shared" si="174"/>
        <v>0.98320591000000002</v>
      </c>
      <c r="Y194" s="113">
        <f t="shared" si="175"/>
        <v>0</v>
      </c>
      <c r="Z194" s="125" t="str">
        <f t="shared" si="185"/>
        <v>J=</v>
      </c>
      <c r="AA194" s="118">
        <f t="shared" si="186"/>
        <v>44368</v>
      </c>
      <c r="AB194" s="26"/>
      <c r="AD194" s="171">
        <f>[2]Plan1!$A248</f>
        <v>44350</v>
      </c>
      <c r="AE194" s="143" t="str">
        <f>[2]Plan1!$C248</f>
        <v>Corpus Christi</v>
      </c>
      <c r="AG194" s="133">
        <f t="shared" si="198"/>
        <v>18</v>
      </c>
      <c r="AH194" s="135">
        <f t="shared" si="200"/>
        <v>44701</v>
      </c>
      <c r="AI194" s="135">
        <f t="shared" si="194"/>
        <v>44700</v>
      </c>
      <c r="AJ194" s="135">
        <f t="shared" si="195"/>
        <v>44701</v>
      </c>
      <c r="AK194" s="135">
        <f t="shared" si="201"/>
        <v>44732</v>
      </c>
      <c r="AL194" s="133">
        <f t="shared" si="197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76"/>
        <v>44340</v>
      </c>
      <c r="B195" s="113">
        <f t="shared" si="168"/>
        <v>1047.5492743299999</v>
      </c>
      <c r="C195" s="113">
        <f t="shared" si="182"/>
        <v>1001.409519</v>
      </c>
      <c r="D195" s="114">
        <f t="shared" si="177"/>
        <v>5674.72</v>
      </c>
      <c r="E195" s="115">
        <f t="shared" si="190"/>
        <v>5692.31</v>
      </c>
      <c r="F195" s="116">
        <f t="shared" si="191"/>
        <v>44306</v>
      </c>
      <c r="G195" s="117">
        <f t="shared" si="169"/>
        <v>3.0997124087179806E-3</v>
      </c>
      <c r="H195" s="118">
        <f t="shared" si="183"/>
        <v>44368</v>
      </c>
      <c r="I195" s="118">
        <f t="shared" si="170"/>
        <v>44368</v>
      </c>
      <c r="J195" s="119">
        <f t="shared" si="178"/>
        <v>21</v>
      </c>
      <c r="K195" s="119">
        <f t="shared" si="192"/>
        <v>2</v>
      </c>
      <c r="L195" s="8">
        <f t="shared" si="179"/>
        <v>1.0002947900000001</v>
      </c>
      <c r="M195" s="120">
        <f t="shared" si="193"/>
        <v>1.00930024</v>
      </c>
      <c r="N195" s="120">
        <f t="shared" si="187"/>
        <v>1.0447849997880621</v>
      </c>
      <c r="O195" s="113">
        <f t="shared" si="189"/>
        <v>1.0450929900000001</v>
      </c>
      <c r="P195" s="113">
        <f t="shared" si="171"/>
        <v>1046.56606842</v>
      </c>
      <c r="Q195" s="11">
        <f t="shared" si="184"/>
        <v>0</v>
      </c>
      <c r="R195" s="30">
        <f t="shared" si="180"/>
        <v>0</v>
      </c>
      <c r="S195" s="8">
        <f t="shared" si="172"/>
        <v>0</v>
      </c>
      <c r="T195" s="122">
        <f t="shared" si="181"/>
        <v>0.12559999999999999</v>
      </c>
      <c r="U195" s="121">
        <f t="shared" si="188"/>
        <v>2</v>
      </c>
      <c r="V195" s="121">
        <v>252</v>
      </c>
      <c r="W195" s="120">
        <f t="shared" si="173"/>
        <v>1.000939459</v>
      </c>
      <c r="X195" s="113">
        <f t="shared" si="174"/>
        <v>0.98320591000000002</v>
      </c>
      <c r="Y195" s="113">
        <f t="shared" si="175"/>
        <v>0</v>
      </c>
      <c r="Z195" s="125" t="str">
        <f t="shared" si="185"/>
        <v>J=</v>
      </c>
      <c r="AA195" s="118">
        <f t="shared" si="186"/>
        <v>44368</v>
      </c>
      <c r="AB195" s="4"/>
      <c r="AD195" s="171">
        <f>[2]Plan1!$A249</f>
        <v>44446</v>
      </c>
      <c r="AE195" s="143" t="str">
        <f>[2]Plan1!$C249</f>
        <v>Independência do Brasil</v>
      </c>
      <c r="AG195" s="133">
        <f t="shared" si="198"/>
        <v>19</v>
      </c>
      <c r="AH195" s="135">
        <f t="shared" si="200"/>
        <v>44732</v>
      </c>
      <c r="AI195" s="135">
        <f t="shared" si="194"/>
        <v>44729</v>
      </c>
      <c r="AJ195" s="135">
        <f t="shared" si="195"/>
        <v>44732</v>
      </c>
      <c r="AK195" s="135">
        <f t="shared" si="201"/>
        <v>44762</v>
      </c>
      <c r="AL195" s="133">
        <f t="shared" si="197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76"/>
        <v>44341</v>
      </c>
      <c r="B196" s="113">
        <f t="shared" si="168"/>
        <v>1048.1956877</v>
      </c>
      <c r="C196" s="113">
        <f t="shared" si="182"/>
        <v>1001.409519</v>
      </c>
      <c r="D196" s="114">
        <f t="shared" si="177"/>
        <v>5674.72</v>
      </c>
      <c r="E196" s="115">
        <f t="shared" si="190"/>
        <v>5692.31</v>
      </c>
      <c r="F196" s="116">
        <f t="shared" si="191"/>
        <v>44306</v>
      </c>
      <c r="G196" s="117">
        <f t="shared" si="169"/>
        <v>3.0997124087179806E-3</v>
      </c>
      <c r="H196" s="118">
        <f t="shared" si="183"/>
        <v>44368</v>
      </c>
      <c r="I196" s="118">
        <f t="shared" si="170"/>
        <v>44368</v>
      </c>
      <c r="J196" s="119">
        <f t="shared" si="178"/>
        <v>21</v>
      </c>
      <c r="K196" s="119">
        <f t="shared" si="192"/>
        <v>3</v>
      </c>
      <c r="L196" s="8">
        <f t="shared" si="179"/>
        <v>1.00044222</v>
      </c>
      <c r="M196" s="120">
        <f t="shared" si="193"/>
        <v>1.00930024</v>
      </c>
      <c r="N196" s="120">
        <f t="shared" si="187"/>
        <v>1.0447849997880621</v>
      </c>
      <c r="O196" s="113">
        <f t="shared" si="189"/>
        <v>1.0452470199999999</v>
      </c>
      <c r="P196" s="113">
        <f t="shared" si="171"/>
        <v>1046.7203155300001</v>
      </c>
      <c r="Q196" s="11">
        <f t="shared" si="184"/>
        <v>0</v>
      </c>
      <c r="R196" s="30">
        <f t="shared" si="180"/>
        <v>0</v>
      </c>
      <c r="S196" s="8">
        <f t="shared" si="172"/>
        <v>0</v>
      </c>
      <c r="T196" s="122">
        <f t="shared" si="181"/>
        <v>0.12559999999999999</v>
      </c>
      <c r="U196" s="121">
        <f t="shared" si="188"/>
        <v>3</v>
      </c>
      <c r="V196" s="121">
        <v>252</v>
      </c>
      <c r="W196" s="120">
        <f t="shared" si="173"/>
        <v>1.0014095190000001</v>
      </c>
      <c r="X196" s="113">
        <f t="shared" si="174"/>
        <v>1.47537217</v>
      </c>
      <c r="Y196" s="113">
        <f t="shared" si="175"/>
        <v>0</v>
      </c>
      <c r="Z196" s="125" t="str">
        <f t="shared" si="185"/>
        <v>J=</v>
      </c>
      <c r="AA196" s="118">
        <f t="shared" si="186"/>
        <v>44368</v>
      </c>
      <c r="AB196" s="4"/>
      <c r="AD196" s="171">
        <f>[2]Plan1!$A250</f>
        <v>44481</v>
      </c>
      <c r="AE196" s="143" t="str">
        <f>[2]Plan1!$C250</f>
        <v>Nossa Sr.a Aparecida - Padroeira do Brasil</v>
      </c>
      <c r="AG196" s="133">
        <f t="shared" si="198"/>
        <v>20</v>
      </c>
      <c r="AH196" s="135">
        <f t="shared" si="200"/>
        <v>44762</v>
      </c>
      <c r="AI196" s="135">
        <f t="shared" si="194"/>
        <v>44761</v>
      </c>
      <c r="AJ196" s="135">
        <f t="shared" si="195"/>
        <v>44762</v>
      </c>
      <c r="AK196" s="135">
        <f t="shared" si="201"/>
        <v>44795</v>
      </c>
      <c r="AL196" s="133">
        <f t="shared" si="197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76"/>
        <v>44342</v>
      </c>
      <c r="B197" s="113">
        <f t="shared" si="168"/>
        <v>1048.8425075299999</v>
      </c>
      <c r="C197" s="113">
        <f t="shared" si="182"/>
        <v>1001.409519</v>
      </c>
      <c r="D197" s="114">
        <f t="shared" si="177"/>
        <v>5674.72</v>
      </c>
      <c r="E197" s="115">
        <f t="shared" si="190"/>
        <v>5692.31</v>
      </c>
      <c r="F197" s="116">
        <f t="shared" si="191"/>
        <v>44306</v>
      </c>
      <c r="G197" s="117">
        <f t="shared" si="169"/>
        <v>3.0997124087179806E-3</v>
      </c>
      <c r="H197" s="118">
        <f t="shared" si="183"/>
        <v>44368</v>
      </c>
      <c r="I197" s="118">
        <f t="shared" si="170"/>
        <v>44368</v>
      </c>
      <c r="J197" s="119">
        <f t="shared" si="178"/>
        <v>21</v>
      </c>
      <c r="K197" s="119">
        <f t="shared" si="192"/>
        <v>4</v>
      </c>
      <c r="L197" s="8">
        <f t="shared" si="179"/>
        <v>1.00058968</v>
      </c>
      <c r="M197" s="120">
        <f t="shared" si="193"/>
        <v>1.00930024</v>
      </c>
      <c r="N197" s="120">
        <f t="shared" si="187"/>
        <v>1.0447849997880621</v>
      </c>
      <c r="O197" s="113">
        <f t="shared" si="189"/>
        <v>1.04540108</v>
      </c>
      <c r="P197" s="113">
        <f t="shared" si="171"/>
        <v>1046.87459268</v>
      </c>
      <c r="Q197" s="11">
        <f t="shared" si="184"/>
        <v>0</v>
      </c>
      <c r="R197" s="30">
        <f t="shared" si="180"/>
        <v>0</v>
      </c>
      <c r="S197" s="8">
        <f t="shared" si="172"/>
        <v>0</v>
      </c>
      <c r="T197" s="122">
        <f t="shared" si="181"/>
        <v>0.12559999999999999</v>
      </c>
      <c r="U197" s="121">
        <f t="shared" si="188"/>
        <v>4</v>
      </c>
      <c r="V197" s="121">
        <v>252</v>
      </c>
      <c r="W197" s="120">
        <f t="shared" si="173"/>
        <v>1.0018798</v>
      </c>
      <c r="X197" s="113">
        <f t="shared" si="174"/>
        <v>1.9679148500000001</v>
      </c>
      <c r="Y197" s="113">
        <f t="shared" si="175"/>
        <v>0</v>
      </c>
      <c r="Z197" s="125" t="str">
        <f t="shared" si="185"/>
        <v>J=</v>
      </c>
      <c r="AA197" s="118">
        <f t="shared" si="186"/>
        <v>44368</v>
      </c>
      <c r="AB197" s="4"/>
      <c r="AD197" s="171">
        <f>[2]Plan1!$A251</f>
        <v>44502</v>
      </c>
      <c r="AE197" s="143" t="str">
        <f>[2]Plan1!$C251</f>
        <v>Finados</v>
      </c>
      <c r="AG197" s="133">
        <f t="shared" si="198"/>
        <v>21</v>
      </c>
      <c r="AH197" s="135">
        <f t="shared" si="200"/>
        <v>44793</v>
      </c>
      <c r="AI197" s="135">
        <f t="shared" si="194"/>
        <v>44792</v>
      </c>
      <c r="AJ197" s="135">
        <f t="shared" si="195"/>
        <v>44795</v>
      </c>
      <c r="AK197" s="135">
        <f t="shared" si="201"/>
        <v>44824</v>
      </c>
      <c r="AL197" s="133">
        <f t="shared" si="197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76"/>
        <v>44343</v>
      </c>
      <c r="B198" s="113">
        <f t="shared" si="168"/>
        <v>1049.4897239499999</v>
      </c>
      <c r="C198" s="113">
        <f t="shared" si="182"/>
        <v>1001.409519</v>
      </c>
      <c r="D198" s="114">
        <f t="shared" si="177"/>
        <v>5674.72</v>
      </c>
      <c r="E198" s="115">
        <f t="shared" si="190"/>
        <v>5692.31</v>
      </c>
      <c r="F198" s="116">
        <f t="shared" si="191"/>
        <v>44306</v>
      </c>
      <c r="G198" s="117">
        <f t="shared" si="169"/>
        <v>3.0997124087179806E-3</v>
      </c>
      <c r="H198" s="118">
        <f t="shared" si="183"/>
        <v>44368</v>
      </c>
      <c r="I198" s="118">
        <f t="shared" si="170"/>
        <v>44368</v>
      </c>
      <c r="J198" s="119">
        <f t="shared" si="178"/>
        <v>21</v>
      </c>
      <c r="K198" s="119">
        <f t="shared" si="192"/>
        <v>5</v>
      </c>
      <c r="L198" s="8">
        <f t="shared" si="179"/>
        <v>1.00073715</v>
      </c>
      <c r="M198" s="120">
        <f t="shared" si="193"/>
        <v>1.00930024</v>
      </c>
      <c r="N198" s="120">
        <f t="shared" si="187"/>
        <v>1.0447849997880621</v>
      </c>
      <c r="O198" s="113">
        <f t="shared" si="189"/>
        <v>1.0455551599999999</v>
      </c>
      <c r="P198" s="113">
        <f t="shared" si="171"/>
        <v>1047.0288898599999</v>
      </c>
      <c r="Q198" s="11">
        <f t="shared" si="184"/>
        <v>0</v>
      </c>
      <c r="R198" s="30">
        <f t="shared" si="180"/>
        <v>0</v>
      </c>
      <c r="S198" s="8">
        <f t="shared" si="172"/>
        <v>0</v>
      </c>
      <c r="T198" s="122">
        <f t="shared" si="181"/>
        <v>0.12559999999999999</v>
      </c>
      <c r="U198" s="121">
        <f t="shared" si="188"/>
        <v>5</v>
      </c>
      <c r="V198" s="121">
        <v>252</v>
      </c>
      <c r="W198" s="120">
        <f t="shared" si="173"/>
        <v>1.002350302</v>
      </c>
      <c r="X198" s="113">
        <f t="shared" si="174"/>
        <v>2.4608340900000001</v>
      </c>
      <c r="Y198" s="113">
        <f t="shared" si="175"/>
        <v>0</v>
      </c>
      <c r="Z198" s="125" t="str">
        <f t="shared" si="185"/>
        <v>J=</v>
      </c>
      <c r="AA198" s="118">
        <f t="shared" si="186"/>
        <v>44368</v>
      </c>
      <c r="AB198" s="4"/>
      <c r="AD198" s="171">
        <f>[2]Plan1!$A252</f>
        <v>44515</v>
      </c>
      <c r="AE198" s="143" t="str">
        <f>[2]Plan1!$C252</f>
        <v>Proclamação da República</v>
      </c>
      <c r="AG198" s="133">
        <f t="shared" si="198"/>
        <v>22</v>
      </c>
      <c r="AH198" s="135">
        <f t="shared" si="200"/>
        <v>44824</v>
      </c>
      <c r="AI198" s="135">
        <f t="shared" si="194"/>
        <v>44823</v>
      </c>
      <c r="AJ198" s="135">
        <f t="shared" si="195"/>
        <v>44824</v>
      </c>
      <c r="AK198" s="135">
        <f t="shared" si="201"/>
        <v>44854</v>
      </c>
      <c r="AL198" s="133">
        <f t="shared" si="197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76"/>
        <v>44344</v>
      </c>
      <c r="B199" s="113">
        <f t="shared" si="168"/>
        <v>1050.1373370700001</v>
      </c>
      <c r="C199" s="113">
        <f t="shared" si="182"/>
        <v>1001.409519</v>
      </c>
      <c r="D199" s="114">
        <f t="shared" si="177"/>
        <v>5674.72</v>
      </c>
      <c r="E199" s="115">
        <f t="shared" si="190"/>
        <v>5692.31</v>
      </c>
      <c r="F199" s="116">
        <f t="shared" si="191"/>
        <v>44306</v>
      </c>
      <c r="G199" s="117">
        <f t="shared" si="169"/>
        <v>3.0997124087179806E-3</v>
      </c>
      <c r="H199" s="118">
        <f t="shared" si="183"/>
        <v>44368</v>
      </c>
      <c r="I199" s="118">
        <f t="shared" si="170"/>
        <v>44368</v>
      </c>
      <c r="J199" s="119">
        <f t="shared" si="178"/>
        <v>21</v>
      </c>
      <c r="K199" s="119">
        <f t="shared" si="192"/>
        <v>6</v>
      </c>
      <c r="L199" s="8">
        <f t="shared" si="179"/>
        <v>1.0008846499999999</v>
      </c>
      <c r="M199" s="120">
        <f t="shared" si="193"/>
        <v>1.00930024</v>
      </c>
      <c r="N199" s="120">
        <f t="shared" si="187"/>
        <v>1.0447849997880621</v>
      </c>
      <c r="O199" s="113">
        <f t="shared" si="189"/>
        <v>1.04570926</v>
      </c>
      <c r="P199" s="113">
        <f t="shared" si="171"/>
        <v>1047.18320707</v>
      </c>
      <c r="Q199" s="11">
        <f t="shared" si="184"/>
        <v>0</v>
      </c>
      <c r="R199" s="30">
        <f t="shared" si="180"/>
        <v>0</v>
      </c>
      <c r="S199" s="8">
        <f t="shared" si="172"/>
        <v>0</v>
      </c>
      <c r="T199" s="122">
        <f t="shared" si="181"/>
        <v>0.12559999999999999</v>
      </c>
      <c r="U199" s="121">
        <f t="shared" si="188"/>
        <v>6</v>
      </c>
      <c r="V199" s="121">
        <v>252</v>
      </c>
      <c r="W199" s="120">
        <f t="shared" si="173"/>
        <v>1.002821025</v>
      </c>
      <c r="X199" s="113">
        <f t="shared" si="174"/>
        <v>2.9541300000000001</v>
      </c>
      <c r="Y199" s="113">
        <f t="shared" si="175"/>
        <v>0</v>
      </c>
      <c r="Z199" s="125" t="str">
        <f t="shared" si="185"/>
        <v>J=</v>
      </c>
      <c r="AA199" s="118">
        <f t="shared" si="186"/>
        <v>44368</v>
      </c>
      <c r="AB199" s="4"/>
      <c r="AD199" s="171">
        <f>[2]Plan1!$A253</f>
        <v>44555</v>
      </c>
      <c r="AE199" s="143" t="str">
        <f>[2]Plan1!$C253</f>
        <v>Natal</v>
      </c>
      <c r="AG199" s="133">
        <f t="shared" si="198"/>
        <v>23</v>
      </c>
      <c r="AH199" s="135">
        <f t="shared" si="200"/>
        <v>44854</v>
      </c>
      <c r="AI199" s="135">
        <f t="shared" si="194"/>
        <v>44853</v>
      </c>
      <c r="AJ199" s="135">
        <f t="shared" si="195"/>
        <v>44854</v>
      </c>
      <c r="AK199" s="135">
        <f t="shared" si="201"/>
        <v>44886</v>
      </c>
      <c r="AL199" s="133">
        <f t="shared" si="197"/>
        <v>20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76"/>
        <v>44345</v>
      </c>
      <c r="B200" s="113">
        <f t="shared" si="168"/>
        <v>1050.7853560200001</v>
      </c>
      <c r="C200" s="113">
        <f t="shared" si="182"/>
        <v>1001.409519</v>
      </c>
      <c r="D200" s="114">
        <f t="shared" si="177"/>
        <v>5674.72</v>
      </c>
      <c r="E200" s="115">
        <f t="shared" si="190"/>
        <v>5692.31</v>
      </c>
      <c r="F200" s="116">
        <f t="shared" si="191"/>
        <v>44306</v>
      </c>
      <c r="G200" s="117">
        <f t="shared" si="169"/>
        <v>3.0997124087179806E-3</v>
      </c>
      <c r="H200" s="118">
        <f t="shared" si="183"/>
        <v>44368</v>
      </c>
      <c r="I200" s="118">
        <f t="shared" si="170"/>
        <v>44368</v>
      </c>
      <c r="J200" s="119">
        <f t="shared" si="178"/>
        <v>21</v>
      </c>
      <c r="K200" s="119">
        <f t="shared" si="192"/>
        <v>7</v>
      </c>
      <c r="L200" s="8">
        <f t="shared" si="179"/>
        <v>1.00103217</v>
      </c>
      <c r="M200" s="120">
        <f t="shared" si="193"/>
        <v>1.00930024</v>
      </c>
      <c r="N200" s="120">
        <f t="shared" si="187"/>
        <v>1.0447849997880621</v>
      </c>
      <c r="O200" s="113">
        <f t="shared" si="189"/>
        <v>1.0458633900000001</v>
      </c>
      <c r="P200" s="113">
        <f t="shared" si="171"/>
        <v>1047.3375543100001</v>
      </c>
      <c r="Q200" s="11">
        <f t="shared" si="184"/>
        <v>0</v>
      </c>
      <c r="R200" s="30">
        <f t="shared" si="180"/>
        <v>0</v>
      </c>
      <c r="S200" s="8">
        <f t="shared" si="172"/>
        <v>0</v>
      </c>
      <c r="T200" s="122">
        <f t="shared" si="181"/>
        <v>0.12559999999999999</v>
      </c>
      <c r="U200" s="121">
        <f t="shared" si="188"/>
        <v>7</v>
      </c>
      <c r="V200" s="121">
        <v>252</v>
      </c>
      <c r="W200" s="120">
        <f t="shared" si="173"/>
        <v>1.0032919680000001</v>
      </c>
      <c r="X200" s="113">
        <f t="shared" si="174"/>
        <v>3.4478017099999998</v>
      </c>
      <c r="Y200" s="113">
        <f t="shared" si="175"/>
        <v>0</v>
      </c>
      <c r="Z200" s="125" t="str">
        <f t="shared" si="185"/>
        <v>J=</v>
      </c>
      <c r="AA200" s="118">
        <f t="shared" si="186"/>
        <v>44368</v>
      </c>
      <c r="AB200" s="4"/>
      <c r="AD200" s="171">
        <f>[2]Plan1!$A254</f>
        <v>44562</v>
      </c>
      <c r="AE200" s="143" t="str">
        <f>[2]Plan1!$C254</f>
        <v>Confraternização Universal</v>
      </c>
      <c r="AG200" s="133">
        <f t="shared" si="198"/>
        <v>24</v>
      </c>
      <c r="AH200" s="135">
        <f t="shared" si="200"/>
        <v>44885</v>
      </c>
      <c r="AI200" s="135">
        <f t="shared" si="194"/>
        <v>44883</v>
      </c>
      <c r="AJ200" s="135">
        <f t="shared" si="195"/>
        <v>44886</v>
      </c>
      <c r="AK200" s="135">
        <f t="shared" si="201"/>
        <v>44915</v>
      </c>
      <c r="AL200" s="133">
        <f t="shared" si="197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76"/>
        <v>44346</v>
      </c>
      <c r="B201" s="113">
        <f t="shared" si="168"/>
        <v>1050.7853560200001</v>
      </c>
      <c r="C201" s="113">
        <f t="shared" si="182"/>
        <v>1001.409519</v>
      </c>
      <c r="D201" s="114">
        <f t="shared" si="177"/>
        <v>5674.72</v>
      </c>
      <c r="E201" s="115">
        <f t="shared" si="190"/>
        <v>5692.31</v>
      </c>
      <c r="F201" s="116">
        <f t="shared" si="191"/>
        <v>44306</v>
      </c>
      <c r="G201" s="117">
        <f t="shared" si="169"/>
        <v>3.0997124087179806E-3</v>
      </c>
      <c r="H201" s="118">
        <f t="shared" si="183"/>
        <v>44368</v>
      </c>
      <c r="I201" s="118">
        <f t="shared" si="170"/>
        <v>44368</v>
      </c>
      <c r="J201" s="119">
        <f t="shared" si="178"/>
        <v>21</v>
      </c>
      <c r="K201" s="119">
        <f t="shared" si="192"/>
        <v>7</v>
      </c>
      <c r="L201" s="8">
        <f t="shared" si="179"/>
        <v>1.00103217</v>
      </c>
      <c r="M201" s="120">
        <f t="shared" si="193"/>
        <v>1.00930024</v>
      </c>
      <c r="N201" s="120">
        <f t="shared" si="187"/>
        <v>1.0447849997880621</v>
      </c>
      <c r="O201" s="113">
        <f t="shared" si="189"/>
        <v>1.0458633900000001</v>
      </c>
      <c r="P201" s="113">
        <f t="shared" si="171"/>
        <v>1047.3375543100001</v>
      </c>
      <c r="Q201" s="11">
        <f t="shared" si="184"/>
        <v>0</v>
      </c>
      <c r="R201" s="30">
        <f t="shared" si="180"/>
        <v>0</v>
      </c>
      <c r="S201" s="8">
        <f t="shared" si="172"/>
        <v>0</v>
      </c>
      <c r="T201" s="122">
        <f t="shared" si="181"/>
        <v>0.12559999999999999</v>
      </c>
      <c r="U201" s="121">
        <f t="shared" si="188"/>
        <v>7</v>
      </c>
      <c r="V201" s="121">
        <v>252</v>
      </c>
      <c r="W201" s="120">
        <f t="shared" si="173"/>
        <v>1.0032919680000001</v>
      </c>
      <c r="X201" s="113">
        <f t="shared" si="174"/>
        <v>3.4478017099999998</v>
      </c>
      <c r="Y201" s="113">
        <f t="shared" si="175"/>
        <v>0</v>
      </c>
      <c r="Z201" s="125" t="str">
        <f t="shared" si="185"/>
        <v>J=</v>
      </c>
      <c r="AA201" s="118">
        <f t="shared" si="186"/>
        <v>44368</v>
      </c>
      <c r="AB201" s="4"/>
      <c r="AD201" s="171">
        <f>[2]Plan1!$A255</f>
        <v>44620</v>
      </c>
      <c r="AE201" s="143" t="str">
        <f>[2]Plan1!$C255</f>
        <v>Carnaval</v>
      </c>
      <c r="AG201" s="133">
        <f t="shared" si="198"/>
        <v>25</v>
      </c>
      <c r="AH201" s="135">
        <f t="shared" si="200"/>
        <v>44915</v>
      </c>
      <c r="AI201" s="135">
        <f t="shared" si="194"/>
        <v>44914</v>
      </c>
      <c r="AJ201" s="135">
        <f t="shared" si="195"/>
        <v>44915</v>
      </c>
      <c r="AK201" s="135">
        <f t="shared" si="201"/>
        <v>44946</v>
      </c>
      <c r="AL201" s="133">
        <f t="shared" si="197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76"/>
        <v>44347</v>
      </c>
      <c r="B202" s="113">
        <f t="shared" ref="B202:B265" si="202">(P202+X202)</f>
        <v>1050.7853560200001</v>
      </c>
      <c r="C202" s="113">
        <f t="shared" si="182"/>
        <v>1001.409519</v>
      </c>
      <c r="D202" s="114">
        <f t="shared" si="177"/>
        <v>5674.72</v>
      </c>
      <c r="E202" s="115">
        <f t="shared" si="190"/>
        <v>5692.31</v>
      </c>
      <c r="F202" s="116">
        <f t="shared" si="191"/>
        <v>44306</v>
      </c>
      <c r="G202" s="117">
        <f t="shared" ref="G202:G265" si="203">(E202/D202)-1</f>
        <v>3.0997124087179806E-3</v>
      </c>
      <c r="H202" s="118">
        <f t="shared" si="183"/>
        <v>44368</v>
      </c>
      <c r="I202" s="118">
        <f t="shared" ref="I202:I265" si="204">IF(A202&gt;I201,H202,I201)</f>
        <v>44368</v>
      </c>
      <c r="J202" s="119">
        <f t="shared" si="178"/>
        <v>21</v>
      </c>
      <c r="K202" s="119">
        <f t="shared" si="192"/>
        <v>7</v>
      </c>
      <c r="L202" s="8">
        <f t="shared" si="179"/>
        <v>1.00103217</v>
      </c>
      <c r="M202" s="120">
        <f t="shared" si="193"/>
        <v>1.00930024</v>
      </c>
      <c r="N202" s="120">
        <f t="shared" si="187"/>
        <v>1.0447849997880621</v>
      </c>
      <c r="O202" s="113">
        <f t="shared" si="189"/>
        <v>1.0458633900000001</v>
      </c>
      <c r="P202" s="113">
        <f t="shared" ref="P202:P265" si="205">TRUNC(C202*O202,8)</f>
        <v>1047.3375543100001</v>
      </c>
      <c r="Q202" s="11">
        <f t="shared" si="184"/>
        <v>0</v>
      </c>
      <c r="R202" s="30">
        <f t="shared" si="180"/>
        <v>0</v>
      </c>
      <c r="S202" s="8">
        <f t="shared" ref="S202:S265" si="206">IF(R202&gt;0,TRUNC(R202*P202,8),0)</f>
        <v>0</v>
      </c>
      <c r="T202" s="122">
        <f t="shared" si="181"/>
        <v>0.12559999999999999</v>
      </c>
      <c r="U202" s="121">
        <f t="shared" si="188"/>
        <v>7</v>
      </c>
      <c r="V202" s="121">
        <v>252</v>
      </c>
      <c r="W202" s="120">
        <f t="shared" ref="W202:W265" si="207">ROUND((1+T202)^TRUNC((U202/V202),9),9)</f>
        <v>1.0032919680000001</v>
      </c>
      <c r="X202" s="113">
        <f t="shared" ref="X202:X265" si="208">TRUNC((P202*(W202-1)),8)</f>
        <v>3.4478017099999998</v>
      </c>
      <c r="Y202" s="113">
        <f t="shared" ref="Y202:Y265" si="209">IF(Q202&gt;0,S202+X202,0)</f>
        <v>0</v>
      </c>
      <c r="Z202" s="125" t="str">
        <f t="shared" si="185"/>
        <v>J=</v>
      </c>
      <c r="AA202" s="118">
        <f t="shared" si="186"/>
        <v>44368</v>
      </c>
      <c r="AB202" s="4"/>
      <c r="AD202" s="171">
        <f>[2]Plan1!$A256</f>
        <v>44621</v>
      </c>
      <c r="AE202" s="143" t="str">
        <f>[2]Plan1!$C256</f>
        <v>Carnaval</v>
      </c>
      <c r="AG202" s="133">
        <f t="shared" si="198"/>
        <v>26</v>
      </c>
      <c r="AH202" s="135">
        <f t="shared" si="200"/>
        <v>44946</v>
      </c>
      <c r="AI202" s="135">
        <f t="shared" si="194"/>
        <v>44945</v>
      </c>
      <c r="AJ202" s="135">
        <f t="shared" si="195"/>
        <v>44946</v>
      </c>
      <c r="AK202" s="135">
        <f t="shared" si="201"/>
        <v>44979</v>
      </c>
      <c r="AL202" s="133">
        <f t="shared" si="197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10">(A202+1)</f>
        <v>44348</v>
      </c>
      <c r="B203" s="113">
        <f t="shared" si="202"/>
        <v>1051.433773</v>
      </c>
      <c r="C203" s="113">
        <f t="shared" si="182"/>
        <v>1001.409519</v>
      </c>
      <c r="D203" s="114">
        <f t="shared" ref="D203:D266" si="211">IF(E203=E202,D202,E202)</f>
        <v>5674.72</v>
      </c>
      <c r="E203" s="115">
        <f t="shared" si="190"/>
        <v>5692.31</v>
      </c>
      <c r="F203" s="116">
        <f t="shared" si="191"/>
        <v>44306</v>
      </c>
      <c r="G203" s="117">
        <f t="shared" si="203"/>
        <v>3.0997124087179806E-3</v>
      </c>
      <c r="H203" s="118">
        <f t="shared" si="183"/>
        <v>44368</v>
      </c>
      <c r="I203" s="118">
        <f t="shared" si="204"/>
        <v>44368</v>
      </c>
      <c r="J203" s="119">
        <f t="shared" ref="J203:J266" si="212">IF(I203=I202,J202,NETWORKDAYS(I202,I203,$AD$176:$AD$502)-1)</f>
        <v>21</v>
      </c>
      <c r="K203" s="119">
        <f t="shared" si="192"/>
        <v>8</v>
      </c>
      <c r="L203" s="8">
        <f t="shared" ref="L203:L266" si="213">IF(E203&lt;D203,1,TRUNC((E203/D203)^TRUNC((K203/J203),9),8))</f>
        <v>1.0011797099999999</v>
      </c>
      <c r="M203" s="120">
        <f t="shared" si="193"/>
        <v>1.00930024</v>
      </c>
      <c r="N203" s="120">
        <f t="shared" si="187"/>
        <v>1.0447849997880621</v>
      </c>
      <c r="O203" s="113">
        <f t="shared" si="189"/>
        <v>1.04601754</v>
      </c>
      <c r="P203" s="113">
        <f t="shared" si="205"/>
        <v>1047.4919215899999</v>
      </c>
      <c r="Q203" s="11">
        <f t="shared" si="184"/>
        <v>0</v>
      </c>
      <c r="R203" s="30">
        <f t="shared" ref="R203:R266" si="214">IF(Q203&gt;0,VLOOKUP($A203,$AD$10:$AI$170,6),0)</f>
        <v>0</v>
      </c>
      <c r="S203" s="8">
        <f t="shared" si="206"/>
        <v>0</v>
      </c>
      <c r="T203" s="122">
        <f t="shared" ref="T203:T266" si="215">(T202)</f>
        <v>0.12559999999999999</v>
      </c>
      <c r="U203" s="121">
        <f t="shared" si="188"/>
        <v>8</v>
      </c>
      <c r="V203" s="121">
        <v>252</v>
      </c>
      <c r="W203" s="120">
        <f t="shared" si="207"/>
        <v>1.0037631330000001</v>
      </c>
      <c r="X203" s="113">
        <f t="shared" si="208"/>
        <v>3.9418514099999999</v>
      </c>
      <c r="Y203" s="113">
        <f t="shared" si="209"/>
        <v>0</v>
      </c>
      <c r="Z203" s="125" t="str">
        <f t="shared" si="185"/>
        <v>J=</v>
      </c>
      <c r="AA203" s="118">
        <f t="shared" si="186"/>
        <v>44368</v>
      </c>
      <c r="AB203" s="4"/>
      <c r="AD203" s="171">
        <f>[2]Plan1!$A257</f>
        <v>44666</v>
      </c>
      <c r="AE203" s="143" t="str">
        <f>[2]Plan1!$C257</f>
        <v>Paixão de Cristo</v>
      </c>
      <c r="AG203" s="133">
        <f t="shared" si="198"/>
        <v>27</v>
      </c>
      <c r="AH203" s="135">
        <f t="shared" si="200"/>
        <v>44977</v>
      </c>
      <c r="AI203" s="135">
        <f t="shared" si="194"/>
        <v>44974</v>
      </c>
      <c r="AJ203" s="135">
        <f t="shared" si="195"/>
        <v>44979</v>
      </c>
      <c r="AK203" s="135">
        <f t="shared" si="201"/>
        <v>45005</v>
      </c>
      <c r="AL203" s="133">
        <f t="shared" si="197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10"/>
        <v>44349</v>
      </c>
      <c r="B204" s="113">
        <f t="shared" si="202"/>
        <v>1052.0825881399999</v>
      </c>
      <c r="C204" s="113">
        <f t="shared" ref="C204:C267" si="216">TRUNC(IF(Q203&gt;0,VLOOKUP(A203,$AD$12:$AE$170,2),C203),8)</f>
        <v>1001.409519</v>
      </c>
      <c r="D204" s="114">
        <f t="shared" si="211"/>
        <v>5674.72</v>
      </c>
      <c r="E204" s="115">
        <f t="shared" si="190"/>
        <v>5692.31</v>
      </c>
      <c r="F204" s="116">
        <f t="shared" si="191"/>
        <v>44306</v>
      </c>
      <c r="G204" s="117">
        <f t="shared" si="203"/>
        <v>3.0997124087179806E-3</v>
      </c>
      <c r="H204" s="118">
        <f t="shared" ref="H204:H267" si="217">IF(DAY(A204)=H$9,VLOOKUP(A204,AH$118:AN$450,4),H203)</f>
        <v>44368</v>
      </c>
      <c r="I204" s="118">
        <f t="shared" si="204"/>
        <v>44368</v>
      </c>
      <c r="J204" s="119">
        <f t="shared" si="212"/>
        <v>21</v>
      </c>
      <c r="K204" s="119">
        <f t="shared" si="192"/>
        <v>9</v>
      </c>
      <c r="L204" s="8">
        <f t="shared" si="213"/>
        <v>1.00132727</v>
      </c>
      <c r="M204" s="120">
        <f t="shared" si="193"/>
        <v>1.00930024</v>
      </c>
      <c r="N204" s="120">
        <f t="shared" si="187"/>
        <v>1.0447849997880621</v>
      </c>
      <c r="O204" s="113">
        <f t="shared" si="189"/>
        <v>1.0461717100000001</v>
      </c>
      <c r="P204" s="113">
        <f t="shared" si="205"/>
        <v>1047.6463088999999</v>
      </c>
      <c r="Q204" s="11">
        <f t="shared" ref="Q204:Q267" si="218">IF(VLOOKUP(A204,AD$10:AK$170,8)=VLOOKUP(A203,AD$10:AK$170,8),0,VLOOKUP(A204,AD$10:AK$170,8))</f>
        <v>0</v>
      </c>
      <c r="R204" s="30">
        <f t="shared" si="214"/>
        <v>0</v>
      </c>
      <c r="S204" s="8">
        <f t="shared" si="206"/>
        <v>0</v>
      </c>
      <c r="T204" s="122">
        <f t="shared" si="215"/>
        <v>0.12559999999999999</v>
      </c>
      <c r="U204" s="121">
        <f t="shared" si="188"/>
        <v>9</v>
      </c>
      <c r="V204" s="121">
        <v>252</v>
      </c>
      <c r="W204" s="120">
        <f t="shared" si="207"/>
        <v>1.00423452</v>
      </c>
      <c r="X204" s="113">
        <f t="shared" si="208"/>
        <v>4.4362792400000002</v>
      </c>
      <c r="Y204" s="113">
        <f t="shared" si="209"/>
        <v>0</v>
      </c>
      <c r="Z204" s="125" t="str">
        <f t="shared" ref="Z204:Z267" si="219">IF($Q203&gt;0,VLOOKUP($A203,$AD$10:$AM$170,9),Z203)</f>
        <v>J=</v>
      </c>
      <c r="AA204" s="118">
        <f t="shared" ref="AA204:AA267" si="220">IF($Q203&gt;0,VLOOKUP($A203,$AD$10:$AM$170,10),AA203)</f>
        <v>44368</v>
      </c>
      <c r="AB204" s="4"/>
      <c r="AD204" s="171">
        <f>[2]Plan1!$A258</f>
        <v>44672</v>
      </c>
      <c r="AE204" s="143" t="str">
        <f>[2]Plan1!$C258</f>
        <v>Tiradentes</v>
      </c>
      <c r="AG204" s="133">
        <f t="shared" si="198"/>
        <v>28</v>
      </c>
      <c r="AH204" s="135">
        <f t="shared" si="200"/>
        <v>45005</v>
      </c>
      <c r="AI204" s="135">
        <f t="shared" si="194"/>
        <v>45002</v>
      </c>
      <c r="AJ204" s="135">
        <f t="shared" si="195"/>
        <v>45005</v>
      </c>
      <c r="AK204" s="135">
        <f t="shared" si="201"/>
        <v>45036</v>
      </c>
      <c r="AL204" s="133">
        <f t="shared" si="19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10"/>
        <v>44350</v>
      </c>
      <c r="B205" s="113">
        <f t="shared" si="202"/>
        <v>1052.7317994699999</v>
      </c>
      <c r="C205" s="113">
        <f t="shared" si="216"/>
        <v>1001.409519</v>
      </c>
      <c r="D205" s="114">
        <f t="shared" si="211"/>
        <v>5674.72</v>
      </c>
      <c r="E205" s="115">
        <f t="shared" si="190"/>
        <v>5692.31</v>
      </c>
      <c r="F205" s="116">
        <f t="shared" si="191"/>
        <v>44306</v>
      </c>
      <c r="G205" s="117">
        <f t="shared" si="203"/>
        <v>3.0997124087179806E-3</v>
      </c>
      <c r="H205" s="118">
        <f t="shared" si="217"/>
        <v>44368</v>
      </c>
      <c r="I205" s="118">
        <f t="shared" si="204"/>
        <v>44368</v>
      </c>
      <c r="J205" s="119">
        <f t="shared" si="212"/>
        <v>21</v>
      </c>
      <c r="K205" s="119">
        <f t="shared" si="192"/>
        <v>10</v>
      </c>
      <c r="L205" s="8">
        <f t="shared" si="213"/>
        <v>1.0014748499999999</v>
      </c>
      <c r="M205" s="120">
        <f t="shared" si="193"/>
        <v>1.00930024</v>
      </c>
      <c r="N205" s="120">
        <f t="shared" si="187"/>
        <v>1.0447849997880621</v>
      </c>
      <c r="O205" s="113">
        <f t="shared" si="189"/>
        <v>1.0463259</v>
      </c>
      <c r="P205" s="113">
        <f t="shared" si="205"/>
        <v>1047.80071623</v>
      </c>
      <c r="Q205" s="11">
        <f t="shared" si="218"/>
        <v>0</v>
      </c>
      <c r="R205" s="30">
        <f t="shared" si="214"/>
        <v>0</v>
      </c>
      <c r="S205" s="8">
        <f t="shared" si="206"/>
        <v>0</v>
      </c>
      <c r="T205" s="122">
        <f t="shared" si="215"/>
        <v>0.12559999999999999</v>
      </c>
      <c r="U205" s="121">
        <f t="shared" si="188"/>
        <v>10</v>
      </c>
      <c r="V205" s="121">
        <v>252</v>
      </c>
      <c r="W205" s="120">
        <f t="shared" si="207"/>
        <v>1.0047061269999999</v>
      </c>
      <c r="X205" s="113">
        <f t="shared" si="208"/>
        <v>4.9310832400000004</v>
      </c>
      <c r="Y205" s="113">
        <f t="shared" si="209"/>
        <v>0</v>
      </c>
      <c r="Z205" s="125" t="str">
        <f t="shared" si="219"/>
        <v>J=</v>
      </c>
      <c r="AA205" s="118">
        <f t="shared" si="220"/>
        <v>44368</v>
      </c>
      <c r="AB205" s="4"/>
      <c r="AD205" s="171">
        <f>[2]Plan1!$A259</f>
        <v>44682</v>
      </c>
      <c r="AE205" s="143" t="str">
        <f>[2]Plan1!$C259</f>
        <v>Dia do Trabalho</v>
      </c>
      <c r="AG205" s="133">
        <f t="shared" si="198"/>
        <v>29</v>
      </c>
      <c r="AH205" s="135">
        <f t="shared" si="200"/>
        <v>45036</v>
      </c>
      <c r="AI205" s="135">
        <f t="shared" si="194"/>
        <v>45035</v>
      </c>
      <c r="AJ205" s="135">
        <f t="shared" si="195"/>
        <v>45036</v>
      </c>
      <c r="AK205" s="135">
        <f t="shared" si="201"/>
        <v>45068</v>
      </c>
      <c r="AL205" s="133">
        <f t="shared" si="197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10"/>
        <v>44351</v>
      </c>
      <c r="B206" s="113">
        <f t="shared" si="202"/>
        <v>1052.7317994699999</v>
      </c>
      <c r="C206" s="113">
        <f t="shared" si="216"/>
        <v>1001.409519</v>
      </c>
      <c r="D206" s="114">
        <f t="shared" si="211"/>
        <v>5674.72</v>
      </c>
      <c r="E206" s="115">
        <f t="shared" si="190"/>
        <v>5692.31</v>
      </c>
      <c r="F206" s="116">
        <f t="shared" si="191"/>
        <v>44306</v>
      </c>
      <c r="G206" s="117">
        <f t="shared" si="203"/>
        <v>3.0997124087179806E-3</v>
      </c>
      <c r="H206" s="118">
        <f t="shared" si="217"/>
        <v>44368</v>
      </c>
      <c r="I206" s="118">
        <f t="shared" si="204"/>
        <v>44368</v>
      </c>
      <c r="J206" s="119">
        <f t="shared" si="212"/>
        <v>21</v>
      </c>
      <c r="K206" s="119">
        <f t="shared" si="192"/>
        <v>10</v>
      </c>
      <c r="L206" s="8">
        <f t="shared" si="213"/>
        <v>1.0014748499999999</v>
      </c>
      <c r="M206" s="120">
        <f t="shared" si="193"/>
        <v>1.00930024</v>
      </c>
      <c r="N206" s="120">
        <f t="shared" si="187"/>
        <v>1.0447849997880621</v>
      </c>
      <c r="O206" s="113">
        <f t="shared" si="189"/>
        <v>1.0463259</v>
      </c>
      <c r="P206" s="113">
        <f t="shared" si="205"/>
        <v>1047.80071623</v>
      </c>
      <c r="Q206" s="11">
        <f t="shared" si="218"/>
        <v>0</v>
      </c>
      <c r="R206" s="30">
        <f t="shared" si="214"/>
        <v>0</v>
      </c>
      <c r="S206" s="8">
        <f t="shared" si="206"/>
        <v>0</v>
      </c>
      <c r="T206" s="122">
        <f t="shared" si="215"/>
        <v>0.12559999999999999</v>
      </c>
      <c r="U206" s="121">
        <f t="shared" si="188"/>
        <v>10</v>
      </c>
      <c r="V206" s="121">
        <v>252</v>
      </c>
      <c r="W206" s="120">
        <f t="shared" si="207"/>
        <v>1.0047061269999999</v>
      </c>
      <c r="X206" s="113">
        <f t="shared" si="208"/>
        <v>4.9310832400000004</v>
      </c>
      <c r="Y206" s="113">
        <f t="shared" si="209"/>
        <v>0</v>
      </c>
      <c r="Z206" s="125" t="str">
        <f t="shared" si="219"/>
        <v>J=</v>
      </c>
      <c r="AA206" s="118">
        <f t="shared" si="220"/>
        <v>44368</v>
      </c>
      <c r="AB206" s="4"/>
      <c r="AD206" s="171">
        <f>[2]Plan1!$A260</f>
        <v>44728</v>
      </c>
      <c r="AE206" s="143" t="str">
        <f>[2]Plan1!$C260</f>
        <v>Corpus Christi</v>
      </c>
      <c r="AG206" s="133">
        <f t="shared" si="198"/>
        <v>30</v>
      </c>
      <c r="AH206" s="135">
        <f t="shared" si="200"/>
        <v>45066</v>
      </c>
      <c r="AI206" s="135">
        <f t="shared" si="194"/>
        <v>45065</v>
      </c>
      <c r="AJ206" s="135">
        <f t="shared" si="195"/>
        <v>45068</v>
      </c>
      <c r="AK206" s="135">
        <f t="shared" si="201"/>
        <v>45097</v>
      </c>
      <c r="AL206" s="133">
        <f t="shared" si="197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10"/>
        <v>44352</v>
      </c>
      <c r="B207" s="113">
        <f t="shared" si="202"/>
        <v>1053.3814203300001</v>
      </c>
      <c r="C207" s="113">
        <f t="shared" si="216"/>
        <v>1001.409519</v>
      </c>
      <c r="D207" s="114">
        <f t="shared" si="211"/>
        <v>5674.72</v>
      </c>
      <c r="E207" s="115">
        <f t="shared" si="190"/>
        <v>5692.31</v>
      </c>
      <c r="F207" s="116">
        <f t="shared" si="191"/>
        <v>44306</v>
      </c>
      <c r="G207" s="117">
        <f t="shared" si="203"/>
        <v>3.0997124087179806E-3</v>
      </c>
      <c r="H207" s="118">
        <f t="shared" si="217"/>
        <v>44368</v>
      </c>
      <c r="I207" s="118">
        <f t="shared" si="204"/>
        <v>44368</v>
      </c>
      <c r="J207" s="119">
        <f t="shared" si="212"/>
        <v>21</v>
      </c>
      <c r="K207" s="119">
        <f t="shared" si="192"/>
        <v>11</v>
      </c>
      <c r="L207" s="8">
        <f t="shared" si="213"/>
        <v>1.0016224600000001</v>
      </c>
      <c r="M207" s="120">
        <f t="shared" si="193"/>
        <v>1.00930024</v>
      </c>
      <c r="N207" s="120">
        <f t="shared" si="187"/>
        <v>1.0447849997880621</v>
      </c>
      <c r="O207" s="113">
        <f t="shared" si="189"/>
        <v>1.04648012</v>
      </c>
      <c r="P207" s="113">
        <f t="shared" si="205"/>
        <v>1047.95515361</v>
      </c>
      <c r="Q207" s="11">
        <f t="shared" si="218"/>
        <v>0</v>
      </c>
      <c r="R207" s="30">
        <f t="shared" si="214"/>
        <v>0</v>
      </c>
      <c r="S207" s="8">
        <f t="shared" si="206"/>
        <v>0</v>
      </c>
      <c r="T207" s="122">
        <f t="shared" si="215"/>
        <v>0.12559999999999999</v>
      </c>
      <c r="U207" s="121">
        <f t="shared" si="188"/>
        <v>11</v>
      </c>
      <c r="V207" s="121">
        <v>252</v>
      </c>
      <c r="W207" s="120">
        <f t="shared" si="207"/>
        <v>1.0051779569999999</v>
      </c>
      <c r="X207" s="113">
        <f t="shared" si="208"/>
        <v>5.4262667200000001</v>
      </c>
      <c r="Y207" s="113">
        <f t="shared" si="209"/>
        <v>0</v>
      </c>
      <c r="Z207" s="125" t="str">
        <f t="shared" si="219"/>
        <v>J=</v>
      </c>
      <c r="AA207" s="118">
        <f t="shared" si="220"/>
        <v>44368</v>
      </c>
      <c r="AB207" s="4"/>
      <c r="AD207" s="171">
        <f>[2]Plan1!$A261</f>
        <v>44811</v>
      </c>
      <c r="AE207" s="143" t="str">
        <f>[2]Plan1!$C261</f>
        <v>Independência do Brasil</v>
      </c>
      <c r="AG207" s="133">
        <f t="shared" si="198"/>
        <v>31</v>
      </c>
      <c r="AH207" s="135">
        <f t="shared" si="200"/>
        <v>45097</v>
      </c>
      <c r="AI207" s="135">
        <f t="shared" si="194"/>
        <v>45096</v>
      </c>
      <c r="AJ207" s="135">
        <f t="shared" si="195"/>
        <v>45097</v>
      </c>
      <c r="AK207" s="135">
        <f t="shared" si="201"/>
        <v>45127</v>
      </c>
      <c r="AL207" s="133">
        <f t="shared" si="19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10"/>
        <v>44353</v>
      </c>
      <c r="B208" s="113">
        <f t="shared" si="202"/>
        <v>1053.3814203300001</v>
      </c>
      <c r="C208" s="113">
        <f t="shared" si="216"/>
        <v>1001.409519</v>
      </c>
      <c r="D208" s="114">
        <f t="shared" si="211"/>
        <v>5674.72</v>
      </c>
      <c r="E208" s="115">
        <f t="shared" si="190"/>
        <v>5692.31</v>
      </c>
      <c r="F208" s="116">
        <f t="shared" si="191"/>
        <v>44306</v>
      </c>
      <c r="G208" s="117">
        <f t="shared" si="203"/>
        <v>3.0997124087179806E-3</v>
      </c>
      <c r="H208" s="118">
        <f t="shared" si="217"/>
        <v>44368</v>
      </c>
      <c r="I208" s="118">
        <f t="shared" si="204"/>
        <v>44368</v>
      </c>
      <c r="J208" s="119">
        <f t="shared" si="212"/>
        <v>21</v>
      </c>
      <c r="K208" s="119">
        <f t="shared" si="192"/>
        <v>11</v>
      </c>
      <c r="L208" s="8">
        <f t="shared" si="213"/>
        <v>1.0016224600000001</v>
      </c>
      <c r="M208" s="120">
        <f t="shared" si="193"/>
        <v>1.00930024</v>
      </c>
      <c r="N208" s="120">
        <f t="shared" si="187"/>
        <v>1.0447849997880621</v>
      </c>
      <c r="O208" s="113">
        <f t="shared" si="189"/>
        <v>1.04648012</v>
      </c>
      <c r="P208" s="113">
        <f t="shared" si="205"/>
        <v>1047.95515361</v>
      </c>
      <c r="Q208" s="11">
        <f t="shared" si="218"/>
        <v>0</v>
      </c>
      <c r="R208" s="30">
        <f t="shared" si="214"/>
        <v>0</v>
      </c>
      <c r="S208" s="8">
        <f t="shared" si="206"/>
        <v>0</v>
      </c>
      <c r="T208" s="122">
        <f t="shared" si="215"/>
        <v>0.12559999999999999</v>
      </c>
      <c r="U208" s="121">
        <f t="shared" si="188"/>
        <v>11</v>
      </c>
      <c r="V208" s="121">
        <v>252</v>
      </c>
      <c r="W208" s="120">
        <f t="shared" si="207"/>
        <v>1.0051779569999999</v>
      </c>
      <c r="X208" s="113">
        <f t="shared" si="208"/>
        <v>5.4262667200000001</v>
      </c>
      <c r="Y208" s="113">
        <f t="shared" si="209"/>
        <v>0</v>
      </c>
      <c r="Z208" s="125" t="str">
        <f t="shared" si="219"/>
        <v>J=</v>
      </c>
      <c r="AA208" s="118">
        <f t="shared" si="220"/>
        <v>44368</v>
      </c>
      <c r="AB208" s="4"/>
      <c r="AD208" s="171">
        <f>[2]Plan1!$A262</f>
        <v>44846</v>
      </c>
      <c r="AE208" s="143" t="str">
        <f>[2]Plan1!$C262</f>
        <v>Nossa Sr.a Aparecida - Padroeira do Brasil</v>
      </c>
      <c r="AG208" s="133">
        <f t="shared" si="198"/>
        <v>32</v>
      </c>
      <c r="AH208" s="135">
        <f t="shared" si="200"/>
        <v>45127</v>
      </c>
      <c r="AI208" s="135">
        <f t="shared" ref="AI208:AI235" si="221">WORKDAY(AH208,-1,AD$176:AD$502)</f>
        <v>45126</v>
      </c>
      <c r="AJ208" s="135">
        <f t="shared" ref="AJ208:AJ235" si="222">WORKDAY(AI208,1,AD$176:AD$502)</f>
        <v>45127</v>
      </c>
      <c r="AK208" s="135">
        <f t="shared" si="201"/>
        <v>45159</v>
      </c>
      <c r="AL208" s="133">
        <f t="shared" ref="AL208:AL235" si="223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10"/>
        <v>44354</v>
      </c>
      <c r="B209" s="113">
        <f t="shared" si="202"/>
        <v>1053.3814203300001</v>
      </c>
      <c r="C209" s="113">
        <f t="shared" si="216"/>
        <v>1001.409519</v>
      </c>
      <c r="D209" s="114">
        <f t="shared" si="211"/>
        <v>5674.72</v>
      </c>
      <c r="E209" s="115">
        <f t="shared" si="190"/>
        <v>5692.31</v>
      </c>
      <c r="F209" s="116">
        <f t="shared" si="191"/>
        <v>44306</v>
      </c>
      <c r="G209" s="117">
        <f t="shared" si="203"/>
        <v>3.0997124087179806E-3</v>
      </c>
      <c r="H209" s="118">
        <f t="shared" si="217"/>
        <v>44368</v>
      </c>
      <c r="I209" s="118">
        <f t="shared" si="204"/>
        <v>44368</v>
      </c>
      <c r="J209" s="119">
        <f t="shared" si="212"/>
        <v>21</v>
      </c>
      <c r="K209" s="119">
        <f t="shared" si="192"/>
        <v>11</v>
      </c>
      <c r="L209" s="8">
        <f t="shared" si="213"/>
        <v>1.0016224600000001</v>
      </c>
      <c r="M209" s="120">
        <f t="shared" si="193"/>
        <v>1.00930024</v>
      </c>
      <c r="N209" s="120">
        <f t="shared" si="187"/>
        <v>1.0447849997880621</v>
      </c>
      <c r="O209" s="113">
        <f t="shared" si="189"/>
        <v>1.04648012</v>
      </c>
      <c r="P209" s="113">
        <f t="shared" si="205"/>
        <v>1047.95515361</v>
      </c>
      <c r="Q209" s="11">
        <f t="shared" si="218"/>
        <v>0</v>
      </c>
      <c r="R209" s="30">
        <f t="shared" si="214"/>
        <v>0</v>
      </c>
      <c r="S209" s="8">
        <f t="shared" si="206"/>
        <v>0</v>
      </c>
      <c r="T209" s="122">
        <f t="shared" si="215"/>
        <v>0.12559999999999999</v>
      </c>
      <c r="U209" s="121">
        <f t="shared" si="188"/>
        <v>11</v>
      </c>
      <c r="V209" s="121">
        <v>252</v>
      </c>
      <c r="W209" s="120">
        <f t="shared" si="207"/>
        <v>1.0051779569999999</v>
      </c>
      <c r="X209" s="113">
        <f t="shared" si="208"/>
        <v>5.4262667200000001</v>
      </c>
      <c r="Y209" s="113">
        <f t="shared" si="209"/>
        <v>0</v>
      </c>
      <c r="Z209" s="125" t="str">
        <f t="shared" si="219"/>
        <v>J=</v>
      </c>
      <c r="AA209" s="118">
        <f t="shared" si="220"/>
        <v>44368</v>
      </c>
      <c r="AB209" s="4"/>
      <c r="AD209" s="171">
        <f>[2]Plan1!$A263</f>
        <v>44867</v>
      </c>
      <c r="AE209" s="143" t="str">
        <f>[2]Plan1!$C263</f>
        <v>Finados</v>
      </c>
      <c r="AG209" s="133">
        <f t="shared" si="198"/>
        <v>33</v>
      </c>
      <c r="AH209" s="135">
        <f t="shared" si="200"/>
        <v>45158</v>
      </c>
      <c r="AI209" s="135">
        <f t="shared" si="221"/>
        <v>45156</v>
      </c>
      <c r="AJ209" s="135">
        <f t="shared" si="222"/>
        <v>45159</v>
      </c>
      <c r="AK209" s="135">
        <f t="shared" si="201"/>
        <v>45189</v>
      </c>
      <c r="AL209" s="133">
        <f t="shared" si="223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10"/>
        <v>44355</v>
      </c>
      <c r="B210" s="113">
        <f t="shared" si="202"/>
        <v>1054.0314275800001</v>
      </c>
      <c r="C210" s="113">
        <f t="shared" si="216"/>
        <v>1001.409519</v>
      </c>
      <c r="D210" s="114">
        <f t="shared" si="211"/>
        <v>5674.72</v>
      </c>
      <c r="E210" s="115">
        <f t="shared" si="190"/>
        <v>5692.31</v>
      </c>
      <c r="F210" s="116">
        <f t="shared" si="191"/>
        <v>44306</v>
      </c>
      <c r="G210" s="117">
        <f t="shared" si="203"/>
        <v>3.0997124087179806E-3</v>
      </c>
      <c r="H210" s="118">
        <f t="shared" si="217"/>
        <v>44368</v>
      </c>
      <c r="I210" s="118">
        <f t="shared" si="204"/>
        <v>44368</v>
      </c>
      <c r="J210" s="119">
        <f t="shared" si="212"/>
        <v>21</v>
      </c>
      <c r="K210" s="119">
        <f t="shared" si="192"/>
        <v>12</v>
      </c>
      <c r="L210" s="8">
        <f t="shared" si="213"/>
        <v>1.00177008</v>
      </c>
      <c r="M210" s="120">
        <f t="shared" si="193"/>
        <v>1.00930024</v>
      </c>
      <c r="N210" s="120">
        <f t="shared" si="187"/>
        <v>1.0447849997880621</v>
      </c>
      <c r="O210" s="113">
        <f t="shared" si="189"/>
        <v>1.0466343499999999</v>
      </c>
      <c r="P210" s="113">
        <f t="shared" si="205"/>
        <v>1048.1096010000001</v>
      </c>
      <c r="Q210" s="11">
        <f t="shared" si="218"/>
        <v>0</v>
      </c>
      <c r="R210" s="30">
        <f t="shared" si="214"/>
        <v>0</v>
      </c>
      <c r="S210" s="8">
        <f t="shared" si="206"/>
        <v>0</v>
      </c>
      <c r="T210" s="122">
        <f t="shared" si="215"/>
        <v>0.12559999999999999</v>
      </c>
      <c r="U210" s="121">
        <f t="shared" si="188"/>
        <v>12</v>
      </c>
      <c r="V210" s="121">
        <v>252</v>
      </c>
      <c r="W210" s="120">
        <f t="shared" si="207"/>
        <v>1.0056500070000001</v>
      </c>
      <c r="X210" s="113">
        <f t="shared" si="208"/>
        <v>5.9218265800000003</v>
      </c>
      <c r="Y210" s="113">
        <f t="shared" si="209"/>
        <v>0</v>
      </c>
      <c r="Z210" s="125" t="str">
        <f t="shared" si="219"/>
        <v>J=</v>
      </c>
      <c r="AA210" s="118">
        <f t="shared" si="220"/>
        <v>44368</v>
      </c>
      <c r="AB210" s="4"/>
      <c r="AD210" s="171">
        <f>[2]Plan1!$A264</f>
        <v>44880</v>
      </c>
      <c r="AE210" s="143" t="str">
        <f>[2]Plan1!$C264</f>
        <v>Proclamação da República</v>
      </c>
      <c r="AG210" s="133">
        <f t="shared" si="198"/>
        <v>34</v>
      </c>
      <c r="AH210" s="135">
        <f t="shared" si="200"/>
        <v>45189</v>
      </c>
      <c r="AI210" s="135">
        <f t="shared" si="221"/>
        <v>45188</v>
      </c>
      <c r="AJ210" s="135">
        <f t="shared" si="222"/>
        <v>45189</v>
      </c>
      <c r="AK210" s="135">
        <f t="shared" si="201"/>
        <v>45219</v>
      </c>
      <c r="AL210" s="133">
        <f t="shared" si="223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10"/>
        <v>44356</v>
      </c>
      <c r="B211" s="113">
        <f t="shared" si="202"/>
        <v>1054.6818446299999</v>
      </c>
      <c r="C211" s="113">
        <f t="shared" si="216"/>
        <v>1001.409519</v>
      </c>
      <c r="D211" s="114">
        <f t="shared" si="211"/>
        <v>5674.72</v>
      </c>
      <c r="E211" s="115">
        <f t="shared" si="190"/>
        <v>5692.31</v>
      </c>
      <c r="F211" s="116">
        <f t="shared" si="191"/>
        <v>44306</v>
      </c>
      <c r="G211" s="117">
        <f t="shared" si="203"/>
        <v>3.0997124087179806E-3</v>
      </c>
      <c r="H211" s="118">
        <f t="shared" si="217"/>
        <v>44368</v>
      </c>
      <c r="I211" s="118">
        <f t="shared" si="204"/>
        <v>44368</v>
      </c>
      <c r="J211" s="119">
        <f t="shared" si="212"/>
        <v>21</v>
      </c>
      <c r="K211" s="119">
        <f t="shared" si="192"/>
        <v>13</v>
      </c>
      <c r="L211" s="8">
        <f t="shared" si="213"/>
        <v>1.00191773</v>
      </c>
      <c r="M211" s="120">
        <f t="shared" si="193"/>
        <v>1.00930024</v>
      </c>
      <c r="N211" s="120">
        <f t="shared" si="187"/>
        <v>1.0447849997880621</v>
      </c>
      <c r="O211" s="113">
        <f t="shared" si="189"/>
        <v>1.0467886099999999</v>
      </c>
      <c r="P211" s="113">
        <f t="shared" si="205"/>
        <v>1048.2640784299999</v>
      </c>
      <c r="Q211" s="11">
        <f t="shared" si="218"/>
        <v>0</v>
      </c>
      <c r="R211" s="30">
        <f t="shared" si="214"/>
        <v>0</v>
      </c>
      <c r="S211" s="8">
        <f t="shared" si="206"/>
        <v>0</v>
      </c>
      <c r="T211" s="122">
        <f t="shared" si="215"/>
        <v>0.12559999999999999</v>
      </c>
      <c r="U211" s="121">
        <f t="shared" si="188"/>
        <v>13</v>
      </c>
      <c r="V211" s="121">
        <v>252</v>
      </c>
      <c r="W211" s="120">
        <f t="shared" si="207"/>
        <v>1.00612228</v>
      </c>
      <c r="X211" s="113">
        <f t="shared" si="208"/>
        <v>6.4177662</v>
      </c>
      <c r="Y211" s="113">
        <f t="shared" si="209"/>
        <v>0</v>
      </c>
      <c r="Z211" s="125" t="str">
        <f t="shared" si="219"/>
        <v>J=</v>
      </c>
      <c r="AA211" s="118">
        <f t="shared" si="220"/>
        <v>44368</v>
      </c>
      <c r="AB211" s="4"/>
      <c r="AD211" s="171">
        <f>[2]Plan1!$A265</f>
        <v>44920</v>
      </c>
      <c r="AE211" s="143" t="str">
        <f>[2]Plan1!$C265</f>
        <v>Natal</v>
      </c>
      <c r="AG211" s="133">
        <f t="shared" si="198"/>
        <v>35</v>
      </c>
      <c r="AH211" s="135">
        <f t="shared" si="200"/>
        <v>45219</v>
      </c>
      <c r="AI211" s="135">
        <f t="shared" si="221"/>
        <v>45218</v>
      </c>
      <c r="AJ211" s="135">
        <f t="shared" si="222"/>
        <v>45219</v>
      </c>
      <c r="AK211" s="135">
        <f t="shared" si="201"/>
        <v>45250</v>
      </c>
      <c r="AL211" s="133">
        <f t="shared" si="223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10"/>
        <v>44357</v>
      </c>
      <c r="B212" s="113">
        <f t="shared" si="202"/>
        <v>1055.3326594500002</v>
      </c>
      <c r="C212" s="113">
        <f t="shared" si="216"/>
        <v>1001.409519</v>
      </c>
      <c r="D212" s="114">
        <f t="shared" si="211"/>
        <v>5674.72</v>
      </c>
      <c r="E212" s="115">
        <f t="shared" si="190"/>
        <v>5692.31</v>
      </c>
      <c r="F212" s="116">
        <f t="shared" si="191"/>
        <v>44306</v>
      </c>
      <c r="G212" s="117">
        <f t="shared" si="203"/>
        <v>3.0997124087179806E-3</v>
      </c>
      <c r="H212" s="118">
        <f t="shared" si="217"/>
        <v>44368</v>
      </c>
      <c r="I212" s="118">
        <f t="shared" si="204"/>
        <v>44368</v>
      </c>
      <c r="J212" s="119">
        <f t="shared" si="212"/>
        <v>21</v>
      </c>
      <c r="K212" s="119">
        <f t="shared" si="192"/>
        <v>14</v>
      </c>
      <c r="L212" s="8">
        <f t="shared" si="213"/>
        <v>1.0020654</v>
      </c>
      <c r="M212" s="120">
        <f t="shared" si="193"/>
        <v>1.00930024</v>
      </c>
      <c r="N212" s="120">
        <f t="shared" si="187"/>
        <v>1.0447849997880621</v>
      </c>
      <c r="O212" s="113">
        <f t="shared" si="189"/>
        <v>1.04694289</v>
      </c>
      <c r="P212" s="113">
        <f t="shared" si="205"/>
        <v>1048.4185758900001</v>
      </c>
      <c r="Q212" s="11">
        <f t="shared" si="218"/>
        <v>0</v>
      </c>
      <c r="R212" s="30">
        <f t="shared" si="214"/>
        <v>0</v>
      </c>
      <c r="S212" s="8">
        <f t="shared" si="206"/>
        <v>0</v>
      </c>
      <c r="T212" s="122">
        <f t="shared" si="215"/>
        <v>0.12559999999999999</v>
      </c>
      <c r="U212" s="121">
        <f t="shared" si="188"/>
        <v>14</v>
      </c>
      <c r="V212" s="121">
        <v>252</v>
      </c>
      <c r="W212" s="120">
        <f t="shared" si="207"/>
        <v>1.0065947740000001</v>
      </c>
      <c r="X212" s="113">
        <f t="shared" si="208"/>
        <v>6.9140835599999999</v>
      </c>
      <c r="Y212" s="113">
        <f t="shared" si="209"/>
        <v>0</v>
      </c>
      <c r="Z212" s="125" t="str">
        <f t="shared" si="219"/>
        <v>J=</v>
      </c>
      <c r="AA212" s="118">
        <f t="shared" si="220"/>
        <v>44368</v>
      </c>
      <c r="AB212" s="4"/>
      <c r="AD212" s="171">
        <f>[2]Plan1!$A266</f>
        <v>44927</v>
      </c>
      <c r="AE212" s="143" t="str">
        <f>[2]Plan1!$C266</f>
        <v>Confraternização Universal</v>
      </c>
      <c r="AG212" s="133">
        <f t="shared" si="198"/>
        <v>36</v>
      </c>
      <c r="AH212" s="135">
        <f t="shared" si="200"/>
        <v>45250</v>
      </c>
      <c r="AI212" s="135">
        <f t="shared" si="221"/>
        <v>45247</v>
      </c>
      <c r="AJ212" s="135">
        <f t="shared" si="222"/>
        <v>45250</v>
      </c>
      <c r="AK212" s="135">
        <f t="shared" si="201"/>
        <v>45280</v>
      </c>
      <c r="AL212" s="133">
        <f t="shared" si="223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10"/>
        <v>44358</v>
      </c>
      <c r="B213" s="113">
        <f t="shared" si="202"/>
        <v>1055.9838933999999</v>
      </c>
      <c r="C213" s="113">
        <f t="shared" si="216"/>
        <v>1001.409519</v>
      </c>
      <c r="D213" s="114">
        <f t="shared" si="211"/>
        <v>5674.72</v>
      </c>
      <c r="E213" s="115">
        <f t="shared" si="190"/>
        <v>5692.31</v>
      </c>
      <c r="F213" s="116">
        <f t="shared" si="191"/>
        <v>44306</v>
      </c>
      <c r="G213" s="117">
        <f t="shared" si="203"/>
        <v>3.0997124087179806E-3</v>
      </c>
      <c r="H213" s="118">
        <f t="shared" si="217"/>
        <v>44368</v>
      </c>
      <c r="I213" s="118">
        <f t="shared" si="204"/>
        <v>44368</v>
      </c>
      <c r="J213" s="119">
        <f t="shared" si="212"/>
        <v>21</v>
      </c>
      <c r="K213" s="119">
        <f t="shared" si="192"/>
        <v>15</v>
      </c>
      <c r="L213" s="8">
        <f t="shared" si="213"/>
        <v>1.0022131000000001</v>
      </c>
      <c r="M213" s="120">
        <f t="shared" si="193"/>
        <v>1.00930024</v>
      </c>
      <c r="N213" s="120">
        <f t="shared" si="187"/>
        <v>1.0447849997880621</v>
      </c>
      <c r="O213" s="113">
        <f t="shared" si="189"/>
        <v>1.04709721</v>
      </c>
      <c r="P213" s="113">
        <f t="shared" si="205"/>
        <v>1048.5731134099999</v>
      </c>
      <c r="Q213" s="11">
        <f t="shared" si="218"/>
        <v>0</v>
      </c>
      <c r="R213" s="30">
        <f t="shared" si="214"/>
        <v>0</v>
      </c>
      <c r="S213" s="8">
        <f t="shared" si="206"/>
        <v>0</v>
      </c>
      <c r="T213" s="122">
        <f t="shared" si="215"/>
        <v>0.12559999999999999</v>
      </c>
      <c r="U213" s="121">
        <f t="shared" si="188"/>
        <v>15</v>
      </c>
      <c r="V213" s="121">
        <v>252</v>
      </c>
      <c r="W213" s="120">
        <f t="shared" si="207"/>
        <v>1.0070674900000001</v>
      </c>
      <c r="X213" s="113">
        <f t="shared" si="208"/>
        <v>7.41077999</v>
      </c>
      <c r="Y213" s="113">
        <f t="shared" si="209"/>
        <v>0</v>
      </c>
      <c r="Z213" s="125" t="str">
        <f t="shared" si="219"/>
        <v>J=</v>
      </c>
      <c r="AA213" s="118">
        <f t="shared" si="220"/>
        <v>44368</v>
      </c>
      <c r="AB213" s="4"/>
      <c r="AD213" s="171">
        <f>[2]Plan1!$A267</f>
        <v>44977</v>
      </c>
      <c r="AE213" s="143" t="str">
        <f>[2]Plan1!$C267</f>
        <v>Carnaval</v>
      </c>
      <c r="AG213" s="133">
        <f t="shared" si="198"/>
        <v>37</v>
      </c>
      <c r="AH213" s="135">
        <f t="shared" si="200"/>
        <v>45280</v>
      </c>
      <c r="AI213" s="135">
        <f t="shared" si="221"/>
        <v>45279</v>
      </c>
      <c r="AJ213" s="135">
        <f t="shared" si="222"/>
        <v>45280</v>
      </c>
      <c r="AK213" s="135">
        <f t="shared" si="201"/>
        <v>45313</v>
      </c>
      <c r="AL213" s="133">
        <f t="shared" si="22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10"/>
        <v>44359</v>
      </c>
      <c r="B214" s="113">
        <f t="shared" si="202"/>
        <v>1056.6355062600001</v>
      </c>
      <c r="C214" s="113">
        <f t="shared" si="216"/>
        <v>1001.409519</v>
      </c>
      <c r="D214" s="114">
        <f t="shared" si="211"/>
        <v>5674.72</v>
      </c>
      <c r="E214" s="115">
        <f t="shared" si="190"/>
        <v>5692.31</v>
      </c>
      <c r="F214" s="116">
        <f t="shared" si="191"/>
        <v>44306</v>
      </c>
      <c r="G214" s="117">
        <f t="shared" si="203"/>
        <v>3.0997124087179806E-3</v>
      </c>
      <c r="H214" s="118">
        <f t="shared" si="217"/>
        <v>44368</v>
      </c>
      <c r="I214" s="118">
        <f t="shared" si="204"/>
        <v>44368</v>
      </c>
      <c r="J214" s="119">
        <f t="shared" si="212"/>
        <v>21</v>
      </c>
      <c r="K214" s="119">
        <f t="shared" si="192"/>
        <v>16</v>
      </c>
      <c r="L214" s="8">
        <f t="shared" si="213"/>
        <v>1.0023608100000001</v>
      </c>
      <c r="M214" s="120">
        <f t="shared" si="193"/>
        <v>1.00930024</v>
      </c>
      <c r="N214" s="120">
        <f t="shared" si="187"/>
        <v>1.0447849997880621</v>
      </c>
      <c r="O214" s="113">
        <f t="shared" si="189"/>
        <v>1.04725153</v>
      </c>
      <c r="P214" s="113">
        <f t="shared" si="205"/>
        <v>1048.7276509200001</v>
      </c>
      <c r="Q214" s="11">
        <f t="shared" si="218"/>
        <v>0</v>
      </c>
      <c r="R214" s="30">
        <f t="shared" si="214"/>
        <v>0</v>
      </c>
      <c r="S214" s="8">
        <f t="shared" si="206"/>
        <v>0</v>
      </c>
      <c r="T214" s="122">
        <f t="shared" si="215"/>
        <v>0.12559999999999999</v>
      </c>
      <c r="U214" s="121">
        <f t="shared" si="188"/>
        <v>16</v>
      </c>
      <c r="V214" s="121">
        <v>252</v>
      </c>
      <c r="W214" s="120">
        <f t="shared" si="207"/>
        <v>1.007540428</v>
      </c>
      <c r="X214" s="113">
        <f t="shared" si="208"/>
        <v>7.9078553400000002</v>
      </c>
      <c r="Y214" s="113">
        <f t="shared" si="209"/>
        <v>0</v>
      </c>
      <c r="Z214" s="125" t="str">
        <f t="shared" si="219"/>
        <v>J=</v>
      </c>
      <c r="AA214" s="118">
        <f t="shared" si="220"/>
        <v>44368</v>
      </c>
      <c r="AB214" s="4"/>
      <c r="AD214" s="171">
        <f>[2]Plan1!$A268</f>
        <v>44978</v>
      </c>
      <c r="AE214" s="143" t="str">
        <f>[2]Plan1!$C268</f>
        <v>Carnaval</v>
      </c>
      <c r="AG214" s="133">
        <f t="shared" si="198"/>
        <v>38</v>
      </c>
      <c r="AH214" s="135">
        <f t="shared" si="200"/>
        <v>45311</v>
      </c>
      <c r="AI214" s="135">
        <f t="shared" si="221"/>
        <v>45310</v>
      </c>
      <c r="AJ214" s="135">
        <f t="shared" si="222"/>
        <v>45313</v>
      </c>
      <c r="AK214" s="135">
        <f t="shared" si="201"/>
        <v>45342</v>
      </c>
      <c r="AL214" s="133">
        <f t="shared" si="223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10"/>
        <v>44360</v>
      </c>
      <c r="B215" s="113">
        <f t="shared" si="202"/>
        <v>1056.6355062600001</v>
      </c>
      <c r="C215" s="113">
        <f t="shared" si="216"/>
        <v>1001.409519</v>
      </c>
      <c r="D215" s="114">
        <f t="shared" si="211"/>
        <v>5674.72</v>
      </c>
      <c r="E215" s="115">
        <f t="shared" si="190"/>
        <v>5692.31</v>
      </c>
      <c r="F215" s="116">
        <f t="shared" si="191"/>
        <v>44306</v>
      </c>
      <c r="G215" s="117">
        <f t="shared" si="203"/>
        <v>3.0997124087179806E-3</v>
      </c>
      <c r="H215" s="118">
        <f t="shared" si="217"/>
        <v>44368</v>
      </c>
      <c r="I215" s="118">
        <f t="shared" si="204"/>
        <v>44368</v>
      </c>
      <c r="J215" s="119">
        <f t="shared" si="212"/>
        <v>21</v>
      </c>
      <c r="K215" s="119">
        <f t="shared" si="192"/>
        <v>16</v>
      </c>
      <c r="L215" s="8">
        <f t="shared" si="213"/>
        <v>1.0023608100000001</v>
      </c>
      <c r="M215" s="120">
        <f t="shared" si="193"/>
        <v>1.00930024</v>
      </c>
      <c r="N215" s="120">
        <f t="shared" si="187"/>
        <v>1.0447849997880621</v>
      </c>
      <c r="O215" s="113">
        <f t="shared" si="189"/>
        <v>1.04725153</v>
      </c>
      <c r="P215" s="113">
        <f t="shared" si="205"/>
        <v>1048.7276509200001</v>
      </c>
      <c r="Q215" s="11">
        <f t="shared" si="218"/>
        <v>0</v>
      </c>
      <c r="R215" s="30">
        <f t="shared" si="214"/>
        <v>0</v>
      </c>
      <c r="S215" s="8">
        <f t="shared" si="206"/>
        <v>0</v>
      </c>
      <c r="T215" s="122">
        <f t="shared" si="215"/>
        <v>0.12559999999999999</v>
      </c>
      <c r="U215" s="121">
        <f t="shared" si="188"/>
        <v>16</v>
      </c>
      <c r="V215" s="121">
        <v>252</v>
      </c>
      <c r="W215" s="120">
        <f t="shared" si="207"/>
        <v>1.007540428</v>
      </c>
      <c r="X215" s="113">
        <f t="shared" si="208"/>
        <v>7.9078553400000002</v>
      </c>
      <c r="Y215" s="113">
        <f t="shared" si="209"/>
        <v>0</v>
      </c>
      <c r="Z215" s="125" t="str">
        <f t="shared" si="219"/>
        <v>J=</v>
      </c>
      <c r="AA215" s="118">
        <f t="shared" si="220"/>
        <v>44368</v>
      </c>
      <c r="AB215" s="4"/>
      <c r="AD215" s="171">
        <f>[2]Plan1!$A269</f>
        <v>45023</v>
      </c>
      <c r="AE215" s="143" t="str">
        <f>[2]Plan1!$C269</f>
        <v>Paixão de Cristo</v>
      </c>
      <c r="AG215" s="133">
        <f t="shared" si="198"/>
        <v>39</v>
      </c>
      <c r="AH215" s="135">
        <f t="shared" si="200"/>
        <v>45342</v>
      </c>
      <c r="AI215" s="135">
        <f t="shared" si="221"/>
        <v>45341</v>
      </c>
      <c r="AJ215" s="135">
        <f t="shared" si="222"/>
        <v>45342</v>
      </c>
      <c r="AK215" s="135">
        <f t="shared" si="201"/>
        <v>45371</v>
      </c>
      <c r="AL215" s="133">
        <f t="shared" si="22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10"/>
        <v>44361</v>
      </c>
      <c r="B216" s="113">
        <f t="shared" si="202"/>
        <v>1056.6355062600001</v>
      </c>
      <c r="C216" s="113">
        <f t="shared" si="216"/>
        <v>1001.409519</v>
      </c>
      <c r="D216" s="114">
        <f t="shared" si="211"/>
        <v>5674.72</v>
      </c>
      <c r="E216" s="115">
        <f t="shared" si="190"/>
        <v>5692.31</v>
      </c>
      <c r="F216" s="116">
        <f t="shared" si="191"/>
        <v>44306</v>
      </c>
      <c r="G216" s="117">
        <f t="shared" si="203"/>
        <v>3.0997124087179806E-3</v>
      </c>
      <c r="H216" s="118">
        <f t="shared" si="217"/>
        <v>44368</v>
      </c>
      <c r="I216" s="118">
        <f t="shared" si="204"/>
        <v>44368</v>
      </c>
      <c r="J216" s="119">
        <f t="shared" si="212"/>
        <v>21</v>
      </c>
      <c r="K216" s="119">
        <f t="shared" si="192"/>
        <v>16</v>
      </c>
      <c r="L216" s="8">
        <f t="shared" si="213"/>
        <v>1.0023608100000001</v>
      </c>
      <c r="M216" s="120">
        <f t="shared" si="193"/>
        <v>1.00930024</v>
      </c>
      <c r="N216" s="120">
        <f t="shared" si="187"/>
        <v>1.0447849997880621</v>
      </c>
      <c r="O216" s="113">
        <f t="shared" si="189"/>
        <v>1.04725153</v>
      </c>
      <c r="P216" s="113">
        <f t="shared" si="205"/>
        <v>1048.7276509200001</v>
      </c>
      <c r="Q216" s="11">
        <f t="shared" si="218"/>
        <v>0</v>
      </c>
      <c r="R216" s="30">
        <f t="shared" si="214"/>
        <v>0</v>
      </c>
      <c r="S216" s="8">
        <f t="shared" si="206"/>
        <v>0</v>
      </c>
      <c r="T216" s="122">
        <f t="shared" si="215"/>
        <v>0.12559999999999999</v>
      </c>
      <c r="U216" s="121">
        <f t="shared" si="188"/>
        <v>16</v>
      </c>
      <c r="V216" s="121">
        <v>252</v>
      </c>
      <c r="W216" s="120">
        <f t="shared" si="207"/>
        <v>1.007540428</v>
      </c>
      <c r="X216" s="113">
        <f t="shared" si="208"/>
        <v>7.9078553400000002</v>
      </c>
      <c r="Y216" s="113">
        <f t="shared" si="209"/>
        <v>0</v>
      </c>
      <c r="Z216" s="125" t="str">
        <f t="shared" si="219"/>
        <v>J=</v>
      </c>
      <c r="AA216" s="118">
        <f t="shared" si="220"/>
        <v>44368</v>
      </c>
      <c r="AB216" s="4"/>
      <c r="AD216" s="171">
        <f>[2]Plan1!$A270</f>
        <v>45037</v>
      </c>
      <c r="AE216" s="143" t="str">
        <f>[2]Plan1!$C270</f>
        <v>Tiradentes</v>
      </c>
      <c r="AG216" s="133">
        <f t="shared" si="198"/>
        <v>40</v>
      </c>
      <c r="AH216" s="135">
        <f t="shared" si="200"/>
        <v>45371</v>
      </c>
      <c r="AI216" s="135">
        <f t="shared" si="221"/>
        <v>45370</v>
      </c>
      <c r="AJ216" s="135">
        <f t="shared" si="222"/>
        <v>45371</v>
      </c>
      <c r="AK216" s="135">
        <f t="shared" si="201"/>
        <v>45404</v>
      </c>
      <c r="AL216" s="133">
        <f t="shared" si="223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10"/>
        <v>44362</v>
      </c>
      <c r="B217" s="113">
        <f t="shared" si="202"/>
        <v>1057.2875385300001</v>
      </c>
      <c r="C217" s="113">
        <f t="shared" si="216"/>
        <v>1001.409519</v>
      </c>
      <c r="D217" s="114">
        <f t="shared" si="211"/>
        <v>5674.72</v>
      </c>
      <c r="E217" s="115">
        <f t="shared" si="190"/>
        <v>5692.31</v>
      </c>
      <c r="F217" s="116">
        <f t="shared" si="191"/>
        <v>44306</v>
      </c>
      <c r="G217" s="117">
        <f t="shared" si="203"/>
        <v>3.0997124087179806E-3</v>
      </c>
      <c r="H217" s="118">
        <f t="shared" si="217"/>
        <v>44368</v>
      </c>
      <c r="I217" s="118">
        <f t="shared" si="204"/>
        <v>44368</v>
      </c>
      <c r="J217" s="119">
        <f t="shared" si="212"/>
        <v>21</v>
      </c>
      <c r="K217" s="119">
        <f t="shared" si="192"/>
        <v>17</v>
      </c>
      <c r="L217" s="8">
        <f t="shared" si="213"/>
        <v>1.0025085499999999</v>
      </c>
      <c r="M217" s="120">
        <f t="shared" si="193"/>
        <v>1.00930024</v>
      </c>
      <c r="N217" s="120">
        <f t="shared" si="187"/>
        <v>1.0447849997880621</v>
      </c>
      <c r="O217" s="113">
        <f t="shared" si="189"/>
        <v>1.0474058900000001</v>
      </c>
      <c r="P217" s="113">
        <f t="shared" si="205"/>
        <v>1048.8822285000001</v>
      </c>
      <c r="Q217" s="11">
        <f t="shared" si="218"/>
        <v>0</v>
      </c>
      <c r="R217" s="30">
        <f t="shared" si="214"/>
        <v>0</v>
      </c>
      <c r="S217" s="8">
        <f t="shared" si="206"/>
        <v>0</v>
      </c>
      <c r="T217" s="122">
        <f t="shared" si="215"/>
        <v>0.12559999999999999</v>
      </c>
      <c r="U217" s="121">
        <f t="shared" si="188"/>
        <v>17</v>
      </c>
      <c r="V217" s="121">
        <v>252</v>
      </c>
      <c r="W217" s="120">
        <f t="shared" si="207"/>
        <v>1.0080135880000001</v>
      </c>
      <c r="X217" s="113">
        <f t="shared" si="208"/>
        <v>8.4053100300000008</v>
      </c>
      <c r="Y217" s="113">
        <f t="shared" si="209"/>
        <v>0</v>
      </c>
      <c r="Z217" s="125" t="str">
        <f t="shared" si="219"/>
        <v>J=</v>
      </c>
      <c r="AA217" s="118">
        <f t="shared" si="220"/>
        <v>44368</v>
      </c>
      <c r="AB217" s="4"/>
      <c r="AD217" s="171">
        <f>[2]Plan1!$A271</f>
        <v>45047</v>
      </c>
      <c r="AE217" s="143" t="str">
        <f>[2]Plan1!$C271</f>
        <v>Dia do Trabalho</v>
      </c>
      <c r="AG217" s="133">
        <f t="shared" si="198"/>
        <v>41</v>
      </c>
      <c r="AH217" s="135">
        <f t="shared" si="200"/>
        <v>45402</v>
      </c>
      <c r="AI217" s="135">
        <f t="shared" si="221"/>
        <v>45401</v>
      </c>
      <c r="AJ217" s="135">
        <f t="shared" si="222"/>
        <v>45404</v>
      </c>
      <c r="AK217" s="135">
        <f t="shared" si="201"/>
        <v>45432</v>
      </c>
      <c r="AL217" s="133">
        <f t="shared" si="223"/>
        <v>19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10"/>
        <v>44363</v>
      </c>
      <c r="B218" s="113">
        <f t="shared" si="202"/>
        <v>1057.9399611199999</v>
      </c>
      <c r="C218" s="113">
        <f t="shared" si="216"/>
        <v>1001.409519</v>
      </c>
      <c r="D218" s="114">
        <f t="shared" si="211"/>
        <v>5674.72</v>
      </c>
      <c r="E218" s="115">
        <f t="shared" si="190"/>
        <v>5692.31</v>
      </c>
      <c r="F218" s="116">
        <f t="shared" si="191"/>
        <v>44306</v>
      </c>
      <c r="G218" s="117">
        <f t="shared" si="203"/>
        <v>3.0997124087179806E-3</v>
      </c>
      <c r="H218" s="118">
        <f t="shared" si="217"/>
        <v>44368</v>
      </c>
      <c r="I218" s="118">
        <f t="shared" si="204"/>
        <v>44368</v>
      </c>
      <c r="J218" s="119">
        <f t="shared" si="212"/>
        <v>21</v>
      </c>
      <c r="K218" s="119">
        <f t="shared" si="192"/>
        <v>18</v>
      </c>
      <c r="L218" s="8">
        <f t="shared" si="213"/>
        <v>1.0026562999999999</v>
      </c>
      <c r="M218" s="120">
        <f t="shared" si="193"/>
        <v>1.00930024</v>
      </c>
      <c r="N218" s="120">
        <f t="shared" si="187"/>
        <v>1.0447849997880621</v>
      </c>
      <c r="O218" s="113">
        <f t="shared" si="189"/>
        <v>1.04756026</v>
      </c>
      <c r="P218" s="113">
        <f t="shared" si="205"/>
        <v>1049.03681609</v>
      </c>
      <c r="Q218" s="11">
        <f t="shared" si="218"/>
        <v>0</v>
      </c>
      <c r="R218" s="30">
        <f t="shared" si="214"/>
        <v>0</v>
      </c>
      <c r="S218" s="8">
        <f t="shared" si="206"/>
        <v>0</v>
      </c>
      <c r="T218" s="122">
        <f t="shared" si="215"/>
        <v>0.12559999999999999</v>
      </c>
      <c r="U218" s="121">
        <f t="shared" si="188"/>
        <v>18</v>
      </c>
      <c r="V218" s="121">
        <v>252</v>
      </c>
      <c r="W218" s="120">
        <f t="shared" si="207"/>
        <v>1.008486971</v>
      </c>
      <c r="X218" s="113">
        <f t="shared" si="208"/>
        <v>8.9031450299999992</v>
      </c>
      <c r="Y218" s="113">
        <f t="shared" si="209"/>
        <v>0</v>
      </c>
      <c r="Z218" s="125" t="str">
        <f t="shared" si="219"/>
        <v>J=</v>
      </c>
      <c r="AA218" s="118">
        <f t="shared" si="220"/>
        <v>44368</v>
      </c>
      <c r="AB218" s="4"/>
      <c r="AD218" s="171">
        <f>[2]Plan1!$A272</f>
        <v>45085</v>
      </c>
      <c r="AE218" s="143" t="str">
        <f>[2]Plan1!$C272</f>
        <v>Corpus Christi</v>
      </c>
      <c r="AG218" s="133">
        <f t="shared" si="198"/>
        <v>42</v>
      </c>
      <c r="AH218" s="135">
        <f t="shared" si="200"/>
        <v>45432</v>
      </c>
      <c r="AI218" s="135">
        <f t="shared" si="221"/>
        <v>45429</v>
      </c>
      <c r="AJ218" s="135">
        <f t="shared" si="222"/>
        <v>45432</v>
      </c>
      <c r="AK218" s="135">
        <f t="shared" si="201"/>
        <v>45463</v>
      </c>
      <c r="AL218" s="133">
        <f t="shared" si="22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10"/>
        <v>44364</v>
      </c>
      <c r="B219" s="113">
        <f t="shared" si="202"/>
        <v>1058.5927932899999</v>
      </c>
      <c r="C219" s="113">
        <f t="shared" si="216"/>
        <v>1001.409519</v>
      </c>
      <c r="D219" s="114">
        <f t="shared" si="211"/>
        <v>5674.72</v>
      </c>
      <c r="E219" s="115">
        <f t="shared" si="190"/>
        <v>5692.31</v>
      </c>
      <c r="F219" s="116">
        <f t="shared" si="191"/>
        <v>44306</v>
      </c>
      <c r="G219" s="117">
        <f t="shared" si="203"/>
        <v>3.0997124087179806E-3</v>
      </c>
      <c r="H219" s="118">
        <f t="shared" si="217"/>
        <v>44368</v>
      </c>
      <c r="I219" s="118">
        <f t="shared" si="204"/>
        <v>44368</v>
      </c>
      <c r="J219" s="119">
        <f t="shared" si="212"/>
        <v>21</v>
      </c>
      <c r="K219" s="119">
        <f t="shared" si="192"/>
        <v>19</v>
      </c>
      <c r="L219" s="8">
        <f t="shared" si="213"/>
        <v>1.00280408</v>
      </c>
      <c r="M219" s="120">
        <f t="shared" si="193"/>
        <v>1.00930024</v>
      </c>
      <c r="N219" s="120">
        <f t="shared" si="187"/>
        <v>1.0447849997880621</v>
      </c>
      <c r="O219" s="113">
        <f t="shared" si="189"/>
        <v>1.04771466</v>
      </c>
      <c r="P219" s="113">
        <f t="shared" si="205"/>
        <v>1049.19143371</v>
      </c>
      <c r="Q219" s="11">
        <f t="shared" si="218"/>
        <v>0</v>
      </c>
      <c r="R219" s="30">
        <f t="shared" si="214"/>
        <v>0</v>
      </c>
      <c r="S219" s="8">
        <f t="shared" si="206"/>
        <v>0</v>
      </c>
      <c r="T219" s="122">
        <f t="shared" si="215"/>
        <v>0.12559999999999999</v>
      </c>
      <c r="U219" s="121">
        <f t="shared" si="188"/>
        <v>19</v>
      </c>
      <c r="V219" s="121">
        <v>252</v>
      </c>
      <c r="W219" s="120">
        <f t="shared" si="207"/>
        <v>1.008960576</v>
      </c>
      <c r="X219" s="113">
        <f t="shared" si="208"/>
        <v>9.4013595799999994</v>
      </c>
      <c r="Y219" s="113">
        <f t="shared" si="209"/>
        <v>0</v>
      </c>
      <c r="Z219" s="125" t="str">
        <f t="shared" si="219"/>
        <v>J=</v>
      </c>
      <c r="AA219" s="118">
        <f t="shared" si="220"/>
        <v>44368</v>
      </c>
      <c r="AB219" s="4"/>
      <c r="AD219" s="171">
        <f>[2]Plan1!$A273</f>
        <v>45176</v>
      </c>
      <c r="AE219" s="143" t="str">
        <f>[2]Plan1!$C273</f>
        <v>Independência do Brasil</v>
      </c>
      <c r="AG219" s="133">
        <f t="shared" si="198"/>
        <v>43</v>
      </c>
      <c r="AH219" s="135">
        <f t="shared" si="200"/>
        <v>45463</v>
      </c>
      <c r="AI219" s="135">
        <f t="shared" si="221"/>
        <v>45462</v>
      </c>
      <c r="AJ219" s="135">
        <f t="shared" si="222"/>
        <v>45463</v>
      </c>
      <c r="AK219" s="135">
        <f t="shared" si="201"/>
        <v>45495</v>
      </c>
      <c r="AL219" s="133">
        <f t="shared" si="223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10"/>
        <v>44365</v>
      </c>
      <c r="B220" s="113">
        <f t="shared" si="202"/>
        <v>1059.2460149799999</v>
      </c>
      <c r="C220" s="113">
        <f t="shared" si="216"/>
        <v>1001.409519</v>
      </c>
      <c r="D220" s="114">
        <f t="shared" si="211"/>
        <v>5674.72</v>
      </c>
      <c r="E220" s="115">
        <f t="shared" si="190"/>
        <v>5692.31</v>
      </c>
      <c r="F220" s="116">
        <f t="shared" si="191"/>
        <v>44306</v>
      </c>
      <c r="G220" s="117">
        <f t="shared" si="203"/>
        <v>3.0997124087179806E-3</v>
      </c>
      <c r="H220" s="118">
        <f t="shared" si="217"/>
        <v>44368</v>
      </c>
      <c r="I220" s="118">
        <f t="shared" si="204"/>
        <v>44368</v>
      </c>
      <c r="J220" s="119">
        <f t="shared" si="212"/>
        <v>21</v>
      </c>
      <c r="K220" s="119">
        <f t="shared" si="192"/>
        <v>20</v>
      </c>
      <c r="L220" s="8">
        <f t="shared" si="213"/>
        <v>1.0029518799999999</v>
      </c>
      <c r="M220" s="120">
        <f t="shared" si="193"/>
        <v>1.00930024</v>
      </c>
      <c r="N220" s="120">
        <f t="shared" si="187"/>
        <v>1.0447849997880621</v>
      </c>
      <c r="O220" s="113">
        <f t="shared" si="189"/>
        <v>1.04786907</v>
      </c>
      <c r="P220" s="113">
        <f t="shared" si="205"/>
        <v>1049.34606136</v>
      </c>
      <c r="Q220" s="11">
        <f t="shared" si="218"/>
        <v>0</v>
      </c>
      <c r="R220" s="30">
        <f t="shared" si="214"/>
        <v>0</v>
      </c>
      <c r="S220" s="8">
        <f t="shared" si="206"/>
        <v>0</v>
      </c>
      <c r="T220" s="122">
        <f t="shared" si="215"/>
        <v>0.12559999999999999</v>
      </c>
      <c r="U220" s="121">
        <f t="shared" si="188"/>
        <v>20</v>
      </c>
      <c r="V220" s="121">
        <v>252</v>
      </c>
      <c r="W220" s="120">
        <f t="shared" si="207"/>
        <v>1.009434403</v>
      </c>
      <c r="X220" s="113">
        <f t="shared" si="208"/>
        <v>9.8999536199999998</v>
      </c>
      <c r="Y220" s="113">
        <f t="shared" si="209"/>
        <v>0</v>
      </c>
      <c r="Z220" s="125" t="str">
        <f t="shared" si="219"/>
        <v>J=</v>
      </c>
      <c r="AA220" s="118">
        <f t="shared" si="220"/>
        <v>44368</v>
      </c>
      <c r="AB220" s="4"/>
      <c r="AD220" s="171">
        <f>[2]Plan1!$A274</f>
        <v>45211</v>
      </c>
      <c r="AE220" s="143" t="str">
        <f>[2]Plan1!$C274</f>
        <v>Nossa Sr.a Aparecida - Padroeira do Brasil</v>
      </c>
      <c r="AG220" s="133">
        <f t="shared" si="198"/>
        <v>44</v>
      </c>
      <c r="AH220" s="135">
        <f t="shared" si="200"/>
        <v>45493</v>
      </c>
      <c r="AI220" s="135">
        <f t="shared" si="221"/>
        <v>45492</v>
      </c>
      <c r="AJ220" s="135">
        <f t="shared" si="222"/>
        <v>45495</v>
      </c>
      <c r="AK220" s="135">
        <f t="shared" si="201"/>
        <v>45524</v>
      </c>
      <c r="AL220" s="133">
        <f t="shared" si="22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10"/>
        <v>44366</v>
      </c>
      <c r="B221" s="113">
        <f t="shared" si="202"/>
        <v>1059.8996667599999</v>
      </c>
      <c r="C221" s="113">
        <f t="shared" si="216"/>
        <v>1001.409519</v>
      </c>
      <c r="D221" s="114">
        <f t="shared" si="211"/>
        <v>5674.72</v>
      </c>
      <c r="E221" s="115">
        <f t="shared" si="190"/>
        <v>5692.31</v>
      </c>
      <c r="F221" s="116">
        <f t="shared" si="191"/>
        <v>44306</v>
      </c>
      <c r="G221" s="117">
        <f t="shared" si="203"/>
        <v>3.0997124087179806E-3</v>
      </c>
      <c r="H221" s="118">
        <f t="shared" si="217"/>
        <v>44368</v>
      </c>
      <c r="I221" s="118">
        <f t="shared" si="204"/>
        <v>44368</v>
      </c>
      <c r="J221" s="119">
        <f t="shared" si="212"/>
        <v>21</v>
      </c>
      <c r="K221" s="119">
        <f t="shared" si="192"/>
        <v>21</v>
      </c>
      <c r="L221" s="8">
        <f t="shared" si="213"/>
        <v>1.0030997100000001</v>
      </c>
      <c r="M221" s="120">
        <f t="shared" si="193"/>
        <v>1.00930024</v>
      </c>
      <c r="N221" s="120">
        <f t="shared" si="187"/>
        <v>1.0447849997880621</v>
      </c>
      <c r="O221" s="113">
        <f t="shared" si="189"/>
        <v>1.04802353</v>
      </c>
      <c r="P221" s="113">
        <f t="shared" si="205"/>
        <v>1049.50073907</v>
      </c>
      <c r="Q221" s="11">
        <f t="shared" si="218"/>
        <v>0</v>
      </c>
      <c r="R221" s="30">
        <f t="shared" si="214"/>
        <v>0</v>
      </c>
      <c r="S221" s="8">
        <f t="shared" si="206"/>
        <v>0</v>
      </c>
      <c r="T221" s="122">
        <f t="shared" si="215"/>
        <v>0.12559999999999999</v>
      </c>
      <c r="U221" s="121">
        <f t="shared" si="188"/>
        <v>21</v>
      </c>
      <c r="V221" s="121">
        <v>252</v>
      </c>
      <c r="W221" s="120">
        <f t="shared" si="207"/>
        <v>1.0099084519999999</v>
      </c>
      <c r="X221" s="113">
        <f t="shared" si="208"/>
        <v>10.398927690000001</v>
      </c>
      <c r="Y221" s="113">
        <f t="shared" si="209"/>
        <v>0</v>
      </c>
      <c r="Z221" s="125" t="str">
        <f t="shared" si="219"/>
        <v>J=</v>
      </c>
      <c r="AA221" s="118">
        <f t="shared" si="220"/>
        <v>44368</v>
      </c>
      <c r="AB221" s="4"/>
      <c r="AD221" s="171">
        <f>[2]Plan1!$A275</f>
        <v>45232</v>
      </c>
      <c r="AE221" s="143" t="str">
        <f>[2]Plan1!$C275</f>
        <v>Finados</v>
      </c>
      <c r="AG221" s="133">
        <f t="shared" si="198"/>
        <v>45</v>
      </c>
      <c r="AH221" s="135">
        <f t="shared" si="200"/>
        <v>45524</v>
      </c>
      <c r="AI221" s="135">
        <f t="shared" si="221"/>
        <v>45523</v>
      </c>
      <c r="AJ221" s="135">
        <f t="shared" si="222"/>
        <v>45524</v>
      </c>
      <c r="AK221" s="135">
        <f t="shared" si="201"/>
        <v>45555</v>
      </c>
      <c r="AL221" s="133">
        <f t="shared" si="223"/>
        <v>23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10"/>
        <v>44367</v>
      </c>
      <c r="B222" s="113">
        <f t="shared" si="202"/>
        <v>1059.8996667599999</v>
      </c>
      <c r="C222" s="113">
        <f t="shared" si="216"/>
        <v>1001.409519</v>
      </c>
      <c r="D222" s="114">
        <f t="shared" si="211"/>
        <v>5674.72</v>
      </c>
      <c r="E222" s="115">
        <f t="shared" si="190"/>
        <v>5692.31</v>
      </c>
      <c r="F222" s="116">
        <f t="shared" si="191"/>
        <v>44306</v>
      </c>
      <c r="G222" s="117">
        <f t="shared" si="203"/>
        <v>3.0997124087179806E-3</v>
      </c>
      <c r="H222" s="118">
        <f t="shared" si="217"/>
        <v>44397</v>
      </c>
      <c r="I222" s="118">
        <f t="shared" si="204"/>
        <v>44368</v>
      </c>
      <c r="J222" s="119">
        <f t="shared" si="212"/>
        <v>21</v>
      </c>
      <c r="K222" s="119">
        <f t="shared" si="192"/>
        <v>21</v>
      </c>
      <c r="L222" s="8">
        <f t="shared" si="213"/>
        <v>1.0030997100000001</v>
      </c>
      <c r="M222" s="120">
        <f t="shared" si="193"/>
        <v>1.00930024</v>
      </c>
      <c r="N222" s="120">
        <f t="shared" si="187"/>
        <v>1.0447849997880621</v>
      </c>
      <c r="O222" s="113">
        <f t="shared" si="189"/>
        <v>1.04802353</v>
      </c>
      <c r="P222" s="113">
        <f t="shared" si="205"/>
        <v>1049.50073907</v>
      </c>
      <c r="Q222" s="11">
        <f t="shared" si="218"/>
        <v>0</v>
      </c>
      <c r="R222" s="30">
        <f t="shared" si="214"/>
        <v>0</v>
      </c>
      <c r="S222" s="8">
        <f t="shared" si="206"/>
        <v>0</v>
      </c>
      <c r="T222" s="122">
        <f t="shared" si="215"/>
        <v>0.12559999999999999</v>
      </c>
      <c r="U222" s="121">
        <f t="shared" si="188"/>
        <v>21</v>
      </c>
      <c r="V222" s="121">
        <v>252</v>
      </c>
      <c r="W222" s="120">
        <f t="shared" si="207"/>
        <v>1.0099084519999999</v>
      </c>
      <c r="X222" s="113">
        <f t="shared" si="208"/>
        <v>10.398927690000001</v>
      </c>
      <c r="Y222" s="113">
        <f t="shared" si="209"/>
        <v>0</v>
      </c>
      <c r="Z222" s="125" t="str">
        <f t="shared" si="219"/>
        <v>J=</v>
      </c>
      <c r="AA222" s="118">
        <f t="shared" si="220"/>
        <v>44368</v>
      </c>
      <c r="AB222" s="4"/>
      <c r="AD222" s="171">
        <f>[2]Plan1!$A276</f>
        <v>45245</v>
      </c>
      <c r="AE222" s="143" t="str">
        <f>[2]Plan1!$C276</f>
        <v>Proclamação da República</v>
      </c>
      <c r="AG222" s="133">
        <f t="shared" si="198"/>
        <v>46</v>
      </c>
      <c r="AH222" s="135">
        <f t="shared" si="200"/>
        <v>45555</v>
      </c>
      <c r="AI222" s="135">
        <f t="shared" si="221"/>
        <v>45554</v>
      </c>
      <c r="AJ222" s="135">
        <f t="shared" si="222"/>
        <v>45555</v>
      </c>
      <c r="AK222" s="135">
        <f t="shared" si="201"/>
        <v>45586</v>
      </c>
      <c r="AL222" s="133">
        <f t="shared" si="22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10"/>
        <v>44368</v>
      </c>
      <c r="B223" s="113">
        <f t="shared" si="202"/>
        <v>1059.8996667599999</v>
      </c>
      <c r="C223" s="113">
        <f t="shared" si="216"/>
        <v>1001.409519</v>
      </c>
      <c r="D223" s="114">
        <f t="shared" si="211"/>
        <v>5674.72</v>
      </c>
      <c r="E223" s="115">
        <f t="shared" si="190"/>
        <v>5692.31</v>
      </c>
      <c r="F223" s="116">
        <f t="shared" si="191"/>
        <v>44306</v>
      </c>
      <c r="G223" s="117">
        <f t="shared" si="203"/>
        <v>3.0997124087179806E-3</v>
      </c>
      <c r="H223" s="118">
        <f t="shared" si="217"/>
        <v>44397</v>
      </c>
      <c r="I223" s="118">
        <f t="shared" si="204"/>
        <v>44368</v>
      </c>
      <c r="J223" s="119">
        <f t="shared" si="212"/>
        <v>21</v>
      </c>
      <c r="K223" s="119">
        <f t="shared" si="192"/>
        <v>21</v>
      </c>
      <c r="L223" s="8">
        <f t="shared" si="213"/>
        <v>1.0030997100000001</v>
      </c>
      <c r="M223" s="120">
        <f t="shared" si="193"/>
        <v>1.00930024</v>
      </c>
      <c r="N223" s="120">
        <f t="shared" ref="N223:N286" si="224">IF(I223&gt;I222,N222*M223,N222)</f>
        <v>1.0447849997880621</v>
      </c>
      <c r="O223" s="113">
        <f t="shared" si="189"/>
        <v>1.04802353</v>
      </c>
      <c r="P223" s="113">
        <f t="shared" si="205"/>
        <v>1049.50073907</v>
      </c>
      <c r="Q223" s="11">
        <f t="shared" si="218"/>
        <v>7</v>
      </c>
      <c r="R223" s="30">
        <f t="shared" si="214"/>
        <v>0</v>
      </c>
      <c r="S223" s="8">
        <f t="shared" si="206"/>
        <v>0</v>
      </c>
      <c r="T223" s="122">
        <f t="shared" si="215"/>
        <v>0.12559999999999999</v>
      </c>
      <c r="U223" s="121">
        <f t="shared" si="188"/>
        <v>21</v>
      </c>
      <c r="V223" s="121">
        <v>252</v>
      </c>
      <c r="W223" s="120">
        <f t="shared" si="207"/>
        <v>1.0099084519999999</v>
      </c>
      <c r="X223" s="113">
        <f t="shared" si="208"/>
        <v>10.398927690000001</v>
      </c>
      <c r="Y223" s="113">
        <f t="shared" si="209"/>
        <v>10.398927690000001</v>
      </c>
      <c r="Z223" s="125" t="str">
        <f t="shared" si="219"/>
        <v>J=</v>
      </c>
      <c r="AA223" s="118">
        <f t="shared" si="220"/>
        <v>44368</v>
      </c>
      <c r="AB223" s="4"/>
      <c r="AD223" s="171">
        <f>[2]Plan1!$A277</f>
        <v>45285</v>
      </c>
      <c r="AE223" s="143" t="str">
        <f>[2]Plan1!$C277</f>
        <v>Natal</v>
      </c>
      <c r="AG223" s="133">
        <f t="shared" si="198"/>
        <v>47</v>
      </c>
      <c r="AH223" s="135">
        <f t="shared" si="200"/>
        <v>45585</v>
      </c>
      <c r="AI223" s="135">
        <f t="shared" si="221"/>
        <v>45583</v>
      </c>
      <c r="AJ223" s="135">
        <f t="shared" si="222"/>
        <v>45586</v>
      </c>
      <c r="AK223" s="135">
        <f t="shared" si="201"/>
        <v>45617</v>
      </c>
      <c r="AL223" s="133">
        <f t="shared" si="223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10"/>
        <v>44369</v>
      </c>
      <c r="B224" s="113">
        <f t="shared" si="202"/>
        <v>1050.4069901800001</v>
      </c>
      <c r="C224" s="113">
        <f t="shared" si="216"/>
        <v>1001.409519</v>
      </c>
      <c r="D224" s="114">
        <f t="shared" si="211"/>
        <v>5692.31</v>
      </c>
      <c r="E224" s="115">
        <f t="shared" si="190"/>
        <v>5739.56</v>
      </c>
      <c r="F224" s="116">
        <f t="shared" si="191"/>
        <v>44337</v>
      </c>
      <c r="G224" s="117">
        <f t="shared" si="203"/>
        <v>8.3006723105383262E-3</v>
      </c>
      <c r="H224" s="118">
        <f t="shared" si="217"/>
        <v>44397</v>
      </c>
      <c r="I224" s="118">
        <f t="shared" si="204"/>
        <v>44397</v>
      </c>
      <c r="J224" s="119">
        <f t="shared" si="212"/>
        <v>21</v>
      </c>
      <c r="K224" s="119">
        <f t="shared" si="192"/>
        <v>1</v>
      </c>
      <c r="L224" s="8">
        <f t="shared" si="213"/>
        <v>1.00039371</v>
      </c>
      <c r="M224" s="120">
        <f t="shared" si="193"/>
        <v>1.0030997100000001</v>
      </c>
      <c r="N224" s="120">
        <f t="shared" si="224"/>
        <v>1.0480235302997551</v>
      </c>
      <c r="O224" s="113">
        <f t="shared" si="189"/>
        <v>1.04843614</v>
      </c>
      <c r="P224" s="113">
        <f t="shared" si="205"/>
        <v>1049.9139306500001</v>
      </c>
      <c r="Q224" s="11">
        <f t="shared" si="218"/>
        <v>0</v>
      </c>
      <c r="R224" s="30">
        <f t="shared" si="214"/>
        <v>0</v>
      </c>
      <c r="S224" s="8">
        <f t="shared" si="206"/>
        <v>0</v>
      </c>
      <c r="T224" s="122">
        <f t="shared" si="215"/>
        <v>0.12559999999999999</v>
      </c>
      <c r="U224" s="121">
        <f t="shared" si="188"/>
        <v>1</v>
      </c>
      <c r="V224" s="121">
        <v>252</v>
      </c>
      <c r="W224" s="120">
        <f t="shared" si="207"/>
        <v>1.000469619</v>
      </c>
      <c r="X224" s="113">
        <f t="shared" si="208"/>
        <v>0.49305953000000002</v>
      </c>
      <c r="Y224" s="113">
        <f t="shared" si="209"/>
        <v>0</v>
      </c>
      <c r="Z224" s="125" t="str">
        <f t="shared" si="219"/>
        <v>J=</v>
      </c>
      <c r="AA224" s="118">
        <f t="shared" si="220"/>
        <v>44397</v>
      </c>
      <c r="AB224" s="4"/>
      <c r="AD224" s="171">
        <f>[2]Plan1!$A278</f>
        <v>45292</v>
      </c>
      <c r="AE224" s="143" t="str">
        <f>[2]Plan1!$C278</f>
        <v>Confraternização Universal</v>
      </c>
      <c r="AG224" s="133">
        <f t="shared" si="198"/>
        <v>48</v>
      </c>
      <c r="AH224" s="135">
        <f t="shared" si="200"/>
        <v>45616</v>
      </c>
      <c r="AI224" s="135">
        <f t="shared" si="221"/>
        <v>45615</v>
      </c>
      <c r="AJ224" s="135">
        <f t="shared" si="222"/>
        <v>45617</v>
      </c>
      <c r="AK224" s="135">
        <f t="shared" si="201"/>
        <v>45646</v>
      </c>
      <c r="AL224" s="133">
        <f t="shared" si="22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10"/>
        <v>44370</v>
      </c>
      <c r="B225" s="113">
        <f t="shared" si="202"/>
        <v>1051.3140419199999</v>
      </c>
      <c r="C225" s="113">
        <f t="shared" si="216"/>
        <v>1001.409519</v>
      </c>
      <c r="D225" s="114">
        <f t="shared" si="211"/>
        <v>5692.31</v>
      </c>
      <c r="E225" s="115">
        <f t="shared" si="190"/>
        <v>5739.56</v>
      </c>
      <c r="F225" s="116">
        <f t="shared" si="191"/>
        <v>44337</v>
      </c>
      <c r="G225" s="117">
        <f t="shared" si="203"/>
        <v>8.3006723105383262E-3</v>
      </c>
      <c r="H225" s="118">
        <f t="shared" si="217"/>
        <v>44397</v>
      </c>
      <c r="I225" s="118">
        <f t="shared" si="204"/>
        <v>44397</v>
      </c>
      <c r="J225" s="119">
        <f t="shared" si="212"/>
        <v>21</v>
      </c>
      <c r="K225" s="119">
        <f t="shared" si="192"/>
        <v>2</v>
      </c>
      <c r="L225" s="8">
        <f t="shared" si="213"/>
        <v>1.0007875799999999</v>
      </c>
      <c r="M225" s="120">
        <f t="shared" si="193"/>
        <v>1.0030997100000001</v>
      </c>
      <c r="N225" s="120">
        <f t="shared" si="224"/>
        <v>1.0480235302997551</v>
      </c>
      <c r="O225" s="113">
        <f t="shared" si="189"/>
        <v>1.0488489299999999</v>
      </c>
      <c r="P225" s="113">
        <f t="shared" si="205"/>
        <v>1050.32730249</v>
      </c>
      <c r="Q225" s="11">
        <f t="shared" si="218"/>
        <v>0</v>
      </c>
      <c r="R225" s="30">
        <f t="shared" si="214"/>
        <v>0</v>
      </c>
      <c r="S225" s="8">
        <f t="shared" si="206"/>
        <v>0</v>
      </c>
      <c r="T225" s="122">
        <f t="shared" si="215"/>
        <v>0.12559999999999999</v>
      </c>
      <c r="U225" s="121">
        <f t="shared" si="188"/>
        <v>2</v>
      </c>
      <c r="V225" s="121">
        <v>252</v>
      </c>
      <c r="W225" s="120">
        <f t="shared" si="207"/>
        <v>1.000939459</v>
      </c>
      <c r="X225" s="113">
        <f t="shared" si="208"/>
        <v>0.98673942999999997</v>
      </c>
      <c r="Y225" s="113">
        <f t="shared" si="209"/>
        <v>0</v>
      </c>
      <c r="Z225" s="125" t="str">
        <f t="shared" si="219"/>
        <v>J=</v>
      </c>
      <c r="AA225" s="118">
        <f t="shared" si="220"/>
        <v>44397</v>
      </c>
      <c r="AB225" s="4"/>
      <c r="AD225" s="171">
        <f>[2]Plan1!$A279</f>
        <v>45334</v>
      </c>
      <c r="AE225" s="143" t="str">
        <f>[2]Plan1!$C279</f>
        <v>Carnaval</v>
      </c>
      <c r="AG225" s="133">
        <f t="shared" si="198"/>
        <v>49</v>
      </c>
      <c r="AH225" s="135">
        <f t="shared" si="200"/>
        <v>45646</v>
      </c>
      <c r="AI225" s="135">
        <f t="shared" si="221"/>
        <v>45645</v>
      </c>
      <c r="AJ225" s="135">
        <f t="shared" si="222"/>
        <v>45646</v>
      </c>
      <c r="AK225" s="135">
        <f t="shared" si="201"/>
        <v>45677</v>
      </c>
      <c r="AL225" s="133">
        <f t="shared" si="223"/>
        <v>19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10"/>
        <v>44371</v>
      </c>
      <c r="B226" s="113">
        <f t="shared" si="202"/>
        <v>1052.2218737200001</v>
      </c>
      <c r="C226" s="113">
        <f t="shared" si="216"/>
        <v>1001.409519</v>
      </c>
      <c r="D226" s="114">
        <f t="shared" si="211"/>
        <v>5692.31</v>
      </c>
      <c r="E226" s="115">
        <f t="shared" si="190"/>
        <v>5739.56</v>
      </c>
      <c r="F226" s="116">
        <f t="shared" si="191"/>
        <v>44337</v>
      </c>
      <c r="G226" s="117">
        <f t="shared" si="203"/>
        <v>8.3006723105383262E-3</v>
      </c>
      <c r="H226" s="118">
        <f t="shared" si="217"/>
        <v>44397</v>
      </c>
      <c r="I226" s="118">
        <f t="shared" si="204"/>
        <v>44397</v>
      </c>
      <c r="J226" s="119">
        <f t="shared" si="212"/>
        <v>21</v>
      </c>
      <c r="K226" s="119">
        <f t="shared" si="192"/>
        <v>3</v>
      </c>
      <c r="L226" s="8">
        <f t="shared" si="213"/>
        <v>1.0011816099999999</v>
      </c>
      <c r="M226" s="120">
        <f t="shared" si="193"/>
        <v>1.0030997100000001</v>
      </c>
      <c r="N226" s="120">
        <f t="shared" si="224"/>
        <v>1.0480235302997551</v>
      </c>
      <c r="O226" s="113">
        <f t="shared" si="189"/>
        <v>1.04926188</v>
      </c>
      <c r="P226" s="113">
        <f t="shared" si="205"/>
        <v>1050.74083455</v>
      </c>
      <c r="Q226" s="11">
        <f t="shared" si="218"/>
        <v>0</v>
      </c>
      <c r="R226" s="30">
        <f t="shared" si="214"/>
        <v>0</v>
      </c>
      <c r="S226" s="8">
        <f t="shared" si="206"/>
        <v>0</v>
      </c>
      <c r="T226" s="122">
        <f t="shared" si="215"/>
        <v>0.12559999999999999</v>
      </c>
      <c r="U226" s="121">
        <f t="shared" si="188"/>
        <v>3</v>
      </c>
      <c r="V226" s="121">
        <v>252</v>
      </c>
      <c r="W226" s="120">
        <f t="shared" si="207"/>
        <v>1.0014095190000001</v>
      </c>
      <c r="X226" s="113">
        <f t="shared" si="208"/>
        <v>1.4810391700000001</v>
      </c>
      <c r="Y226" s="113">
        <f t="shared" si="209"/>
        <v>0</v>
      </c>
      <c r="Z226" s="125" t="str">
        <f t="shared" si="219"/>
        <v>J=</v>
      </c>
      <c r="AA226" s="118">
        <f t="shared" si="220"/>
        <v>44397</v>
      </c>
      <c r="AB226" s="4"/>
      <c r="AD226" s="171">
        <f>[2]Plan1!$A280</f>
        <v>45335</v>
      </c>
      <c r="AE226" s="143" t="str">
        <f>[2]Plan1!$C280</f>
        <v>Carnaval</v>
      </c>
      <c r="AG226" s="133">
        <f t="shared" si="198"/>
        <v>50</v>
      </c>
      <c r="AH226" s="135">
        <f t="shared" si="200"/>
        <v>45677</v>
      </c>
      <c r="AI226" s="135">
        <f t="shared" si="221"/>
        <v>45674</v>
      </c>
      <c r="AJ226" s="135">
        <f t="shared" si="222"/>
        <v>45677</v>
      </c>
      <c r="AK226" s="135">
        <f t="shared" si="201"/>
        <v>45708</v>
      </c>
      <c r="AL226" s="133">
        <f t="shared" si="223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10"/>
        <v>44372</v>
      </c>
      <c r="B227" s="113">
        <f t="shared" si="202"/>
        <v>1053.1304871100001</v>
      </c>
      <c r="C227" s="113">
        <f t="shared" si="216"/>
        <v>1001.409519</v>
      </c>
      <c r="D227" s="114">
        <f t="shared" si="211"/>
        <v>5692.31</v>
      </c>
      <c r="E227" s="115">
        <f t="shared" si="190"/>
        <v>5739.56</v>
      </c>
      <c r="F227" s="116">
        <f t="shared" si="191"/>
        <v>44337</v>
      </c>
      <c r="G227" s="117">
        <f t="shared" si="203"/>
        <v>8.3006723105383262E-3</v>
      </c>
      <c r="H227" s="118">
        <f t="shared" si="217"/>
        <v>44397</v>
      </c>
      <c r="I227" s="118">
        <f t="shared" si="204"/>
        <v>44397</v>
      </c>
      <c r="J227" s="119">
        <f t="shared" si="212"/>
        <v>21</v>
      </c>
      <c r="K227" s="119">
        <f t="shared" si="192"/>
        <v>4</v>
      </c>
      <c r="L227" s="8">
        <f t="shared" si="213"/>
        <v>1.00157579</v>
      </c>
      <c r="M227" s="120">
        <f t="shared" si="193"/>
        <v>1.0030997100000001</v>
      </c>
      <c r="N227" s="120">
        <f t="shared" si="224"/>
        <v>1.0480235302997551</v>
      </c>
      <c r="O227" s="113">
        <f t="shared" si="189"/>
        <v>1.04967499</v>
      </c>
      <c r="P227" s="113">
        <f t="shared" si="205"/>
        <v>1051.15452684</v>
      </c>
      <c r="Q227" s="11">
        <f t="shared" si="218"/>
        <v>0</v>
      </c>
      <c r="R227" s="30">
        <f t="shared" si="214"/>
        <v>0</v>
      </c>
      <c r="S227" s="8">
        <f t="shared" si="206"/>
        <v>0</v>
      </c>
      <c r="T227" s="122">
        <f t="shared" si="215"/>
        <v>0.12559999999999999</v>
      </c>
      <c r="U227" s="121">
        <f t="shared" si="188"/>
        <v>4</v>
      </c>
      <c r="V227" s="121">
        <v>252</v>
      </c>
      <c r="W227" s="120">
        <f t="shared" si="207"/>
        <v>1.0018798</v>
      </c>
      <c r="X227" s="113">
        <f t="shared" si="208"/>
        <v>1.9759602700000001</v>
      </c>
      <c r="Y227" s="113">
        <f t="shared" si="209"/>
        <v>0</v>
      </c>
      <c r="Z227" s="125" t="str">
        <f t="shared" si="219"/>
        <v>J=</v>
      </c>
      <c r="AA227" s="118">
        <f t="shared" si="220"/>
        <v>44397</v>
      </c>
      <c r="AB227" s="4"/>
      <c r="AD227" s="171">
        <f>[2]Plan1!$A281</f>
        <v>45380</v>
      </c>
      <c r="AE227" s="143" t="str">
        <f>[2]Plan1!$C281</f>
        <v>Paixão de Cristo</v>
      </c>
      <c r="AG227" s="133">
        <f t="shared" si="198"/>
        <v>51</v>
      </c>
      <c r="AH227" s="135">
        <f t="shared" si="200"/>
        <v>45708</v>
      </c>
      <c r="AI227" s="135">
        <f t="shared" si="221"/>
        <v>45707</v>
      </c>
      <c r="AJ227" s="135">
        <f t="shared" si="222"/>
        <v>45708</v>
      </c>
      <c r="AK227" s="135">
        <f t="shared" si="201"/>
        <v>45736</v>
      </c>
      <c r="AL227" s="133">
        <f t="shared" si="223"/>
        <v>18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10"/>
        <v>44373</v>
      </c>
      <c r="B228" s="113">
        <f t="shared" si="202"/>
        <v>1054.0398926400001</v>
      </c>
      <c r="C228" s="113">
        <f t="shared" si="216"/>
        <v>1001.409519</v>
      </c>
      <c r="D228" s="114">
        <f t="shared" si="211"/>
        <v>5692.31</v>
      </c>
      <c r="E228" s="115">
        <f t="shared" si="190"/>
        <v>5739.56</v>
      </c>
      <c r="F228" s="116">
        <f t="shared" si="191"/>
        <v>44337</v>
      </c>
      <c r="G228" s="117">
        <f t="shared" si="203"/>
        <v>8.3006723105383262E-3</v>
      </c>
      <c r="H228" s="118">
        <f t="shared" si="217"/>
        <v>44397</v>
      </c>
      <c r="I228" s="118">
        <f t="shared" si="204"/>
        <v>44397</v>
      </c>
      <c r="J228" s="119">
        <f t="shared" si="212"/>
        <v>21</v>
      </c>
      <c r="K228" s="119">
        <f t="shared" si="192"/>
        <v>5</v>
      </c>
      <c r="L228" s="8">
        <f t="shared" si="213"/>
        <v>1.0019701299999999</v>
      </c>
      <c r="M228" s="120">
        <f t="shared" si="193"/>
        <v>1.0030997100000001</v>
      </c>
      <c r="N228" s="120">
        <f t="shared" si="224"/>
        <v>1.0480235302997551</v>
      </c>
      <c r="O228" s="113">
        <f t="shared" si="189"/>
        <v>1.05008827</v>
      </c>
      <c r="P228" s="113">
        <f t="shared" si="205"/>
        <v>1051.5683893600001</v>
      </c>
      <c r="Q228" s="11">
        <f t="shared" si="218"/>
        <v>0</v>
      </c>
      <c r="R228" s="30">
        <f t="shared" si="214"/>
        <v>0</v>
      </c>
      <c r="S228" s="8">
        <f t="shared" si="206"/>
        <v>0</v>
      </c>
      <c r="T228" s="122">
        <f t="shared" si="215"/>
        <v>0.12559999999999999</v>
      </c>
      <c r="U228" s="121">
        <f t="shared" si="188"/>
        <v>5</v>
      </c>
      <c r="V228" s="121">
        <v>252</v>
      </c>
      <c r="W228" s="120">
        <f t="shared" si="207"/>
        <v>1.002350302</v>
      </c>
      <c r="X228" s="113">
        <f t="shared" si="208"/>
        <v>2.4715032799999999</v>
      </c>
      <c r="Y228" s="113">
        <f t="shared" si="209"/>
        <v>0</v>
      </c>
      <c r="Z228" s="125" t="str">
        <f t="shared" si="219"/>
        <v>J=</v>
      </c>
      <c r="AA228" s="118">
        <f t="shared" si="220"/>
        <v>44397</v>
      </c>
      <c r="AB228" s="4"/>
      <c r="AD228" s="171">
        <f>[2]Plan1!$A282</f>
        <v>45403</v>
      </c>
      <c r="AE228" s="143" t="str">
        <f>[2]Plan1!$C282</f>
        <v>Tiradentes</v>
      </c>
      <c r="AG228" s="133">
        <f t="shared" si="198"/>
        <v>52</v>
      </c>
      <c r="AH228" s="135">
        <f t="shared" si="200"/>
        <v>45736</v>
      </c>
      <c r="AI228" s="135">
        <f t="shared" si="221"/>
        <v>45735</v>
      </c>
      <c r="AJ228" s="135">
        <f t="shared" si="222"/>
        <v>45736</v>
      </c>
      <c r="AK228" s="135">
        <f t="shared" si="201"/>
        <v>45769</v>
      </c>
      <c r="AL228" s="133">
        <f t="shared" si="223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10"/>
        <v>44374</v>
      </c>
      <c r="B229" s="113">
        <f t="shared" si="202"/>
        <v>1054.0398926400001</v>
      </c>
      <c r="C229" s="113">
        <f t="shared" si="216"/>
        <v>1001.409519</v>
      </c>
      <c r="D229" s="114">
        <f t="shared" si="211"/>
        <v>5692.31</v>
      </c>
      <c r="E229" s="115">
        <f t="shared" si="190"/>
        <v>5739.56</v>
      </c>
      <c r="F229" s="116">
        <f t="shared" si="191"/>
        <v>44337</v>
      </c>
      <c r="G229" s="117">
        <f t="shared" si="203"/>
        <v>8.3006723105383262E-3</v>
      </c>
      <c r="H229" s="118">
        <f t="shared" si="217"/>
        <v>44397</v>
      </c>
      <c r="I229" s="118">
        <f t="shared" si="204"/>
        <v>44397</v>
      </c>
      <c r="J229" s="119">
        <f t="shared" si="212"/>
        <v>21</v>
      </c>
      <c r="K229" s="119">
        <f t="shared" si="192"/>
        <v>5</v>
      </c>
      <c r="L229" s="8">
        <f t="shared" si="213"/>
        <v>1.0019701299999999</v>
      </c>
      <c r="M229" s="120">
        <f t="shared" si="193"/>
        <v>1.0030997100000001</v>
      </c>
      <c r="N229" s="120">
        <f t="shared" si="224"/>
        <v>1.0480235302997551</v>
      </c>
      <c r="O229" s="113">
        <f t="shared" si="189"/>
        <v>1.05008827</v>
      </c>
      <c r="P229" s="113">
        <f t="shared" si="205"/>
        <v>1051.5683893600001</v>
      </c>
      <c r="Q229" s="11">
        <f t="shared" si="218"/>
        <v>0</v>
      </c>
      <c r="R229" s="30">
        <f t="shared" si="214"/>
        <v>0</v>
      </c>
      <c r="S229" s="8">
        <f t="shared" si="206"/>
        <v>0</v>
      </c>
      <c r="T229" s="122">
        <f t="shared" si="215"/>
        <v>0.12559999999999999</v>
      </c>
      <c r="U229" s="121">
        <f t="shared" ref="U229:U292" si="225">IF(Q228&gt;0,1,IF(K229=K228,U228,U228+1))</f>
        <v>5</v>
      </c>
      <c r="V229" s="121">
        <v>252</v>
      </c>
      <c r="W229" s="120">
        <f t="shared" si="207"/>
        <v>1.002350302</v>
      </c>
      <c r="X229" s="113">
        <f t="shared" si="208"/>
        <v>2.4715032799999999</v>
      </c>
      <c r="Y229" s="113">
        <f t="shared" si="209"/>
        <v>0</v>
      </c>
      <c r="Z229" s="125" t="str">
        <f t="shared" si="219"/>
        <v>J=</v>
      </c>
      <c r="AA229" s="118">
        <f t="shared" si="220"/>
        <v>44397</v>
      </c>
      <c r="AB229" s="4"/>
      <c r="AD229" s="171">
        <f>[2]Plan1!$A283</f>
        <v>45413</v>
      </c>
      <c r="AE229" s="143" t="str">
        <f>[2]Plan1!$C283</f>
        <v>Dia do Trabalho</v>
      </c>
      <c r="AG229" s="133">
        <f t="shared" si="198"/>
        <v>53</v>
      </c>
      <c r="AH229" s="135">
        <f t="shared" si="200"/>
        <v>45767</v>
      </c>
      <c r="AI229" s="135">
        <f t="shared" si="221"/>
        <v>45764</v>
      </c>
      <c r="AJ229" s="135">
        <f t="shared" si="222"/>
        <v>45769</v>
      </c>
      <c r="AK229" s="135">
        <f t="shared" si="201"/>
        <v>45797</v>
      </c>
      <c r="AL229" s="133">
        <f t="shared" si="223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10"/>
        <v>44375</v>
      </c>
      <c r="B230" s="113">
        <f t="shared" si="202"/>
        <v>1054.0398926400001</v>
      </c>
      <c r="C230" s="113">
        <f t="shared" si="216"/>
        <v>1001.409519</v>
      </c>
      <c r="D230" s="114">
        <f t="shared" si="211"/>
        <v>5692.31</v>
      </c>
      <c r="E230" s="115">
        <f t="shared" si="190"/>
        <v>5739.56</v>
      </c>
      <c r="F230" s="116">
        <f t="shared" si="191"/>
        <v>44337</v>
      </c>
      <c r="G230" s="117">
        <f t="shared" si="203"/>
        <v>8.3006723105383262E-3</v>
      </c>
      <c r="H230" s="118">
        <f t="shared" si="217"/>
        <v>44397</v>
      </c>
      <c r="I230" s="118">
        <f t="shared" si="204"/>
        <v>44397</v>
      </c>
      <c r="J230" s="119">
        <f t="shared" si="212"/>
        <v>21</v>
      </c>
      <c r="K230" s="119">
        <f t="shared" si="192"/>
        <v>5</v>
      </c>
      <c r="L230" s="8">
        <f t="shared" si="213"/>
        <v>1.0019701299999999</v>
      </c>
      <c r="M230" s="120">
        <f t="shared" si="193"/>
        <v>1.0030997100000001</v>
      </c>
      <c r="N230" s="120">
        <f t="shared" si="224"/>
        <v>1.0480235302997551</v>
      </c>
      <c r="O230" s="113">
        <f t="shared" si="189"/>
        <v>1.05008827</v>
      </c>
      <c r="P230" s="113">
        <f t="shared" si="205"/>
        <v>1051.5683893600001</v>
      </c>
      <c r="Q230" s="11">
        <f t="shared" si="218"/>
        <v>0</v>
      </c>
      <c r="R230" s="30">
        <f t="shared" si="214"/>
        <v>0</v>
      </c>
      <c r="S230" s="8">
        <f t="shared" si="206"/>
        <v>0</v>
      </c>
      <c r="T230" s="122">
        <f t="shared" si="215"/>
        <v>0.12559999999999999</v>
      </c>
      <c r="U230" s="121">
        <f t="shared" si="225"/>
        <v>5</v>
      </c>
      <c r="V230" s="121">
        <v>252</v>
      </c>
      <c r="W230" s="120">
        <f t="shared" si="207"/>
        <v>1.002350302</v>
      </c>
      <c r="X230" s="113">
        <f t="shared" si="208"/>
        <v>2.4715032799999999</v>
      </c>
      <c r="Y230" s="113">
        <f t="shared" si="209"/>
        <v>0</v>
      </c>
      <c r="Z230" s="125" t="str">
        <f t="shared" si="219"/>
        <v>J=</v>
      </c>
      <c r="AA230" s="118">
        <f t="shared" si="220"/>
        <v>44397</v>
      </c>
      <c r="AB230" s="4"/>
      <c r="AD230" s="171">
        <f>[2]Plan1!$A284</f>
        <v>45442</v>
      </c>
      <c r="AE230" s="143" t="str">
        <f>[2]Plan1!$C284</f>
        <v>Corpus Christi</v>
      </c>
      <c r="AG230" s="133">
        <f t="shared" si="198"/>
        <v>54</v>
      </c>
      <c r="AH230" s="135">
        <f t="shared" si="200"/>
        <v>45797</v>
      </c>
      <c r="AI230" s="135">
        <f t="shared" si="221"/>
        <v>45796</v>
      </c>
      <c r="AJ230" s="135">
        <f t="shared" si="222"/>
        <v>45797</v>
      </c>
      <c r="AK230" s="135">
        <f t="shared" si="201"/>
        <v>45828</v>
      </c>
      <c r="AL230" s="133">
        <f t="shared" si="223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10"/>
        <v>44376</v>
      </c>
      <c r="B231" s="113">
        <f t="shared" si="202"/>
        <v>1054.9500707499999</v>
      </c>
      <c r="C231" s="113">
        <f t="shared" si="216"/>
        <v>1001.409519</v>
      </c>
      <c r="D231" s="114">
        <f t="shared" si="211"/>
        <v>5692.31</v>
      </c>
      <c r="E231" s="115">
        <f t="shared" si="190"/>
        <v>5739.56</v>
      </c>
      <c r="F231" s="116">
        <f t="shared" si="191"/>
        <v>44337</v>
      </c>
      <c r="G231" s="117">
        <f t="shared" si="203"/>
        <v>8.3006723105383262E-3</v>
      </c>
      <c r="H231" s="118">
        <f t="shared" si="217"/>
        <v>44397</v>
      </c>
      <c r="I231" s="118">
        <f t="shared" si="204"/>
        <v>44397</v>
      </c>
      <c r="J231" s="119">
        <f t="shared" si="212"/>
        <v>21</v>
      </c>
      <c r="K231" s="119">
        <f t="shared" si="192"/>
        <v>6</v>
      </c>
      <c r="L231" s="8">
        <f t="shared" si="213"/>
        <v>1.00236462</v>
      </c>
      <c r="M231" s="120">
        <f t="shared" si="193"/>
        <v>1.0030997100000001</v>
      </c>
      <c r="N231" s="120">
        <f t="shared" si="224"/>
        <v>1.0480235302997551</v>
      </c>
      <c r="O231" s="113">
        <f t="shared" si="189"/>
        <v>1.0505017000000001</v>
      </c>
      <c r="P231" s="113">
        <f t="shared" si="205"/>
        <v>1051.9824020999999</v>
      </c>
      <c r="Q231" s="11">
        <f t="shared" si="218"/>
        <v>0</v>
      </c>
      <c r="R231" s="30">
        <f t="shared" si="214"/>
        <v>0</v>
      </c>
      <c r="S231" s="8">
        <f t="shared" si="206"/>
        <v>0</v>
      </c>
      <c r="T231" s="122">
        <f t="shared" si="215"/>
        <v>0.12559999999999999</v>
      </c>
      <c r="U231" s="121">
        <f t="shared" si="225"/>
        <v>6</v>
      </c>
      <c r="V231" s="121">
        <v>252</v>
      </c>
      <c r="W231" s="120">
        <f t="shared" si="207"/>
        <v>1.002821025</v>
      </c>
      <c r="X231" s="113">
        <f t="shared" si="208"/>
        <v>2.9676686499999998</v>
      </c>
      <c r="Y231" s="113">
        <f t="shared" si="209"/>
        <v>0</v>
      </c>
      <c r="Z231" s="125" t="str">
        <f t="shared" si="219"/>
        <v>J=</v>
      </c>
      <c r="AA231" s="118">
        <f t="shared" si="220"/>
        <v>44397</v>
      </c>
      <c r="AB231" s="4"/>
      <c r="AD231" s="171">
        <f>[2]Plan1!$A285</f>
        <v>45542</v>
      </c>
      <c r="AE231" s="143" t="str">
        <f>[2]Plan1!$C285</f>
        <v>Independência do Brasil</v>
      </c>
      <c r="AG231" s="133">
        <f t="shared" si="198"/>
        <v>55</v>
      </c>
      <c r="AH231" s="135">
        <f t="shared" si="200"/>
        <v>45828</v>
      </c>
      <c r="AI231" s="135">
        <f t="shared" si="221"/>
        <v>45826</v>
      </c>
      <c r="AJ231" s="135">
        <f t="shared" si="222"/>
        <v>45828</v>
      </c>
      <c r="AK231" s="135">
        <f t="shared" si="201"/>
        <v>45859</v>
      </c>
      <c r="AL231" s="133">
        <f t="shared" si="22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10"/>
        <v>44377</v>
      </c>
      <c r="B232" s="113">
        <f t="shared" si="202"/>
        <v>1055.8610509999999</v>
      </c>
      <c r="C232" s="113">
        <f t="shared" si="216"/>
        <v>1001.409519</v>
      </c>
      <c r="D232" s="114">
        <f t="shared" si="211"/>
        <v>5692.31</v>
      </c>
      <c r="E232" s="115">
        <f t="shared" si="190"/>
        <v>5739.56</v>
      </c>
      <c r="F232" s="116">
        <f t="shared" si="191"/>
        <v>44337</v>
      </c>
      <c r="G232" s="117">
        <f t="shared" si="203"/>
        <v>8.3006723105383262E-3</v>
      </c>
      <c r="H232" s="118">
        <f t="shared" si="217"/>
        <v>44397</v>
      </c>
      <c r="I232" s="118">
        <f t="shared" si="204"/>
        <v>44397</v>
      </c>
      <c r="J232" s="119">
        <f t="shared" si="212"/>
        <v>21</v>
      </c>
      <c r="K232" s="119">
        <f t="shared" si="192"/>
        <v>7</v>
      </c>
      <c r="L232" s="8">
        <f t="shared" si="213"/>
        <v>1.0027592700000001</v>
      </c>
      <c r="M232" s="120">
        <f t="shared" si="193"/>
        <v>1.0030997100000001</v>
      </c>
      <c r="N232" s="120">
        <f t="shared" si="224"/>
        <v>1.0480235302997551</v>
      </c>
      <c r="O232" s="113">
        <f t="shared" si="189"/>
        <v>1.0509153099999999</v>
      </c>
      <c r="P232" s="113">
        <f t="shared" si="205"/>
        <v>1052.3965950899999</v>
      </c>
      <c r="Q232" s="11">
        <f t="shared" si="218"/>
        <v>0</v>
      </c>
      <c r="R232" s="30">
        <f t="shared" si="214"/>
        <v>0</v>
      </c>
      <c r="S232" s="8">
        <f t="shared" si="206"/>
        <v>0</v>
      </c>
      <c r="T232" s="122">
        <f t="shared" si="215"/>
        <v>0.12559999999999999</v>
      </c>
      <c r="U232" s="121">
        <f t="shared" si="225"/>
        <v>7</v>
      </c>
      <c r="V232" s="121">
        <v>252</v>
      </c>
      <c r="W232" s="120">
        <f t="shared" si="207"/>
        <v>1.0032919680000001</v>
      </c>
      <c r="X232" s="113">
        <f t="shared" si="208"/>
        <v>3.4644559099999999</v>
      </c>
      <c r="Y232" s="113">
        <f t="shared" si="209"/>
        <v>0</v>
      </c>
      <c r="Z232" s="125" t="str">
        <f t="shared" si="219"/>
        <v>J=</v>
      </c>
      <c r="AA232" s="118">
        <f t="shared" si="220"/>
        <v>44397</v>
      </c>
      <c r="AB232" s="4"/>
      <c r="AD232" s="171">
        <f>[2]Plan1!$A286</f>
        <v>45577</v>
      </c>
      <c r="AE232" s="143" t="str">
        <f>[2]Plan1!$C286</f>
        <v>Nossa Sr.a Aparecida - Padroeira do Brasil</v>
      </c>
      <c r="AG232" s="133">
        <f t="shared" si="198"/>
        <v>56</v>
      </c>
      <c r="AH232" s="135">
        <f t="shared" si="200"/>
        <v>45858</v>
      </c>
      <c r="AI232" s="135">
        <f t="shared" si="221"/>
        <v>45856</v>
      </c>
      <c r="AJ232" s="135">
        <f t="shared" si="222"/>
        <v>45859</v>
      </c>
      <c r="AK232" s="135">
        <f t="shared" si="201"/>
        <v>45889</v>
      </c>
      <c r="AL232" s="133">
        <f t="shared" si="223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10"/>
        <v>44378</v>
      </c>
      <c r="B233" s="113">
        <f t="shared" si="202"/>
        <v>1056.7727958200001</v>
      </c>
      <c r="C233" s="113">
        <f t="shared" si="216"/>
        <v>1001.409519</v>
      </c>
      <c r="D233" s="114">
        <f t="shared" si="211"/>
        <v>5692.31</v>
      </c>
      <c r="E233" s="115">
        <f t="shared" si="190"/>
        <v>5739.56</v>
      </c>
      <c r="F233" s="116">
        <f t="shared" si="191"/>
        <v>44337</v>
      </c>
      <c r="G233" s="117">
        <f t="shared" si="203"/>
        <v>8.3006723105383262E-3</v>
      </c>
      <c r="H233" s="118">
        <f t="shared" si="217"/>
        <v>44397</v>
      </c>
      <c r="I233" s="118">
        <f t="shared" si="204"/>
        <v>44397</v>
      </c>
      <c r="J233" s="119">
        <f t="shared" si="212"/>
        <v>21</v>
      </c>
      <c r="K233" s="119">
        <f t="shared" si="192"/>
        <v>8</v>
      </c>
      <c r="L233" s="8">
        <f t="shared" si="213"/>
        <v>1.0031540699999999</v>
      </c>
      <c r="M233" s="120">
        <f t="shared" si="193"/>
        <v>1.0030997100000001</v>
      </c>
      <c r="N233" s="120">
        <f t="shared" si="224"/>
        <v>1.0480235302997551</v>
      </c>
      <c r="O233" s="113">
        <f t="shared" ref="O233:O296" si="226">TRUNC(TRUNC((L233*N233),15),8)</f>
        <v>1.05132906</v>
      </c>
      <c r="P233" s="113">
        <f t="shared" si="205"/>
        <v>1052.8109282800001</v>
      </c>
      <c r="Q233" s="11">
        <f t="shared" si="218"/>
        <v>0</v>
      </c>
      <c r="R233" s="30">
        <f t="shared" si="214"/>
        <v>0</v>
      </c>
      <c r="S233" s="8">
        <f t="shared" si="206"/>
        <v>0</v>
      </c>
      <c r="T233" s="122">
        <f t="shared" si="215"/>
        <v>0.12559999999999999</v>
      </c>
      <c r="U233" s="121">
        <f t="shared" si="225"/>
        <v>8</v>
      </c>
      <c r="V233" s="121">
        <v>252</v>
      </c>
      <c r="W233" s="120">
        <f t="shared" si="207"/>
        <v>1.0037631330000001</v>
      </c>
      <c r="X233" s="113">
        <f t="shared" si="208"/>
        <v>3.9618675400000001</v>
      </c>
      <c r="Y233" s="113">
        <f t="shared" si="209"/>
        <v>0</v>
      </c>
      <c r="Z233" s="125" t="str">
        <f t="shared" si="219"/>
        <v>J=</v>
      </c>
      <c r="AA233" s="118">
        <f t="shared" si="220"/>
        <v>44397</v>
      </c>
      <c r="AB233" s="4"/>
      <c r="AD233" s="171">
        <f>[2]Plan1!$A287</f>
        <v>45598</v>
      </c>
      <c r="AE233" s="143" t="str">
        <f>[2]Plan1!$C287</f>
        <v>Finados</v>
      </c>
      <c r="AG233" s="133">
        <f t="shared" si="198"/>
        <v>57</v>
      </c>
      <c r="AH233" s="135">
        <f t="shared" si="200"/>
        <v>45889</v>
      </c>
      <c r="AI233" s="135">
        <f t="shared" si="221"/>
        <v>45888</v>
      </c>
      <c r="AJ233" s="135">
        <f t="shared" si="222"/>
        <v>45889</v>
      </c>
      <c r="AK233" s="135">
        <f t="shared" si="201"/>
        <v>45922</v>
      </c>
      <c r="AL233" s="133">
        <f t="shared" si="223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10"/>
        <v>44379</v>
      </c>
      <c r="B234" s="113">
        <f t="shared" si="202"/>
        <v>1057.68534591</v>
      </c>
      <c r="C234" s="113">
        <f t="shared" si="216"/>
        <v>1001.409519</v>
      </c>
      <c r="D234" s="114">
        <f t="shared" si="211"/>
        <v>5692.31</v>
      </c>
      <c r="E234" s="115">
        <f t="shared" ref="E234:E297" si="227">IF($K234=1,VLOOKUP($A233,$AO$10:$AS$131,4),E233)</f>
        <v>5739.56</v>
      </c>
      <c r="F234" s="116">
        <f t="shared" ref="F234:F297" si="228">IF($K234=1,VLOOKUP($A233,$AO$10:$AS$131,5),F233)</f>
        <v>44337</v>
      </c>
      <c r="G234" s="117">
        <f t="shared" si="203"/>
        <v>8.3006723105383262E-3</v>
      </c>
      <c r="H234" s="118">
        <f t="shared" si="217"/>
        <v>44397</v>
      </c>
      <c r="I234" s="118">
        <f t="shared" si="204"/>
        <v>44397</v>
      </c>
      <c r="J234" s="119">
        <f t="shared" si="212"/>
        <v>21</v>
      </c>
      <c r="K234" s="119">
        <f t="shared" ref="K234:K297" si="229">(J234-(NETWORKDAYS(A234,I234,AD$176:AD$502)-1))</f>
        <v>9</v>
      </c>
      <c r="L234" s="8">
        <f t="shared" si="213"/>
        <v>1.0035490300000001</v>
      </c>
      <c r="M234" s="120">
        <f t="shared" ref="M234:M297" si="230">IF(I234&gt;I233,L233,M233)</f>
        <v>1.0030997100000001</v>
      </c>
      <c r="N234" s="120">
        <f t="shared" si="224"/>
        <v>1.0480235302997551</v>
      </c>
      <c r="O234" s="113">
        <f t="shared" si="226"/>
        <v>1.0517429899999999</v>
      </c>
      <c r="P234" s="113">
        <f t="shared" si="205"/>
        <v>1053.2254417199999</v>
      </c>
      <c r="Q234" s="11">
        <f t="shared" si="218"/>
        <v>0</v>
      </c>
      <c r="R234" s="30">
        <f t="shared" si="214"/>
        <v>0</v>
      </c>
      <c r="S234" s="8">
        <f t="shared" si="206"/>
        <v>0</v>
      </c>
      <c r="T234" s="122">
        <f t="shared" si="215"/>
        <v>0.12559999999999999</v>
      </c>
      <c r="U234" s="121">
        <f t="shared" si="225"/>
        <v>9</v>
      </c>
      <c r="V234" s="121">
        <v>252</v>
      </c>
      <c r="W234" s="120">
        <f t="shared" si="207"/>
        <v>1.00423452</v>
      </c>
      <c r="X234" s="113">
        <f t="shared" si="208"/>
        <v>4.4599041899999996</v>
      </c>
      <c r="Y234" s="113">
        <f t="shared" si="209"/>
        <v>0</v>
      </c>
      <c r="Z234" s="125" t="str">
        <f t="shared" si="219"/>
        <v>J=</v>
      </c>
      <c r="AA234" s="118">
        <f t="shared" si="220"/>
        <v>44397</v>
      </c>
      <c r="AB234" s="4"/>
      <c r="AD234" s="171">
        <f>[2]Plan1!$A288</f>
        <v>45611</v>
      </c>
      <c r="AE234" s="143" t="str">
        <f>[2]Plan1!$C288</f>
        <v>Proclamação da República</v>
      </c>
      <c r="AG234" s="133">
        <f t="shared" si="198"/>
        <v>58</v>
      </c>
      <c r="AH234" s="135">
        <f t="shared" si="200"/>
        <v>45920</v>
      </c>
      <c r="AI234" s="135">
        <f t="shared" si="221"/>
        <v>45919</v>
      </c>
      <c r="AJ234" s="135">
        <f t="shared" si="222"/>
        <v>45922</v>
      </c>
      <c r="AK234" s="135">
        <f t="shared" si="201"/>
        <v>45950</v>
      </c>
      <c r="AL234" s="133">
        <f t="shared" si="22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10"/>
        <v>44380</v>
      </c>
      <c r="B235" s="113">
        <f t="shared" si="202"/>
        <v>1058.59867958</v>
      </c>
      <c r="C235" s="113">
        <f t="shared" si="216"/>
        <v>1001.409519</v>
      </c>
      <c r="D235" s="114">
        <f t="shared" si="211"/>
        <v>5692.31</v>
      </c>
      <c r="E235" s="115">
        <f t="shared" si="227"/>
        <v>5739.56</v>
      </c>
      <c r="F235" s="116">
        <f t="shared" si="228"/>
        <v>44337</v>
      </c>
      <c r="G235" s="117">
        <f t="shared" si="203"/>
        <v>8.3006723105383262E-3</v>
      </c>
      <c r="H235" s="118">
        <f t="shared" si="217"/>
        <v>44397</v>
      </c>
      <c r="I235" s="118">
        <f t="shared" si="204"/>
        <v>44397</v>
      </c>
      <c r="J235" s="119">
        <f t="shared" si="212"/>
        <v>21</v>
      </c>
      <c r="K235" s="119">
        <f t="shared" si="229"/>
        <v>10</v>
      </c>
      <c r="L235" s="8">
        <f t="shared" si="213"/>
        <v>1.00394414</v>
      </c>
      <c r="M235" s="120">
        <f t="shared" si="230"/>
        <v>1.0030997100000001</v>
      </c>
      <c r="N235" s="120">
        <f t="shared" si="224"/>
        <v>1.0480235302997551</v>
      </c>
      <c r="O235" s="113">
        <f t="shared" si="226"/>
        <v>1.05215708</v>
      </c>
      <c r="P235" s="113">
        <f t="shared" si="205"/>
        <v>1053.6401153899999</v>
      </c>
      <c r="Q235" s="11">
        <f t="shared" si="218"/>
        <v>0</v>
      </c>
      <c r="R235" s="30">
        <f t="shared" si="214"/>
        <v>0</v>
      </c>
      <c r="S235" s="8">
        <f t="shared" si="206"/>
        <v>0</v>
      </c>
      <c r="T235" s="122">
        <f t="shared" si="215"/>
        <v>0.12559999999999999</v>
      </c>
      <c r="U235" s="121">
        <f t="shared" si="225"/>
        <v>10</v>
      </c>
      <c r="V235" s="121">
        <v>252</v>
      </c>
      <c r="W235" s="120">
        <f t="shared" si="207"/>
        <v>1.0047061269999999</v>
      </c>
      <c r="X235" s="113">
        <f t="shared" si="208"/>
        <v>4.9585641899999997</v>
      </c>
      <c r="Y235" s="113">
        <f t="shared" si="209"/>
        <v>0</v>
      </c>
      <c r="Z235" s="125" t="str">
        <f t="shared" si="219"/>
        <v>J=</v>
      </c>
      <c r="AA235" s="118">
        <f t="shared" si="220"/>
        <v>44397</v>
      </c>
      <c r="AB235" s="4"/>
      <c r="AD235" s="171">
        <f>[2]Plan1!$A289</f>
        <v>45616</v>
      </c>
      <c r="AE235" s="143" t="str">
        <f>[2]Plan1!$C289</f>
        <v>Dia Nacional de Zumbi e da Consciência Negra</v>
      </c>
      <c r="AG235" s="133">
        <f t="shared" si="198"/>
        <v>59</v>
      </c>
      <c r="AH235" s="135">
        <f t="shared" si="200"/>
        <v>45950</v>
      </c>
      <c r="AI235" s="135">
        <f t="shared" si="221"/>
        <v>45947</v>
      </c>
      <c r="AJ235" s="135">
        <f t="shared" si="222"/>
        <v>45950</v>
      </c>
      <c r="AK235" s="135">
        <f t="shared" si="201"/>
        <v>45982</v>
      </c>
      <c r="AL235" s="133">
        <f t="shared" si="223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10"/>
        <v>44381</v>
      </c>
      <c r="B236" s="113">
        <f t="shared" si="202"/>
        <v>1058.59867958</v>
      </c>
      <c r="C236" s="113">
        <f t="shared" si="216"/>
        <v>1001.409519</v>
      </c>
      <c r="D236" s="114">
        <f t="shared" si="211"/>
        <v>5692.31</v>
      </c>
      <c r="E236" s="115">
        <f t="shared" si="227"/>
        <v>5739.56</v>
      </c>
      <c r="F236" s="116">
        <f t="shared" si="228"/>
        <v>44337</v>
      </c>
      <c r="G236" s="117">
        <f t="shared" si="203"/>
        <v>8.3006723105383262E-3</v>
      </c>
      <c r="H236" s="118">
        <f t="shared" si="217"/>
        <v>44397</v>
      </c>
      <c r="I236" s="118">
        <f t="shared" si="204"/>
        <v>44397</v>
      </c>
      <c r="J236" s="119">
        <f t="shared" si="212"/>
        <v>21</v>
      </c>
      <c r="K236" s="119">
        <f t="shared" si="229"/>
        <v>10</v>
      </c>
      <c r="L236" s="8">
        <f t="shared" si="213"/>
        <v>1.00394414</v>
      </c>
      <c r="M236" s="120">
        <f t="shared" si="230"/>
        <v>1.0030997100000001</v>
      </c>
      <c r="N236" s="120">
        <f t="shared" si="224"/>
        <v>1.0480235302997551</v>
      </c>
      <c r="O236" s="113">
        <f t="shared" si="226"/>
        <v>1.05215708</v>
      </c>
      <c r="P236" s="113">
        <f t="shared" si="205"/>
        <v>1053.6401153899999</v>
      </c>
      <c r="Q236" s="11">
        <f t="shared" si="218"/>
        <v>0</v>
      </c>
      <c r="R236" s="30">
        <f t="shared" si="214"/>
        <v>0</v>
      </c>
      <c r="S236" s="8">
        <f t="shared" si="206"/>
        <v>0</v>
      </c>
      <c r="T236" s="122">
        <f t="shared" si="215"/>
        <v>0.12559999999999999</v>
      </c>
      <c r="U236" s="121">
        <f t="shared" si="225"/>
        <v>10</v>
      </c>
      <c r="V236" s="121">
        <v>252</v>
      </c>
      <c r="W236" s="120">
        <f t="shared" si="207"/>
        <v>1.0047061269999999</v>
      </c>
      <c r="X236" s="113">
        <f t="shared" si="208"/>
        <v>4.9585641899999997</v>
      </c>
      <c r="Y236" s="113">
        <f t="shared" si="209"/>
        <v>0</v>
      </c>
      <c r="Z236" s="125" t="str">
        <f t="shared" si="219"/>
        <v>J=</v>
      </c>
      <c r="AA236" s="118">
        <f t="shared" si="220"/>
        <v>44397</v>
      </c>
      <c r="AB236" s="4"/>
      <c r="AD236" s="171">
        <f>[2]Plan1!$A290</f>
        <v>45651</v>
      </c>
      <c r="AE236" s="143" t="str">
        <f>[2]Plan1!$C290</f>
        <v>Natal</v>
      </c>
      <c r="AG236" s="133">
        <f t="shared" si="198"/>
        <v>60</v>
      </c>
      <c r="AH236" s="135">
        <f t="shared" si="200"/>
        <v>45981</v>
      </c>
      <c r="AI236" s="135">
        <f t="shared" ref="AI236:AI259" si="231">WORKDAY(AH236,-1,AD$176:AD$502)</f>
        <v>45980</v>
      </c>
      <c r="AJ236" s="135">
        <f t="shared" ref="AJ236:AJ259" si="232">WORKDAY(AI236,1,AD$176:AD$502)</f>
        <v>45982</v>
      </c>
      <c r="AK236" s="135">
        <f t="shared" ref="AK236:AK259" si="233">AJ237</f>
        <v>46013</v>
      </c>
      <c r="AL236" s="133">
        <f t="shared" ref="AL236:AL259" si="234">NETWORKDAYS(AJ236,AJ237,$AD$176:$AD$502)-1</f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10"/>
        <v>44382</v>
      </c>
      <c r="B237" s="113">
        <f t="shared" si="202"/>
        <v>1058.59867958</v>
      </c>
      <c r="C237" s="113">
        <f t="shared" si="216"/>
        <v>1001.409519</v>
      </c>
      <c r="D237" s="114">
        <f t="shared" si="211"/>
        <v>5692.31</v>
      </c>
      <c r="E237" s="115">
        <f t="shared" si="227"/>
        <v>5739.56</v>
      </c>
      <c r="F237" s="116">
        <f t="shared" si="228"/>
        <v>44337</v>
      </c>
      <c r="G237" s="117">
        <f t="shared" si="203"/>
        <v>8.3006723105383262E-3</v>
      </c>
      <c r="H237" s="118">
        <f t="shared" si="217"/>
        <v>44397</v>
      </c>
      <c r="I237" s="118">
        <f t="shared" si="204"/>
        <v>44397</v>
      </c>
      <c r="J237" s="119">
        <f t="shared" si="212"/>
        <v>21</v>
      </c>
      <c r="K237" s="119">
        <f t="shared" si="229"/>
        <v>10</v>
      </c>
      <c r="L237" s="8">
        <f t="shared" si="213"/>
        <v>1.00394414</v>
      </c>
      <c r="M237" s="120">
        <f t="shared" si="230"/>
        <v>1.0030997100000001</v>
      </c>
      <c r="N237" s="120">
        <f t="shared" si="224"/>
        <v>1.0480235302997551</v>
      </c>
      <c r="O237" s="113">
        <f t="shared" si="226"/>
        <v>1.05215708</v>
      </c>
      <c r="P237" s="113">
        <f t="shared" si="205"/>
        <v>1053.6401153899999</v>
      </c>
      <c r="Q237" s="11">
        <f t="shared" si="218"/>
        <v>0</v>
      </c>
      <c r="R237" s="30">
        <f t="shared" si="214"/>
        <v>0</v>
      </c>
      <c r="S237" s="8">
        <f t="shared" si="206"/>
        <v>0</v>
      </c>
      <c r="T237" s="122">
        <f t="shared" si="215"/>
        <v>0.12559999999999999</v>
      </c>
      <c r="U237" s="121">
        <f t="shared" si="225"/>
        <v>10</v>
      </c>
      <c r="V237" s="121">
        <v>252</v>
      </c>
      <c r="W237" s="120">
        <f t="shared" si="207"/>
        <v>1.0047061269999999</v>
      </c>
      <c r="X237" s="113">
        <f t="shared" si="208"/>
        <v>4.9585641899999997</v>
      </c>
      <c r="Y237" s="113">
        <f t="shared" si="209"/>
        <v>0</v>
      </c>
      <c r="Z237" s="125" t="str">
        <f t="shared" si="219"/>
        <v>J=</v>
      </c>
      <c r="AA237" s="118">
        <f t="shared" si="220"/>
        <v>44397</v>
      </c>
      <c r="AB237" s="4"/>
      <c r="AD237" s="171">
        <f>[2]Plan1!$A291</f>
        <v>45658</v>
      </c>
      <c r="AE237" s="143" t="str">
        <f>[2]Plan1!$C291</f>
        <v>Confraternização Universal</v>
      </c>
      <c r="AG237" s="133">
        <f t="shared" si="198"/>
        <v>61</v>
      </c>
      <c r="AH237" s="135">
        <f t="shared" si="200"/>
        <v>46011</v>
      </c>
      <c r="AI237" s="135">
        <f t="shared" si="231"/>
        <v>46010</v>
      </c>
      <c r="AJ237" s="135">
        <f t="shared" si="232"/>
        <v>46013</v>
      </c>
      <c r="AK237" s="135">
        <f t="shared" si="233"/>
        <v>46042</v>
      </c>
      <c r="AL237" s="133">
        <f t="shared" si="234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10"/>
        <v>44383</v>
      </c>
      <c r="B238" s="113">
        <f t="shared" si="202"/>
        <v>1059.5128004800001</v>
      </c>
      <c r="C238" s="113">
        <f t="shared" si="216"/>
        <v>1001.409519</v>
      </c>
      <c r="D238" s="114">
        <f t="shared" si="211"/>
        <v>5692.31</v>
      </c>
      <c r="E238" s="115">
        <f t="shared" si="227"/>
        <v>5739.56</v>
      </c>
      <c r="F238" s="116">
        <f t="shared" si="228"/>
        <v>44337</v>
      </c>
      <c r="G238" s="117">
        <f t="shared" si="203"/>
        <v>8.3006723105383262E-3</v>
      </c>
      <c r="H238" s="118">
        <f t="shared" si="217"/>
        <v>44397</v>
      </c>
      <c r="I238" s="118">
        <f t="shared" si="204"/>
        <v>44397</v>
      </c>
      <c r="J238" s="119">
        <f t="shared" si="212"/>
        <v>21</v>
      </c>
      <c r="K238" s="119">
        <f t="shared" si="229"/>
        <v>11</v>
      </c>
      <c r="L238" s="8">
        <f t="shared" si="213"/>
        <v>1.00433941</v>
      </c>
      <c r="M238" s="120">
        <f t="shared" si="230"/>
        <v>1.0030997100000001</v>
      </c>
      <c r="N238" s="120">
        <f t="shared" si="224"/>
        <v>1.0480235302997551</v>
      </c>
      <c r="O238" s="113">
        <f t="shared" si="226"/>
        <v>1.0525713299999999</v>
      </c>
      <c r="P238" s="113">
        <f t="shared" si="205"/>
        <v>1054.0549492800001</v>
      </c>
      <c r="Q238" s="11">
        <f t="shared" si="218"/>
        <v>0</v>
      </c>
      <c r="R238" s="30">
        <f t="shared" si="214"/>
        <v>0</v>
      </c>
      <c r="S238" s="8">
        <f t="shared" si="206"/>
        <v>0</v>
      </c>
      <c r="T238" s="122">
        <f t="shared" si="215"/>
        <v>0.12559999999999999</v>
      </c>
      <c r="U238" s="121">
        <f t="shared" si="225"/>
        <v>11</v>
      </c>
      <c r="V238" s="121">
        <v>252</v>
      </c>
      <c r="W238" s="120">
        <f t="shared" si="207"/>
        <v>1.0051779569999999</v>
      </c>
      <c r="X238" s="113">
        <f t="shared" si="208"/>
        <v>5.4578512000000003</v>
      </c>
      <c r="Y238" s="113">
        <f t="shared" si="209"/>
        <v>0</v>
      </c>
      <c r="Z238" s="125" t="str">
        <f t="shared" si="219"/>
        <v>J=</v>
      </c>
      <c r="AA238" s="118">
        <f t="shared" si="220"/>
        <v>44397</v>
      </c>
      <c r="AB238" s="4"/>
      <c r="AD238" s="171">
        <f>[2]Plan1!$A292</f>
        <v>45719</v>
      </c>
      <c r="AE238" s="143" t="str">
        <f>[2]Plan1!$C292</f>
        <v>Carnaval</v>
      </c>
      <c r="AG238" s="133">
        <f t="shared" si="198"/>
        <v>62</v>
      </c>
      <c r="AH238" s="135">
        <f t="shared" si="200"/>
        <v>46042</v>
      </c>
      <c r="AI238" s="135">
        <f t="shared" si="231"/>
        <v>46041</v>
      </c>
      <c r="AJ238" s="135">
        <f t="shared" si="232"/>
        <v>46042</v>
      </c>
      <c r="AK238" s="135">
        <f t="shared" si="233"/>
        <v>46073</v>
      </c>
      <c r="AL238" s="133">
        <f t="shared" si="234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10"/>
        <v>44384</v>
      </c>
      <c r="B239" s="113">
        <f t="shared" si="202"/>
        <v>1060.4277059599999</v>
      </c>
      <c r="C239" s="113">
        <f t="shared" si="216"/>
        <v>1001.409519</v>
      </c>
      <c r="D239" s="114">
        <f t="shared" si="211"/>
        <v>5692.31</v>
      </c>
      <c r="E239" s="115">
        <f t="shared" si="227"/>
        <v>5739.56</v>
      </c>
      <c r="F239" s="116">
        <f t="shared" si="228"/>
        <v>44337</v>
      </c>
      <c r="G239" s="117">
        <f t="shared" si="203"/>
        <v>8.3006723105383262E-3</v>
      </c>
      <c r="H239" s="118">
        <f t="shared" si="217"/>
        <v>44397</v>
      </c>
      <c r="I239" s="118">
        <f t="shared" si="204"/>
        <v>44397</v>
      </c>
      <c r="J239" s="119">
        <f t="shared" si="212"/>
        <v>21</v>
      </c>
      <c r="K239" s="119">
        <f t="shared" si="229"/>
        <v>12</v>
      </c>
      <c r="L239" s="8">
        <f t="shared" si="213"/>
        <v>1.0047348300000001</v>
      </c>
      <c r="M239" s="120">
        <f t="shared" si="230"/>
        <v>1.0030997100000001</v>
      </c>
      <c r="N239" s="120">
        <f t="shared" si="224"/>
        <v>1.0480235302997551</v>
      </c>
      <c r="O239" s="113">
        <f t="shared" si="226"/>
        <v>1.05298574</v>
      </c>
      <c r="P239" s="113">
        <f t="shared" si="205"/>
        <v>1054.4699433999999</v>
      </c>
      <c r="Q239" s="11">
        <f t="shared" si="218"/>
        <v>0</v>
      </c>
      <c r="R239" s="30">
        <f t="shared" si="214"/>
        <v>0</v>
      </c>
      <c r="S239" s="8">
        <f t="shared" si="206"/>
        <v>0</v>
      </c>
      <c r="T239" s="122">
        <f t="shared" si="215"/>
        <v>0.12559999999999999</v>
      </c>
      <c r="U239" s="121">
        <f t="shared" si="225"/>
        <v>12</v>
      </c>
      <c r="V239" s="121">
        <v>252</v>
      </c>
      <c r="W239" s="120">
        <f t="shared" si="207"/>
        <v>1.0056500070000001</v>
      </c>
      <c r="X239" s="113">
        <f t="shared" si="208"/>
        <v>5.9577625599999999</v>
      </c>
      <c r="Y239" s="113">
        <f t="shared" si="209"/>
        <v>0</v>
      </c>
      <c r="Z239" s="125" t="str">
        <f t="shared" si="219"/>
        <v>J=</v>
      </c>
      <c r="AA239" s="118">
        <f t="shared" si="220"/>
        <v>44397</v>
      </c>
      <c r="AB239" s="4"/>
      <c r="AD239" s="171">
        <f>[2]Plan1!$A293</f>
        <v>45720</v>
      </c>
      <c r="AE239" s="143" t="str">
        <f>[2]Plan1!$C293</f>
        <v>Carnaval</v>
      </c>
      <c r="AG239" s="133">
        <f t="shared" si="198"/>
        <v>63</v>
      </c>
      <c r="AH239" s="135">
        <f t="shared" si="200"/>
        <v>46073</v>
      </c>
      <c r="AI239" s="135">
        <f t="shared" si="231"/>
        <v>46072</v>
      </c>
      <c r="AJ239" s="135">
        <f t="shared" si="232"/>
        <v>46073</v>
      </c>
      <c r="AK239" s="135">
        <f t="shared" si="233"/>
        <v>46101</v>
      </c>
      <c r="AL239" s="133">
        <f t="shared" si="234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10"/>
        <v>44385</v>
      </c>
      <c r="B240" s="113">
        <f t="shared" si="202"/>
        <v>1061.3434097500001</v>
      </c>
      <c r="C240" s="113">
        <f t="shared" si="216"/>
        <v>1001.409519</v>
      </c>
      <c r="D240" s="114">
        <f t="shared" si="211"/>
        <v>5692.31</v>
      </c>
      <c r="E240" s="115">
        <f t="shared" si="227"/>
        <v>5739.56</v>
      </c>
      <c r="F240" s="116">
        <f t="shared" si="228"/>
        <v>44337</v>
      </c>
      <c r="G240" s="117">
        <f t="shared" si="203"/>
        <v>8.3006723105383262E-3</v>
      </c>
      <c r="H240" s="118">
        <f t="shared" si="217"/>
        <v>44397</v>
      </c>
      <c r="I240" s="118">
        <f t="shared" si="204"/>
        <v>44397</v>
      </c>
      <c r="J240" s="119">
        <f t="shared" si="212"/>
        <v>21</v>
      </c>
      <c r="K240" s="119">
        <f t="shared" si="229"/>
        <v>13</v>
      </c>
      <c r="L240" s="8">
        <f t="shared" si="213"/>
        <v>1.00513041</v>
      </c>
      <c r="M240" s="120">
        <f t="shared" si="230"/>
        <v>1.0030997100000001</v>
      </c>
      <c r="N240" s="120">
        <f t="shared" si="224"/>
        <v>1.0480235302997551</v>
      </c>
      <c r="O240" s="113">
        <f t="shared" si="226"/>
        <v>1.0534003199999999</v>
      </c>
      <c r="P240" s="113">
        <f t="shared" si="205"/>
        <v>1054.88510776</v>
      </c>
      <c r="Q240" s="11">
        <f t="shared" si="218"/>
        <v>0</v>
      </c>
      <c r="R240" s="30">
        <f t="shared" si="214"/>
        <v>0</v>
      </c>
      <c r="S240" s="8">
        <f t="shared" si="206"/>
        <v>0</v>
      </c>
      <c r="T240" s="122">
        <f t="shared" si="215"/>
        <v>0.12559999999999999</v>
      </c>
      <c r="U240" s="121">
        <f t="shared" si="225"/>
        <v>13</v>
      </c>
      <c r="V240" s="121">
        <v>252</v>
      </c>
      <c r="W240" s="120">
        <f t="shared" si="207"/>
        <v>1.00612228</v>
      </c>
      <c r="X240" s="113">
        <f t="shared" si="208"/>
        <v>6.4583019899999998</v>
      </c>
      <c r="Y240" s="113">
        <f t="shared" si="209"/>
        <v>0</v>
      </c>
      <c r="Z240" s="125" t="str">
        <f t="shared" si="219"/>
        <v>J=</v>
      </c>
      <c r="AA240" s="118">
        <f t="shared" si="220"/>
        <v>44397</v>
      </c>
      <c r="AB240" s="4"/>
      <c r="AD240" s="171">
        <f>[2]Plan1!$A294</f>
        <v>45765</v>
      </c>
      <c r="AE240" s="143" t="str">
        <f>[2]Plan1!$C294</f>
        <v>Paixão de Cristo</v>
      </c>
      <c r="AG240" s="133">
        <f t="shared" si="198"/>
        <v>64</v>
      </c>
      <c r="AH240" s="135">
        <f t="shared" si="200"/>
        <v>46101</v>
      </c>
      <c r="AI240" s="135">
        <f t="shared" si="231"/>
        <v>46100</v>
      </c>
      <c r="AJ240" s="135">
        <f t="shared" si="232"/>
        <v>46101</v>
      </c>
      <c r="AK240" s="135">
        <f t="shared" si="233"/>
        <v>46132</v>
      </c>
      <c r="AL240" s="133">
        <f t="shared" si="23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10"/>
        <v>44386</v>
      </c>
      <c r="B241" s="113">
        <f t="shared" si="202"/>
        <v>1062.2599001900001</v>
      </c>
      <c r="C241" s="113">
        <f t="shared" si="216"/>
        <v>1001.409519</v>
      </c>
      <c r="D241" s="114">
        <f t="shared" si="211"/>
        <v>5692.31</v>
      </c>
      <c r="E241" s="115">
        <f t="shared" si="227"/>
        <v>5739.56</v>
      </c>
      <c r="F241" s="116">
        <f t="shared" si="228"/>
        <v>44337</v>
      </c>
      <c r="G241" s="117">
        <f t="shared" si="203"/>
        <v>8.3006723105383262E-3</v>
      </c>
      <c r="H241" s="118">
        <f t="shared" si="217"/>
        <v>44397</v>
      </c>
      <c r="I241" s="118">
        <f t="shared" si="204"/>
        <v>44397</v>
      </c>
      <c r="J241" s="119">
        <f t="shared" si="212"/>
        <v>21</v>
      </c>
      <c r="K241" s="119">
        <f t="shared" si="229"/>
        <v>14</v>
      </c>
      <c r="L241" s="8">
        <f t="shared" si="213"/>
        <v>1.0055261499999999</v>
      </c>
      <c r="M241" s="120">
        <f t="shared" si="230"/>
        <v>1.0030997100000001</v>
      </c>
      <c r="N241" s="120">
        <f t="shared" si="224"/>
        <v>1.0480235302997551</v>
      </c>
      <c r="O241" s="113">
        <f t="shared" si="226"/>
        <v>1.05381506</v>
      </c>
      <c r="P241" s="113">
        <f t="shared" si="205"/>
        <v>1055.30043234</v>
      </c>
      <c r="Q241" s="11">
        <f t="shared" si="218"/>
        <v>0</v>
      </c>
      <c r="R241" s="30">
        <f t="shared" si="214"/>
        <v>0</v>
      </c>
      <c r="S241" s="8">
        <f t="shared" si="206"/>
        <v>0</v>
      </c>
      <c r="T241" s="122">
        <f t="shared" si="215"/>
        <v>0.12559999999999999</v>
      </c>
      <c r="U241" s="121">
        <f t="shared" si="225"/>
        <v>14</v>
      </c>
      <c r="V241" s="121">
        <v>252</v>
      </c>
      <c r="W241" s="120">
        <f t="shared" si="207"/>
        <v>1.0065947740000001</v>
      </c>
      <c r="X241" s="113">
        <f t="shared" si="208"/>
        <v>6.9594678500000002</v>
      </c>
      <c r="Y241" s="113">
        <f t="shared" si="209"/>
        <v>0</v>
      </c>
      <c r="Z241" s="125" t="str">
        <f t="shared" si="219"/>
        <v>J=</v>
      </c>
      <c r="AA241" s="118">
        <f t="shared" si="220"/>
        <v>44397</v>
      </c>
      <c r="AB241" s="4"/>
      <c r="AD241" s="171">
        <f>[2]Plan1!$A295</f>
        <v>45768</v>
      </c>
      <c r="AE241" s="143" t="str">
        <f>[2]Plan1!$C295</f>
        <v>Tiradentes</v>
      </c>
      <c r="AG241" s="133">
        <f t="shared" si="198"/>
        <v>65</v>
      </c>
      <c r="AH241" s="135">
        <f t="shared" si="200"/>
        <v>46132</v>
      </c>
      <c r="AI241" s="135">
        <f t="shared" si="231"/>
        <v>46129</v>
      </c>
      <c r="AJ241" s="135">
        <f t="shared" si="232"/>
        <v>46132</v>
      </c>
      <c r="AK241" s="135">
        <f t="shared" si="233"/>
        <v>46162</v>
      </c>
      <c r="AL241" s="133">
        <f t="shared" si="23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10"/>
        <v>44387</v>
      </c>
      <c r="B242" s="113">
        <f t="shared" si="202"/>
        <v>1063.17717883</v>
      </c>
      <c r="C242" s="113">
        <f t="shared" si="216"/>
        <v>1001.409519</v>
      </c>
      <c r="D242" s="114">
        <f t="shared" si="211"/>
        <v>5692.31</v>
      </c>
      <c r="E242" s="115">
        <f t="shared" si="227"/>
        <v>5739.56</v>
      </c>
      <c r="F242" s="116">
        <f t="shared" si="228"/>
        <v>44337</v>
      </c>
      <c r="G242" s="117">
        <f t="shared" si="203"/>
        <v>8.3006723105383262E-3</v>
      </c>
      <c r="H242" s="118">
        <f t="shared" si="217"/>
        <v>44397</v>
      </c>
      <c r="I242" s="118">
        <f t="shared" si="204"/>
        <v>44397</v>
      </c>
      <c r="J242" s="119">
        <f t="shared" si="212"/>
        <v>21</v>
      </c>
      <c r="K242" s="119">
        <f t="shared" si="229"/>
        <v>15</v>
      </c>
      <c r="L242" s="8">
        <f t="shared" si="213"/>
        <v>1.00592204</v>
      </c>
      <c r="M242" s="120">
        <f t="shared" si="230"/>
        <v>1.0030997100000001</v>
      </c>
      <c r="N242" s="120">
        <f t="shared" si="224"/>
        <v>1.0480235302997551</v>
      </c>
      <c r="O242" s="113">
        <f t="shared" si="226"/>
        <v>1.05422996</v>
      </c>
      <c r="P242" s="113">
        <f t="shared" si="205"/>
        <v>1055.71591715</v>
      </c>
      <c r="Q242" s="11">
        <f t="shared" si="218"/>
        <v>0</v>
      </c>
      <c r="R242" s="30">
        <f t="shared" si="214"/>
        <v>0</v>
      </c>
      <c r="S242" s="8">
        <f t="shared" si="206"/>
        <v>0</v>
      </c>
      <c r="T242" s="122">
        <f t="shared" si="215"/>
        <v>0.12559999999999999</v>
      </c>
      <c r="U242" s="121">
        <f t="shared" si="225"/>
        <v>15</v>
      </c>
      <c r="V242" s="121">
        <v>252</v>
      </c>
      <c r="W242" s="120">
        <f t="shared" si="207"/>
        <v>1.0070674900000001</v>
      </c>
      <c r="X242" s="113">
        <f t="shared" si="208"/>
        <v>7.4612616799999998</v>
      </c>
      <c r="Y242" s="113">
        <f t="shared" si="209"/>
        <v>0</v>
      </c>
      <c r="Z242" s="125" t="str">
        <f t="shared" si="219"/>
        <v>J=</v>
      </c>
      <c r="AA242" s="118">
        <f t="shared" si="220"/>
        <v>44397</v>
      </c>
      <c r="AB242" s="4"/>
      <c r="AD242" s="171">
        <f>[2]Plan1!$A296</f>
        <v>45778</v>
      </c>
      <c r="AE242" s="143" t="str">
        <f>[2]Plan1!$C296</f>
        <v>Dia do Trabalho</v>
      </c>
      <c r="AG242" s="133">
        <f t="shared" si="198"/>
        <v>66</v>
      </c>
      <c r="AH242" s="135">
        <f t="shared" si="200"/>
        <v>46162</v>
      </c>
      <c r="AI242" s="135">
        <f t="shared" si="231"/>
        <v>46161</v>
      </c>
      <c r="AJ242" s="135">
        <f t="shared" si="232"/>
        <v>46162</v>
      </c>
      <c r="AK242" s="135">
        <f t="shared" si="233"/>
        <v>46195</v>
      </c>
      <c r="AL242" s="133">
        <f t="shared" si="234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10"/>
        <v>44388</v>
      </c>
      <c r="B243" s="113">
        <f t="shared" si="202"/>
        <v>1063.17717883</v>
      </c>
      <c r="C243" s="113">
        <f t="shared" si="216"/>
        <v>1001.409519</v>
      </c>
      <c r="D243" s="114">
        <f t="shared" si="211"/>
        <v>5692.31</v>
      </c>
      <c r="E243" s="115">
        <f t="shared" si="227"/>
        <v>5739.56</v>
      </c>
      <c r="F243" s="116">
        <f t="shared" si="228"/>
        <v>44337</v>
      </c>
      <c r="G243" s="117">
        <f t="shared" si="203"/>
        <v>8.3006723105383262E-3</v>
      </c>
      <c r="H243" s="118">
        <f t="shared" si="217"/>
        <v>44397</v>
      </c>
      <c r="I243" s="118">
        <f t="shared" si="204"/>
        <v>44397</v>
      </c>
      <c r="J243" s="119">
        <f t="shared" si="212"/>
        <v>21</v>
      </c>
      <c r="K243" s="119">
        <f t="shared" si="229"/>
        <v>15</v>
      </c>
      <c r="L243" s="8">
        <f t="shared" si="213"/>
        <v>1.00592204</v>
      </c>
      <c r="M243" s="120">
        <f t="shared" si="230"/>
        <v>1.0030997100000001</v>
      </c>
      <c r="N243" s="120">
        <f t="shared" si="224"/>
        <v>1.0480235302997551</v>
      </c>
      <c r="O243" s="113">
        <f t="shared" si="226"/>
        <v>1.05422996</v>
      </c>
      <c r="P243" s="113">
        <f t="shared" si="205"/>
        <v>1055.71591715</v>
      </c>
      <c r="Q243" s="11">
        <f t="shared" si="218"/>
        <v>0</v>
      </c>
      <c r="R243" s="30">
        <f t="shared" si="214"/>
        <v>0</v>
      </c>
      <c r="S243" s="8">
        <f t="shared" si="206"/>
        <v>0</v>
      </c>
      <c r="T243" s="122">
        <f t="shared" si="215"/>
        <v>0.12559999999999999</v>
      </c>
      <c r="U243" s="121">
        <f t="shared" si="225"/>
        <v>15</v>
      </c>
      <c r="V243" s="121">
        <v>252</v>
      </c>
      <c r="W243" s="120">
        <f t="shared" si="207"/>
        <v>1.0070674900000001</v>
      </c>
      <c r="X243" s="113">
        <f t="shared" si="208"/>
        <v>7.4612616799999998</v>
      </c>
      <c r="Y243" s="113">
        <f t="shared" si="209"/>
        <v>0</v>
      </c>
      <c r="Z243" s="125" t="str">
        <f t="shared" si="219"/>
        <v>J=</v>
      </c>
      <c r="AA243" s="118">
        <f t="shared" si="220"/>
        <v>44397</v>
      </c>
      <c r="AB243" s="4"/>
      <c r="AD243" s="171">
        <f>[2]Plan1!$A297</f>
        <v>45827</v>
      </c>
      <c r="AE243" s="143" t="str">
        <f>[2]Plan1!$C297</f>
        <v>Corpus Christi</v>
      </c>
      <c r="AG243" s="133">
        <f t="shared" ref="AG243:AG261" si="235">AG242+1</f>
        <v>67</v>
      </c>
      <c r="AH243" s="135">
        <f t="shared" si="200"/>
        <v>46193</v>
      </c>
      <c r="AI243" s="135">
        <f t="shared" si="231"/>
        <v>46192</v>
      </c>
      <c r="AJ243" s="135">
        <f t="shared" si="232"/>
        <v>46195</v>
      </c>
      <c r="AK243" s="135">
        <f t="shared" si="233"/>
        <v>46223</v>
      </c>
      <c r="AL243" s="133">
        <f t="shared" si="234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10"/>
        <v>44389</v>
      </c>
      <c r="B244" s="113">
        <f t="shared" si="202"/>
        <v>1063.17717883</v>
      </c>
      <c r="C244" s="113">
        <f t="shared" si="216"/>
        <v>1001.409519</v>
      </c>
      <c r="D244" s="114">
        <f t="shared" si="211"/>
        <v>5692.31</v>
      </c>
      <c r="E244" s="115">
        <f t="shared" si="227"/>
        <v>5739.56</v>
      </c>
      <c r="F244" s="116">
        <f t="shared" si="228"/>
        <v>44337</v>
      </c>
      <c r="G244" s="117">
        <f t="shared" si="203"/>
        <v>8.3006723105383262E-3</v>
      </c>
      <c r="H244" s="118">
        <f t="shared" si="217"/>
        <v>44397</v>
      </c>
      <c r="I244" s="118">
        <f t="shared" si="204"/>
        <v>44397</v>
      </c>
      <c r="J244" s="119">
        <f t="shared" si="212"/>
        <v>21</v>
      </c>
      <c r="K244" s="119">
        <f t="shared" si="229"/>
        <v>15</v>
      </c>
      <c r="L244" s="8">
        <f t="shared" si="213"/>
        <v>1.00592204</v>
      </c>
      <c r="M244" s="120">
        <f t="shared" si="230"/>
        <v>1.0030997100000001</v>
      </c>
      <c r="N244" s="120">
        <f t="shared" si="224"/>
        <v>1.0480235302997551</v>
      </c>
      <c r="O244" s="113">
        <f t="shared" si="226"/>
        <v>1.05422996</v>
      </c>
      <c r="P244" s="113">
        <f t="shared" si="205"/>
        <v>1055.71591715</v>
      </c>
      <c r="Q244" s="11">
        <f t="shared" si="218"/>
        <v>0</v>
      </c>
      <c r="R244" s="30">
        <f t="shared" si="214"/>
        <v>0</v>
      </c>
      <c r="S244" s="8">
        <f t="shared" si="206"/>
        <v>0</v>
      </c>
      <c r="T244" s="122">
        <f t="shared" si="215"/>
        <v>0.12559999999999999</v>
      </c>
      <c r="U244" s="121">
        <f t="shared" si="225"/>
        <v>15</v>
      </c>
      <c r="V244" s="121">
        <v>252</v>
      </c>
      <c r="W244" s="120">
        <f t="shared" si="207"/>
        <v>1.0070674900000001</v>
      </c>
      <c r="X244" s="113">
        <f t="shared" si="208"/>
        <v>7.4612616799999998</v>
      </c>
      <c r="Y244" s="113">
        <f t="shared" si="209"/>
        <v>0</v>
      </c>
      <c r="Z244" s="125" t="str">
        <f t="shared" si="219"/>
        <v>J=</v>
      </c>
      <c r="AA244" s="118">
        <f t="shared" si="220"/>
        <v>44397</v>
      </c>
      <c r="AB244" s="4"/>
      <c r="AD244" s="171">
        <f>[2]Plan1!$A298</f>
        <v>45907</v>
      </c>
      <c r="AE244" s="143" t="str">
        <f>[2]Plan1!$C298</f>
        <v>Independência do Brasil</v>
      </c>
      <c r="AG244" s="133">
        <f t="shared" si="235"/>
        <v>68</v>
      </c>
      <c r="AH244" s="135">
        <f t="shared" si="200"/>
        <v>46223</v>
      </c>
      <c r="AI244" s="135">
        <f t="shared" si="231"/>
        <v>46220</v>
      </c>
      <c r="AJ244" s="135">
        <f t="shared" si="232"/>
        <v>46223</v>
      </c>
      <c r="AK244" s="135">
        <f t="shared" si="233"/>
        <v>46254</v>
      </c>
      <c r="AL244" s="133">
        <f t="shared" si="234"/>
        <v>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10"/>
        <v>44390</v>
      </c>
      <c r="B245" s="113">
        <f t="shared" si="202"/>
        <v>1064.0952562699999</v>
      </c>
      <c r="C245" s="113">
        <f t="shared" si="216"/>
        <v>1001.409519</v>
      </c>
      <c r="D245" s="114">
        <f t="shared" si="211"/>
        <v>5692.31</v>
      </c>
      <c r="E245" s="115">
        <f t="shared" si="227"/>
        <v>5739.56</v>
      </c>
      <c r="F245" s="116">
        <f t="shared" si="228"/>
        <v>44337</v>
      </c>
      <c r="G245" s="117">
        <f t="shared" si="203"/>
        <v>8.3006723105383262E-3</v>
      </c>
      <c r="H245" s="118">
        <f t="shared" si="217"/>
        <v>44397</v>
      </c>
      <c r="I245" s="118">
        <f t="shared" si="204"/>
        <v>44397</v>
      </c>
      <c r="J245" s="119">
        <f t="shared" si="212"/>
        <v>21</v>
      </c>
      <c r="K245" s="119">
        <f t="shared" si="229"/>
        <v>16</v>
      </c>
      <c r="L245" s="8">
        <f t="shared" si="213"/>
        <v>1.0063180899999999</v>
      </c>
      <c r="M245" s="120">
        <f t="shared" si="230"/>
        <v>1.0030997100000001</v>
      </c>
      <c r="N245" s="120">
        <f t="shared" si="224"/>
        <v>1.0480235302997551</v>
      </c>
      <c r="O245" s="113">
        <f t="shared" si="226"/>
        <v>1.0546450300000001</v>
      </c>
      <c r="P245" s="113">
        <f t="shared" si="205"/>
        <v>1056.1315721999999</v>
      </c>
      <c r="Q245" s="11">
        <f t="shared" si="218"/>
        <v>0</v>
      </c>
      <c r="R245" s="30">
        <f t="shared" si="214"/>
        <v>0</v>
      </c>
      <c r="S245" s="8">
        <f t="shared" si="206"/>
        <v>0</v>
      </c>
      <c r="T245" s="122">
        <f t="shared" si="215"/>
        <v>0.12559999999999999</v>
      </c>
      <c r="U245" s="121">
        <f t="shared" si="225"/>
        <v>16</v>
      </c>
      <c r="V245" s="121">
        <v>252</v>
      </c>
      <c r="W245" s="120">
        <f t="shared" si="207"/>
        <v>1.007540428</v>
      </c>
      <c r="X245" s="113">
        <f t="shared" si="208"/>
        <v>7.9636840700000002</v>
      </c>
      <c r="Y245" s="113">
        <f t="shared" si="209"/>
        <v>0</v>
      </c>
      <c r="Z245" s="125" t="str">
        <f t="shared" si="219"/>
        <v>J=</v>
      </c>
      <c r="AA245" s="118">
        <f t="shared" si="220"/>
        <v>44397</v>
      </c>
      <c r="AB245" s="4"/>
      <c r="AD245" s="171">
        <f>[2]Plan1!$A299</f>
        <v>45942</v>
      </c>
      <c r="AE245" s="143" t="str">
        <f>[2]Plan1!$C299</f>
        <v>Nossa Sr.a Aparecida - Padroeira do Brasil</v>
      </c>
      <c r="AG245" s="133">
        <f t="shared" si="235"/>
        <v>69</v>
      </c>
      <c r="AH245" s="135">
        <f t="shared" si="200"/>
        <v>46254</v>
      </c>
      <c r="AI245" s="135">
        <f t="shared" si="231"/>
        <v>46253</v>
      </c>
      <c r="AJ245" s="135">
        <f t="shared" si="232"/>
        <v>46254</v>
      </c>
      <c r="AK245" s="135">
        <f t="shared" si="233"/>
        <v>46286</v>
      </c>
      <c r="AL245" s="133">
        <f t="shared" si="234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10"/>
        <v>44391</v>
      </c>
      <c r="B246" s="113">
        <f t="shared" si="202"/>
        <v>1065.0141229400001</v>
      </c>
      <c r="C246" s="113">
        <f t="shared" si="216"/>
        <v>1001.409519</v>
      </c>
      <c r="D246" s="114">
        <f t="shared" si="211"/>
        <v>5692.31</v>
      </c>
      <c r="E246" s="115">
        <f t="shared" si="227"/>
        <v>5739.56</v>
      </c>
      <c r="F246" s="116">
        <f t="shared" si="228"/>
        <v>44337</v>
      </c>
      <c r="G246" s="117">
        <f t="shared" si="203"/>
        <v>8.3006723105383262E-3</v>
      </c>
      <c r="H246" s="118">
        <f t="shared" si="217"/>
        <v>44397</v>
      </c>
      <c r="I246" s="118">
        <f t="shared" si="204"/>
        <v>44397</v>
      </c>
      <c r="J246" s="119">
        <f t="shared" si="212"/>
        <v>21</v>
      </c>
      <c r="K246" s="119">
        <f t="shared" si="229"/>
        <v>17</v>
      </c>
      <c r="L246" s="8">
        <f t="shared" si="213"/>
        <v>1.0067142899999999</v>
      </c>
      <c r="M246" s="120">
        <f t="shared" si="230"/>
        <v>1.0030997100000001</v>
      </c>
      <c r="N246" s="120">
        <f t="shared" si="224"/>
        <v>1.0480235302997551</v>
      </c>
      <c r="O246" s="113">
        <f t="shared" si="226"/>
        <v>1.0550602600000001</v>
      </c>
      <c r="P246" s="113">
        <f t="shared" si="205"/>
        <v>1056.54738748</v>
      </c>
      <c r="Q246" s="11">
        <f t="shared" si="218"/>
        <v>0</v>
      </c>
      <c r="R246" s="30">
        <f t="shared" si="214"/>
        <v>0</v>
      </c>
      <c r="S246" s="8">
        <f t="shared" si="206"/>
        <v>0</v>
      </c>
      <c r="T246" s="122">
        <f t="shared" si="215"/>
        <v>0.12559999999999999</v>
      </c>
      <c r="U246" s="121">
        <f t="shared" si="225"/>
        <v>17</v>
      </c>
      <c r="V246" s="121">
        <v>252</v>
      </c>
      <c r="W246" s="120">
        <f t="shared" si="207"/>
        <v>1.0080135880000001</v>
      </c>
      <c r="X246" s="113">
        <f t="shared" si="208"/>
        <v>8.4667354600000007</v>
      </c>
      <c r="Y246" s="113">
        <f t="shared" si="209"/>
        <v>0</v>
      </c>
      <c r="Z246" s="125" t="str">
        <f t="shared" si="219"/>
        <v>J=</v>
      </c>
      <c r="AA246" s="118">
        <f t="shared" si="220"/>
        <v>44397</v>
      </c>
      <c r="AB246" s="4"/>
      <c r="AD246" s="171">
        <f>[2]Plan1!$A300</f>
        <v>45963</v>
      </c>
      <c r="AE246" s="143" t="str">
        <f>[2]Plan1!$C300</f>
        <v>Finados</v>
      </c>
      <c r="AG246" s="133">
        <f t="shared" si="235"/>
        <v>70</v>
      </c>
      <c r="AH246" s="135">
        <f t="shared" si="200"/>
        <v>46285</v>
      </c>
      <c r="AI246" s="135">
        <f t="shared" si="231"/>
        <v>46283</v>
      </c>
      <c r="AJ246" s="135">
        <f t="shared" si="232"/>
        <v>46286</v>
      </c>
      <c r="AK246" s="135">
        <f t="shared" si="233"/>
        <v>46315</v>
      </c>
      <c r="AL246" s="133">
        <f t="shared" si="234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10"/>
        <v>44392</v>
      </c>
      <c r="B247" s="113">
        <f t="shared" si="202"/>
        <v>1065.9337803800001</v>
      </c>
      <c r="C247" s="113">
        <f t="shared" si="216"/>
        <v>1001.409519</v>
      </c>
      <c r="D247" s="114">
        <f t="shared" si="211"/>
        <v>5692.31</v>
      </c>
      <c r="E247" s="115">
        <f t="shared" si="227"/>
        <v>5739.56</v>
      </c>
      <c r="F247" s="116">
        <f t="shared" si="228"/>
        <v>44337</v>
      </c>
      <c r="G247" s="117">
        <f t="shared" si="203"/>
        <v>8.3006723105383262E-3</v>
      </c>
      <c r="H247" s="118">
        <f t="shared" si="217"/>
        <v>44397</v>
      </c>
      <c r="I247" s="118">
        <f t="shared" si="204"/>
        <v>44397</v>
      </c>
      <c r="J247" s="119">
        <f t="shared" si="212"/>
        <v>21</v>
      </c>
      <c r="K247" s="119">
        <f t="shared" si="229"/>
        <v>18</v>
      </c>
      <c r="L247" s="8">
        <f t="shared" si="213"/>
        <v>1.00711065</v>
      </c>
      <c r="M247" s="120">
        <f t="shared" si="230"/>
        <v>1.0030997100000001</v>
      </c>
      <c r="N247" s="120">
        <f t="shared" si="224"/>
        <v>1.0480235302997551</v>
      </c>
      <c r="O247" s="113">
        <f t="shared" si="226"/>
        <v>1.05547565</v>
      </c>
      <c r="P247" s="113">
        <f t="shared" si="205"/>
        <v>1056.9633629800001</v>
      </c>
      <c r="Q247" s="11">
        <f t="shared" si="218"/>
        <v>0</v>
      </c>
      <c r="R247" s="30">
        <f t="shared" si="214"/>
        <v>0</v>
      </c>
      <c r="S247" s="8">
        <f t="shared" si="206"/>
        <v>0</v>
      </c>
      <c r="T247" s="122">
        <f t="shared" si="215"/>
        <v>0.12559999999999999</v>
      </c>
      <c r="U247" s="121">
        <f t="shared" si="225"/>
        <v>18</v>
      </c>
      <c r="V247" s="121">
        <v>252</v>
      </c>
      <c r="W247" s="120">
        <f t="shared" si="207"/>
        <v>1.008486971</v>
      </c>
      <c r="X247" s="113">
        <f t="shared" si="208"/>
        <v>8.9704174000000005</v>
      </c>
      <c r="Y247" s="113">
        <f t="shared" si="209"/>
        <v>0</v>
      </c>
      <c r="Z247" s="125" t="str">
        <f t="shared" si="219"/>
        <v>J=</v>
      </c>
      <c r="AA247" s="118">
        <f t="shared" si="220"/>
        <v>44397</v>
      </c>
      <c r="AB247" s="4"/>
      <c r="AD247" s="171">
        <f>[2]Plan1!$A301</f>
        <v>45976</v>
      </c>
      <c r="AE247" s="143" t="str">
        <f>[2]Plan1!$C301</f>
        <v>Proclamação da República</v>
      </c>
      <c r="AG247" s="133">
        <f t="shared" si="235"/>
        <v>71</v>
      </c>
      <c r="AH247" s="135">
        <f t="shared" si="200"/>
        <v>46315</v>
      </c>
      <c r="AI247" s="135">
        <f t="shared" si="231"/>
        <v>46314</v>
      </c>
      <c r="AJ247" s="135">
        <f t="shared" si="232"/>
        <v>46315</v>
      </c>
      <c r="AK247" s="135">
        <f t="shared" si="233"/>
        <v>46349</v>
      </c>
      <c r="AL247" s="133">
        <f t="shared" si="234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10"/>
        <v>44393</v>
      </c>
      <c r="B248" s="113">
        <f t="shared" si="202"/>
        <v>1066.8542482600001</v>
      </c>
      <c r="C248" s="113">
        <f t="shared" si="216"/>
        <v>1001.409519</v>
      </c>
      <c r="D248" s="114">
        <f t="shared" si="211"/>
        <v>5692.31</v>
      </c>
      <c r="E248" s="115">
        <f t="shared" si="227"/>
        <v>5739.56</v>
      </c>
      <c r="F248" s="116">
        <f t="shared" si="228"/>
        <v>44337</v>
      </c>
      <c r="G248" s="117">
        <f t="shared" si="203"/>
        <v>8.3006723105383262E-3</v>
      </c>
      <c r="H248" s="118">
        <f t="shared" si="217"/>
        <v>44397</v>
      </c>
      <c r="I248" s="118">
        <f t="shared" si="204"/>
        <v>44397</v>
      </c>
      <c r="J248" s="119">
        <f t="shared" si="212"/>
        <v>21</v>
      </c>
      <c r="K248" s="119">
        <f t="shared" si="229"/>
        <v>19</v>
      </c>
      <c r="L248" s="8">
        <f t="shared" si="213"/>
        <v>1.00750717</v>
      </c>
      <c r="M248" s="120">
        <f t="shared" si="230"/>
        <v>1.0030997100000001</v>
      </c>
      <c r="N248" s="120">
        <f t="shared" si="224"/>
        <v>1.0480235302997551</v>
      </c>
      <c r="O248" s="113">
        <f t="shared" si="226"/>
        <v>1.0558912199999999</v>
      </c>
      <c r="P248" s="113">
        <f t="shared" si="205"/>
        <v>1057.37951873</v>
      </c>
      <c r="Q248" s="11">
        <f t="shared" si="218"/>
        <v>0</v>
      </c>
      <c r="R248" s="30">
        <f t="shared" si="214"/>
        <v>0</v>
      </c>
      <c r="S248" s="8">
        <f t="shared" si="206"/>
        <v>0</v>
      </c>
      <c r="T248" s="122">
        <f t="shared" si="215"/>
        <v>0.12559999999999999</v>
      </c>
      <c r="U248" s="121">
        <f t="shared" si="225"/>
        <v>19</v>
      </c>
      <c r="V248" s="121">
        <v>252</v>
      </c>
      <c r="W248" s="120">
        <f t="shared" si="207"/>
        <v>1.008960576</v>
      </c>
      <c r="X248" s="113">
        <f t="shared" si="208"/>
        <v>9.4747295299999994</v>
      </c>
      <c r="Y248" s="113">
        <f t="shared" si="209"/>
        <v>0</v>
      </c>
      <c r="Z248" s="125" t="str">
        <f t="shared" si="219"/>
        <v>J=</v>
      </c>
      <c r="AA248" s="118">
        <f t="shared" si="220"/>
        <v>44397</v>
      </c>
      <c r="AB248" s="4"/>
      <c r="AD248" s="171">
        <f>[2]Plan1!$A302</f>
        <v>45981</v>
      </c>
      <c r="AE248" s="143" t="str">
        <f>[2]Plan1!$C302</f>
        <v>Dia Nacional de Zumbi e da Consciência Negra</v>
      </c>
      <c r="AG248" s="133">
        <f t="shared" si="235"/>
        <v>72</v>
      </c>
      <c r="AH248" s="135">
        <f t="shared" si="200"/>
        <v>46346</v>
      </c>
      <c r="AI248" s="135">
        <f t="shared" si="231"/>
        <v>46345</v>
      </c>
      <c r="AJ248" s="135">
        <f t="shared" si="232"/>
        <v>46349</v>
      </c>
      <c r="AK248" s="135">
        <f t="shared" si="233"/>
        <v>46377</v>
      </c>
      <c r="AL248" s="133">
        <f t="shared" si="234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10"/>
        <v>44394</v>
      </c>
      <c r="B249" s="113">
        <f t="shared" si="202"/>
        <v>1067.7754967999999</v>
      </c>
      <c r="C249" s="113">
        <f t="shared" si="216"/>
        <v>1001.409519</v>
      </c>
      <c r="D249" s="114">
        <f t="shared" si="211"/>
        <v>5692.31</v>
      </c>
      <c r="E249" s="115">
        <f t="shared" si="227"/>
        <v>5739.56</v>
      </c>
      <c r="F249" s="116">
        <f t="shared" si="228"/>
        <v>44337</v>
      </c>
      <c r="G249" s="117">
        <f t="shared" si="203"/>
        <v>8.3006723105383262E-3</v>
      </c>
      <c r="H249" s="118">
        <f t="shared" si="217"/>
        <v>44397</v>
      </c>
      <c r="I249" s="118">
        <f t="shared" si="204"/>
        <v>44397</v>
      </c>
      <c r="J249" s="119">
        <f t="shared" si="212"/>
        <v>21</v>
      </c>
      <c r="K249" s="119">
        <f t="shared" si="229"/>
        <v>20</v>
      </c>
      <c r="L249" s="8">
        <f t="shared" si="213"/>
        <v>1.00790384</v>
      </c>
      <c r="M249" s="120">
        <f t="shared" si="230"/>
        <v>1.0030997100000001</v>
      </c>
      <c r="N249" s="120">
        <f t="shared" si="224"/>
        <v>1.0480235302997551</v>
      </c>
      <c r="O249" s="113">
        <f t="shared" si="226"/>
        <v>1.05630694</v>
      </c>
      <c r="P249" s="113">
        <f t="shared" si="205"/>
        <v>1057.7958246999999</v>
      </c>
      <c r="Q249" s="11">
        <f t="shared" si="218"/>
        <v>0</v>
      </c>
      <c r="R249" s="30">
        <f t="shared" si="214"/>
        <v>0</v>
      </c>
      <c r="S249" s="8">
        <f t="shared" si="206"/>
        <v>0</v>
      </c>
      <c r="T249" s="122">
        <f t="shared" si="215"/>
        <v>0.12559999999999999</v>
      </c>
      <c r="U249" s="121">
        <f t="shared" si="225"/>
        <v>20</v>
      </c>
      <c r="V249" s="121">
        <v>252</v>
      </c>
      <c r="W249" s="120">
        <f t="shared" si="207"/>
        <v>1.009434403</v>
      </c>
      <c r="X249" s="113">
        <f t="shared" si="208"/>
        <v>9.9796721000000002</v>
      </c>
      <c r="Y249" s="113">
        <f t="shared" si="209"/>
        <v>0</v>
      </c>
      <c r="Z249" s="125" t="str">
        <f t="shared" si="219"/>
        <v>J=</v>
      </c>
      <c r="AA249" s="118">
        <f t="shared" si="220"/>
        <v>44397</v>
      </c>
      <c r="AB249" s="4"/>
      <c r="AD249" s="171">
        <f>[2]Plan1!$A303</f>
        <v>46016</v>
      </c>
      <c r="AE249" s="143" t="str">
        <f>[2]Plan1!$C303</f>
        <v>Natal</v>
      </c>
      <c r="AG249" s="133">
        <f t="shared" si="235"/>
        <v>73</v>
      </c>
      <c r="AH249" s="135">
        <f t="shared" si="200"/>
        <v>46376</v>
      </c>
      <c r="AI249" s="135">
        <f t="shared" si="231"/>
        <v>46374</v>
      </c>
      <c r="AJ249" s="135">
        <f t="shared" si="232"/>
        <v>46377</v>
      </c>
      <c r="AK249" s="135">
        <f t="shared" si="233"/>
        <v>46407</v>
      </c>
      <c r="AL249" s="133">
        <f t="shared" si="234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10"/>
        <v>44395</v>
      </c>
      <c r="B250" s="113">
        <f t="shared" si="202"/>
        <v>1067.7754967999999</v>
      </c>
      <c r="C250" s="113">
        <f t="shared" si="216"/>
        <v>1001.409519</v>
      </c>
      <c r="D250" s="114">
        <f t="shared" si="211"/>
        <v>5692.31</v>
      </c>
      <c r="E250" s="115">
        <f t="shared" si="227"/>
        <v>5739.56</v>
      </c>
      <c r="F250" s="116">
        <f t="shared" si="228"/>
        <v>44337</v>
      </c>
      <c r="G250" s="117">
        <f t="shared" si="203"/>
        <v>8.3006723105383262E-3</v>
      </c>
      <c r="H250" s="118">
        <f t="shared" si="217"/>
        <v>44397</v>
      </c>
      <c r="I250" s="118">
        <f t="shared" si="204"/>
        <v>44397</v>
      </c>
      <c r="J250" s="119">
        <f t="shared" si="212"/>
        <v>21</v>
      </c>
      <c r="K250" s="119">
        <f t="shared" si="229"/>
        <v>20</v>
      </c>
      <c r="L250" s="8">
        <f t="shared" si="213"/>
        <v>1.00790384</v>
      </c>
      <c r="M250" s="120">
        <f t="shared" si="230"/>
        <v>1.0030997100000001</v>
      </c>
      <c r="N250" s="120">
        <f t="shared" si="224"/>
        <v>1.0480235302997551</v>
      </c>
      <c r="O250" s="113">
        <f t="shared" si="226"/>
        <v>1.05630694</v>
      </c>
      <c r="P250" s="113">
        <f t="shared" si="205"/>
        <v>1057.7958246999999</v>
      </c>
      <c r="Q250" s="11">
        <f t="shared" si="218"/>
        <v>0</v>
      </c>
      <c r="R250" s="30">
        <f t="shared" si="214"/>
        <v>0</v>
      </c>
      <c r="S250" s="8">
        <f t="shared" si="206"/>
        <v>0</v>
      </c>
      <c r="T250" s="122">
        <f t="shared" si="215"/>
        <v>0.12559999999999999</v>
      </c>
      <c r="U250" s="121">
        <f t="shared" si="225"/>
        <v>20</v>
      </c>
      <c r="V250" s="121">
        <v>252</v>
      </c>
      <c r="W250" s="120">
        <f t="shared" si="207"/>
        <v>1.009434403</v>
      </c>
      <c r="X250" s="113">
        <f t="shared" si="208"/>
        <v>9.9796721000000002</v>
      </c>
      <c r="Y250" s="113">
        <f t="shared" si="209"/>
        <v>0</v>
      </c>
      <c r="Z250" s="125" t="str">
        <f t="shared" si="219"/>
        <v>J=</v>
      </c>
      <c r="AA250" s="118">
        <f t="shared" si="220"/>
        <v>44397</v>
      </c>
      <c r="AB250" s="4"/>
      <c r="AD250" s="171">
        <f>[2]Plan1!$A304</f>
        <v>46023</v>
      </c>
      <c r="AE250" s="143" t="str">
        <f>[2]Plan1!$C304</f>
        <v>Confraternização Universal</v>
      </c>
      <c r="AG250" s="133">
        <f t="shared" si="235"/>
        <v>74</v>
      </c>
      <c r="AH250" s="135">
        <f t="shared" si="200"/>
        <v>46407</v>
      </c>
      <c r="AI250" s="135">
        <f t="shared" si="231"/>
        <v>46406</v>
      </c>
      <c r="AJ250" s="135">
        <f t="shared" si="232"/>
        <v>46407</v>
      </c>
      <c r="AK250" s="135">
        <f t="shared" si="233"/>
        <v>46440</v>
      </c>
      <c r="AL250" s="133">
        <f t="shared" si="234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10"/>
        <v>44396</v>
      </c>
      <c r="B251" s="113">
        <f t="shared" si="202"/>
        <v>1067.7754967999999</v>
      </c>
      <c r="C251" s="113">
        <f t="shared" si="216"/>
        <v>1001.409519</v>
      </c>
      <c r="D251" s="114">
        <f t="shared" si="211"/>
        <v>5692.31</v>
      </c>
      <c r="E251" s="115">
        <f t="shared" si="227"/>
        <v>5739.56</v>
      </c>
      <c r="F251" s="116">
        <f t="shared" si="228"/>
        <v>44337</v>
      </c>
      <c r="G251" s="117">
        <f t="shared" si="203"/>
        <v>8.3006723105383262E-3</v>
      </c>
      <c r="H251" s="118">
        <f t="shared" si="217"/>
        <v>44397</v>
      </c>
      <c r="I251" s="118">
        <f t="shared" si="204"/>
        <v>44397</v>
      </c>
      <c r="J251" s="119">
        <f t="shared" si="212"/>
        <v>21</v>
      </c>
      <c r="K251" s="119">
        <f t="shared" si="229"/>
        <v>20</v>
      </c>
      <c r="L251" s="8">
        <f t="shared" si="213"/>
        <v>1.00790384</v>
      </c>
      <c r="M251" s="120">
        <f t="shared" si="230"/>
        <v>1.0030997100000001</v>
      </c>
      <c r="N251" s="120">
        <f t="shared" si="224"/>
        <v>1.0480235302997551</v>
      </c>
      <c r="O251" s="113">
        <f t="shared" si="226"/>
        <v>1.05630694</v>
      </c>
      <c r="P251" s="113">
        <f t="shared" si="205"/>
        <v>1057.7958246999999</v>
      </c>
      <c r="Q251" s="11">
        <f t="shared" si="218"/>
        <v>0</v>
      </c>
      <c r="R251" s="30">
        <f t="shared" si="214"/>
        <v>0</v>
      </c>
      <c r="S251" s="8">
        <f t="shared" si="206"/>
        <v>0</v>
      </c>
      <c r="T251" s="122">
        <f t="shared" si="215"/>
        <v>0.12559999999999999</v>
      </c>
      <c r="U251" s="121">
        <f t="shared" si="225"/>
        <v>20</v>
      </c>
      <c r="V251" s="121">
        <v>252</v>
      </c>
      <c r="W251" s="120">
        <f t="shared" si="207"/>
        <v>1.009434403</v>
      </c>
      <c r="X251" s="113">
        <f t="shared" si="208"/>
        <v>9.9796721000000002</v>
      </c>
      <c r="Y251" s="113">
        <f t="shared" si="209"/>
        <v>0</v>
      </c>
      <c r="Z251" s="125" t="str">
        <f t="shared" si="219"/>
        <v>J=</v>
      </c>
      <c r="AA251" s="118">
        <f t="shared" si="220"/>
        <v>44397</v>
      </c>
      <c r="AB251" s="4"/>
      <c r="AD251" s="171">
        <f>[2]Plan1!$A305</f>
        <v>46069</v>
      </c>
      <c r="AE251" s="143" t="str">
        <f>[2]Plan1!$C305</f>
        <v>Carnaval</v>
      </c>
      <c r="AG251" s="133">
        <f t="shared" si="235"/>
        <v>75</v>
      </c>
      <c r="AH251" s="135">
        <f t="shared" si="200"/>
        <v>46438</v>
      </c>
      <c r="AI251" s="135">
        <f t="shared" si="231"/>
        <v>46437</v>
      </c>
      <c r="AJ251" s="135">
        <f t="shared" si="232"/>
        <v>46440</v>
      </c>
      <c r="AK251" s="135">
        <f t="shared" si="233"/>
        <v>46468</v>
      </c>
      <c r="AL251" s="133">
        <f t="shared" si="234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10"/>
        <v>44397</v>
      </c>
      <c r="B252" s="113">
        <f t="shared" si="202"/>
        <v>1068.6975365800001</v>
      </c>
      <c r="C252" s="113">
        <f t="shared" si="216"/>
        <v>1001.409519</v>
      </c>
      <c r="D252" s="114">
        <f t="shared" si="211"/>
        <v>5692.31</v>
      </c>
      <c r="E252" s="115">
        <f t="shared" si="227"/>
        <v>5739.56</v>
      </c>
      <c r="F252" s="116">
        <f t="shared" si="228"/>
        <v>44337</v>
      </c>
      <c r="G252" s="117">
        <f t="shared" si="203"/>
        <v>8.3006723105383262E-3</v>
      </c>
      <c r="H252" s="118">
        <f t="shared" si="217"/>
        <v>44428</v>
      </c>
      <c r="I252" s="118">
        <f t="shared" si="204"/>
        <v>44397</v>
      </c>
      <c r="J252" s="119">
        <f t="shared" si="212"/>
        <v>21</v>
      </c>
      <c r="K252" s="119">
        <f t="shared" si="229"/>
        <v>21</v>
      </c>
      <c r="L252" s="8">
        <f t="shared" si="213"/>
        <v>1.0083006699999999</v>
      </c>
      <c r="M252" s="120">
        <f t="shared" si="230"/>
        <v>1.0030997100000001</v>
      </c>
      <c r="N252" s="120">
        <f t="shared" si="224"/>
        <v>1.0480235302997551</v>
      </c>
      <c r="O252" s="113">
        <f t="shared" si="226"/>
        <v>1.0567228200000001</v>
      </c>
      <c r="P252" s="113">
        <f t="shared" si="205"/>
        <v>1058.2122908900001</v>
      </c>
      <c r="Q252" s="11">
        <f t="shared" si="218"/>
        <v>8</v>
      </c>
      <c r="R252" s="30">
        <f t="shared" si="214"/>
        <v>0</v>
      </c>
      <c r="S252" s="8">
        <f t="shared" si="206"/>
        <v>0</v>
      </c>
      <c r="T252" s="122">
        <f t="shared" si="215"/>
        <v>0.12559999999999999</v>
      </c>
      <c r="U252" s="121">
        <f t="shared" si="225"/>
        <v>21</v>
      </c>
      <c r="V252" s="121">
        <v>252</v>
      </c>
      <c r="W252" s="120">
        <f t="shared" si="207"/>
        <v>1.0099084519999999</v>
      </c>
      <c r="X252" s="113">
        <f t="shared" si="208"/>
        <v>10.485245689999999</v>
      </c>
      <c r="Y252" s="113">
        <f t="shared" si="209"/>
        <v>10.485245689999999</v>
      </c>
      <c r="Z252" s="125" t="str">
        <f t="shared" si="219"/>
        <v>J=</v>
      </c>
      <c r="AA252" s="118">
        <f t="shared" si="220"/>
        <v>44397</v>
      </c>
      <c r="AB252" s="4"/>
      <c r="AD252" s="171">
        <f>[2]Plan1!$A306</f>
        <v>46070</v>
      </c>
      <c r="AE252" s="143" t="str">
        <f>[2]Plan1!$C306</f>
        <v>Carnaval</v>
      </c>
      <c r="AG252" s="133">
        <f t="shared" si="235"/>
        <v>76</v>
      </c>
      <c r="AH252" s="135">
        <f t="shared" si="200"/>
        <v>46466</v>
      </c>
      <c r="AI252" s="135">
        <f t="shared" si="231"/>
        <v>46465</v>
      </c>
      <c r="AJ252" s="135">
        <f t="shared" si="232"/>
        <v>46468</v>
      </c>
      <c r="AK252" s="135">
        <f t="shared" si="233"/>
        <v>46497</v>
      </c>
      <c r="AL252" s="133">
        <f t="shared" si="234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10"/>
        <v>44398</v>
      </c>
      <c r="B253" s="113">
        <f t="shared" si="202"/>
        <v>1058.95259407</v>
      </c>
      <c r="C253" s="113">
        <f t="shared" si="216"/>
        <v>1001.409519</v>
      </c>
      <c r="D253" s="114">
        <f t="shared" si="211"/>
        <v>5739.56</v>
      </c>
      <c r="E253" s="115">
        <f t="shared" si="227"/>
        <v>5769.98</v>
      </c>
      <c r="F253" s="116">
        <f t="shared" si="228"/>
        <v>44367</v>
      </c>
      <c r="G253" s="117">
        <f t="shared" si="203"/>
        <v>5.3000578441551038E-3</v>
      </c>
      <c r="H253" s="118">
        <f t="shared" si="217"/>
        <v>44428</v>
      </c>
      <c r="I253" s="118">
        <f t="shared" si="204"/>
        <v>44428</v>
      </c>
      <c r="J253" s="119">
        <f t="shared" si="212"/>
        <v>23</v>
      </c>
      <c r="K253" s="119">
        <f t="shared" si="229"/>
        <v>1</v>
      </c>
      <c r="L253" s="8">
        <f t="shared" si="213"/>
        <v>1.00022985</v>
      </c>
      <c r="M253" s="120">
        <f t="shared" si="230"/>
        <v>1.0083006699999999</v>
      </c>
      <c r="N253" s="120">
        <f t="shared" si="224"/>
        <v>1.0567228277770082</v>
      </c>
      <c r="O253" s="113">
        <f t="shared" si="226"/>
        <v>1.0569657100000001</v>
      </c>
      <c r="P253" s="113">
        <f t="shared" si="205"/>
        <v>1058.4555232499999</v>
      </c>
      <c r="Q253" s="11">
        <f t="shared" si="218"/>
        <v>0</v>
      </c>
      <c r="R253" s="30">
        <f t="shared" si="214"/>
        <v>0</v>
      </c>
      <c r="S253" s="8">
        <f t="shared" si="206"/>
        <v>0</v>
      </c>
      <c r="T253" s="122">
        <f t="shared" si="215"/>
        <v>0.12559999999999999</v>
      </c>
      <c r="U253" s="121">
        <f t="shared" si="225"/>
        <v>1</v>
      </c>
      <c r="V253" s="121">
        <v>252</v>
      </c>
      <c r="W253" s="120">
        <f t="shared" si="207"/>
        <v>1.000469619</v>
      </c>
      <c r="X253" s="113">
        <f t="shared" si="208"/>
        <v>0.49707082000000002</v>
      </c>
      <c r="Y253" s="113">
        <f t="shared" si="209"/>
        <v>0</v>
      </c>
      <c r="Z253" s="125" t="str">
        <f t="shared" si="219"/>
        <v>J=</v>
      </c>
      <c r="AA253" s="118">
        <f t="shared" si="220"/>
        <v>44428</v>
      </c>
      <c r="AB253" s="4"/>
      <c r="AD253" s="171">
        <f>[2]Plan1!$A307</f>
        <v>46115</v>
      </c>
      <c r="AE253" s="143" t="str">
        <f>[2]Plan1!$C307</f>
        <v>Paixão de Cristo</v>
      </c>
      <c r="AG253" s="133">
        <f t="shared" si="235"/>
        <v>77</v>
      </c>
      <c r="AH253" s="135">
        <f t="shared" si="200"/>
        <v>46497</v>
      </c>
      <c r="AI253" s="135">
        <f t="shared" si="231"/>
        <v>46496</v>
      </c>
      <c r="AJ253" s="135">
        <f t="shared" si="232"/>
        <v>46497</v>
      </c>
      <c r="AK253" s="135">
        <f t="shared" si="233"/>
        <v>46527</v>
      </c>
      <c r="AL253" s="133">
        <f t="shared" si="234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10"/>
        <v>44399</v>
      </c>
      <c r="B254" s="113">
        <f t="shared" si="202"/>
        <v>1059.6934198199999</v>
      </c>
      <c r="C254" s="113">
        <f t="shared" si="216"/>
        <v>1001.409519</v>
      </c>
      <c r="D254" s="114">
        <f t="shared" si="211"/>
        <v>5739.56</v>
      </c>
      <c r="E254" s="115">
        <f t="shared" si="227"/>
        <v>5769.98</v>
      </c>
      <c r="F254" s="116">
        <f t="shared" si="228"/>
        <v>44367</v>
      </c>
      <c r="G254" s="117">
        <f t="shared" si="203"/>
        <v>5.3000578441551038E-3</v>
      </c>
      <c r="H254" s="118">
        <f t="shared" si="217"/>
        <v>44428</v>
      </c>
      <c r="I254" s="118">
        <f t="shared" si="204"/>
        <v>44428</v>
      </c>
      <c r="J254" s="119">
        <f t="shared" si="212"/>
        <v>23</v>
      </c>
      <c r="K254" s="119">
        <f t="shared" si="229"/>
        <v>2</v>
      </c>
      <c r="L254" s="8">
        <f t="shared" si="213"/>
        <v>1.00045976</v>
      </c>
      <c r="M254" s="120">
        <f t="shared" si="230"/>
        <v>1.0083006699999999</v>
      </c>
      <c r="N254" s="120">
        <f t="shared" si="224"/>
        <v>1.0567228277770082</v>
      </c>
      <c r="O254" s="113">
        <f t="shared" si="226"/>
        <v>1.0572086599999999</v>
      </c>
      <c r="P254" s="113">
        <f t="shared" si="205"/>
        <v>1058.6988156899999</v>
      </c>
      <c r="Q254" s="11">
        <f t="shared" si="218"/>
        <v>0</v>
      </c>
      <c r="R254" s="30">
        <f t="shared" si="214"/>
        <v>0</v>
      </c>
      <c r="S254" s="8">
        <f t="shared" si="206"/>
        <v>0</v>
      </c>
      <c r="T254" s="122">
        <f t="shared" si="215"/>
        <v>0.12559999999999999</v>
      </c>
      <c r="U254" s="121">
        <f t="shared" si="225"/>
        <v>2</v>
      </c>
      <c r="V254" s="121">
        <v>252</v>
      </c>
      <c r="W254" s="120">
        <f t="shared" si="207"/>
        <v>1.000939459</v>
      </c>
      <c r="X254" s="113">
        <f t="shared" si="208"/>
        <v>0.99460413000000003</v>
      </c>
      <c r="Y254" s="113">
        <f t="shared" si="209"/>
        <v>0</v>
      </c>
      <c r="Z254" s="125" t="str">
        <f t="shared" si="219"/>
        <v>J=</v>
      </c>
      <c r="AA254" s="118">
        <f t="shared" si="220"/>
        <v>44428</v>
      </c>
      <c r="AB254" s="4"/>
      <c r="AD254" s="171">
        <f>[2]Plan1!$A308</f>
        <v>46133</v>
      </c>
      <c r="AE254" s="143" t="str">
        <f>[2]Plan1!$C308</f>
        <v>Tiradentes</v>
      </c>
      <c r="AG254" s="133">
        <f t="shared" si="235"/>
        <v>78</v>
      </c>
      <c r="AH254" s="135">
        <f t="shared" si="200"/>
        <v>46527</v>
      </c>
      <c r="AI254" s="135">
        <f t="shared" si="231"/>
        <v>46526</v>
      </c>
      <c r="AJ254" s="135">
        <f t="shared" si="232"/>
        <v>46527</v>
      </c>
      <c r="AK254" s="135">
        <f t="shared" si="233"/>
        <v>46559</v>
      </c>
      <c r="AL254" s="133">
        <f t="shared" si="234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10"/>
        <v>44400</v>
      </c>
      <c r="B255" s="113">
        <f t="shared" si="202"/>
        <v>1060.43476732</v>
      </c>
      <c r="C255" s="113">
        <f t="shared" si="216"/>
        <v>1001.409519</v>
      </c>
      <c r="D255" s="114">
        <f t="shared" si="211"/>
        <v>5739.56</v>
      </c>
      <c r="E255" s="115">
        <f t="shared" si="227"/>
        <v>5769.98</v>
      </c>
      <c r="F255" s="116">
        <f t="shared" si="228"/>
        <v>44367</v>
      </c>
      <c r="G255" s="117">
        <f t="shared" si="203"/>
        <v>5.3000578441551038E-3</v>
      </c>
      <c r="H255" s="118">
        <f t="shared" si="217"/>
        <v>44428</v>
      </c>
      <c r="I255" s="118">
        <f t="shared" si="204"/>
        <v>44428</v>
      </c>
      <c r="J255" s="119">
        <f t="shared" si="212"/>
        <v>23</v>
      </c>
      <c r="K255" s="119">
        <f t="shared" si="229"/>
        <v>3</v>
      </c>
      <c r="L255" s="8">
        <f t="shared" si="213"/>
        <v>1.00068972</v>
      </c>
      <c r="M255" s="120">
        <f t="shared" si="230"/>
        <v>1.0083006699999999</v>
      </c>
      <c r="N255" s="120">
        <f t="shared" si="224"/>
        <v>1.0567228277770082</v>
      </c>
      <c r="O255" s="113">
        <f t="shared" si="226"/>
        <v>1.0574516700000001</v>
      </c>
      <c r="P255" s="113">
        <f t="shared" si="205"/>
        <v>1058.94216822</v>
      </c>
      <c r="Q255" s="11">
        <f t="shared" si="218"/>
        <v>0</v>
      </c>
      <c r="R255" s="30">
        <f t="shared" si="214"/>
        <v>0</v>
      </c>
      <c r="S255" s="8">
        <f t="shared" si="206"/>
        <v>0</v>
      </c>
      <c r="T255" s="122">
        <f t="shared" si="215"/>
        <v>0.12559999999999999</v>
      </c>
      <c r="U255" s="121">
        <f t="shared" si="225"/>
        <v>3</v>
      </c>
      <c r="V255" s="121">
        <v>252</v>
      </c>
      <c r="W255" s="120">
        <f t="shared" si="207"/>
        <v>1.0014095190000001</v>
      </c>
      <c r="X255" s="113">
        <f t="shared" si="208"/>
        <v>1.4925991000000001</v>
      </c>
      <c r="Y255" s="113">
        <f t="shared" si="209"/>
        <v>0</v>
      </c>
      <c r="Z255" s="125" t="str">
        <f t="shared" si="219"/>
        <v>J=</v>
      </c>
      <c r="AA255" s="118">
        <f t="shared" si="220"/>
        <v>44428</v>
      </c>
      <c r="AB255" s="4"/>
      <c r="AD255" s="171">
        <f>[2]Plan1!$A309</f>
        <v>46143</v>
      </c>
      <c r="AE255" s="143" t="str">
        <f>[2]Plan1!$C309</f>
        <v>Dia do Trabalho</v>
      </c>
      <c r="AG255" s="133">
        <f t="shared" si="235"/>
        <v>79</v>
      </c>
      <c r="AH255" s="135">
        <f t="shared" ref="AH255:AH261" si="236">EDATE(AH254,1)</f>
        <v>46558</v>
      </c>
      <c r="AI255" s="135">
        <f t="shared" si="231"/>
        <v>46556</v>
      </c>
      <c r="AJ255" s="135">
        <f t="shared" si="232"/>
        <v>46559</v>
      </c>
      <c r="AK255" s="135">
        <f t="shared" si="233"/>
        <v>46588</v>
      </c>
      <c r="AL255" s="133">
        <f t="shared" si="234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10"/>
        <v>44401</v>
      </c>
      <c r="B256" s="113">
        <f t="shared" si="202"/>
        <v>1061.1766178100002</v>
      </c>
      <c r="C256" s="113">
        <f t="shared" si="216"/>
        <v>1001.409519</v>
      </c>
      <c r="D256" s="114">
        <f t="shared" si="211"/>
        <v>5739.56</v>
      </c>
      <c r="E256" s="115">
        <f t="shared" si="227"/>
        <v>5769.98</v>
      </c>
      <c r="F256" s="116">
        <f t="shared" si="228"/>
        <v>44367</v>
      </c>
      <c r="G256" s="117">
        <f t="shared" si="203"/>
        <v>5.3000578441551038E-3</v>
      </c>
      <c r="H256" s="118">
        <f t="shared" si="217"/>
        <v>44428</v>
      </c>
      <c r="I256" s="118">
        <f t="shared" si="204"/>
        <v>44428</v>
      </c>
      <c r="J256" s="119">
        <f t="shared" si="212"/>
        <v>23</v>
      </c>
      <c r="K256" s="119">
        <f t="shared" si="229"/>
        <v>4</v>
      </c>
      <c r="L256" s="8">
        <f t="shared" si="213"/>
        <v>1.0009197299999999</v>
      </c>
      <c r="M256" s="120">
        <f t="shared" si="230"/>
        <v>1.0083006699999999</v>
      </c>
      <c r="N256" s="120">
        <f t="shared" si="224"/>
        <v>1.0567228277770082</v>
      </c>
      <c r="O256" s="113">
        <f t="shared" si="226"/>
        <v>1.05769472</v>
      </c>
      <c r="P256" s="113">
        <f t="shared" si="205"/>
        <v>1059.1855608000001</v>
      </c>
      <c r="Q256" s="11">
        <f t="shared" si="218"/>
        <v>0</v>
      </c>
      <c r="R256" s="30">
        <f t="shared" si="214"/>
        <v>0</v>
      </c>
      <c r="S256" s="8">
        <f t="shared" si="206"/>
        <v>0</v>
      </c>
      <c r="T256" s="122">
        <f t="shared" si="215"/>
        <v>0.12559999999999999</v>
      </c>
      <c r="U256" s="121">
        <f t="shared" si="225"/>
        <v>4</v>
      </c>
      <c r="V256" s="121">
        <v>252</v>
      </c>
      <c r="W256" s="120">
        <f t="shared" si="207"/>
        <v>1.0018798</v>
      </c>
      <c r="X256" s="113">
        <f t="shared" si="208"/>
        <v>1.99105701</v>
      </c>
      <c r="Y256" s="113">
        <f t="shared" si="209"/>
        <v>0</v>
      </c>
      <c r="Z256" s="125" t="str">
        <f t="shared" si="219"/>
        <v>J=</v>
      </c>
      <c r="AA256" s="118">
        <f t="shared" si="220"/>
        <v>44428</v>
      </c>
      <c r="AB256" s="4"/>
      <c r="AD256" s="171">
        <f>[2]Plan1!$A310</f>
        <v>46177</v>
      </c>
      <c r="AE256" s="143" t="str">
        <f>[2]Plan1!$C310</f>
        <v>Corpus Christi</v>
      </c>
      <c r="AG256" s="133">
        <f t="shared" si="235"/>
        <v>80</v>
      </c>
      <c r="AH256" s="135">
        <f t="shared" si="236"/>
        <v>46588</v>
      </c>
      <c r="AI256" s="135">
        <f t="shared" si="231"/>
        <v>46587</v>
      </c>
      <c r="AJ256" s="135">
        <f t="shared" si="232"/>
        <v>46588</v>
      </c>
      <c r="AK256" s="135">
        <f t="shared" si="233"/>
        <v>46619</v>
      </c>
      <c r="AL256" s="133">
        <f t="shared" si="234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10"/>
        <v>44402</v>
      </c>
      <c r="B257" s="113">
        <f t="shared" si="202"/>
        <v>1061.1766178100002</v>
      </c>
      <c r="C257" s="113">
        <f t="shared" si="216"/>
        <v>1001.409519</v>
      </c>
      <c r="D257" s="114">
        <f t="shared" si="211"/>
        <v>5739.56</v>
      </c>
      <c r="E257" s="115">
        <f t="shared" si="227"/>
        <v>5769.98</v>
      </c>
      <c r="F257" s="116">
        <f t="shared" si="228"/>
        <v>44367</v>
      </c>
      <c r="G257" s="117">
        <f t="shared" si="203"/>
        <v>5.3000578441551038E-3</v>
      </c>
      <c r="H257" s="118">
        <f t="shared" si="217"/>
        <v>44428</v>
      </c>
      <c r="I257" s="118">
        <f t="shared" si="204"/>
        <v>44428</v>
      </c>
      <c r="J257" s="119">
        <f t="shared" si="212"/>
        <v>23</v>
      </c>
      <c r="K257" s="119">
        <f t="shared" si="229"/>
        <v>4</v>
      </c>
      <c r="L257" s="8">
        <f t="shared" si="213"/>
        <v>1.0009197299999999</v>
      </c>
      <c r="M257" s="120">
        <f t="shared" si="230"/>
        <v>1.0083006699999999</v>
      </c>
      <c r="N257" s="120">
        <f t="shared" si="224"/>
        <v>1.0567228277770082</v>
      </c>
      <c r="O257" s="113">
        <f t="shared" si="226"/>
        <v>1.05769472</v>
      </c>
      <c r="P257" s="113">
        <f t="shared" si="205"/>
        <v>1059.1855608000001</v>
      </c>
      <c r="Q257" s="11">
        <f t="shared" si="218"/>
        <v>0</v>
      </c>
      <c r="R257" s="30">
        <f t="shared" si="214"/>
        <v>0</v>
      </c>
      <c r="S257" s="8">
        <f t="shared" si="206"/>
        <v>0</v>
      </c>
      <c r="T257" s="122">
        <f t="shared" si="215"/>
        <v>0.12559999999999999</v>
      </c>
      <c r="U257" s="121">
        <f t="shared" si="225"/>
        <v>4</v>
      </c>
      <c r="V257" s="121">
        <v>252</v>
      </c>
      <c r="W257" s="120">
        <f t="shared" si="207"/>
        <v>1.0018798</v>
      </c>
      <c r="X257" s="113">
        <f t="shared" si="208"/>
        <v>1.99105701</v>
      </c>
      <c r="Y257" s="113">
        <f t="shared" si="209"/>
        <v>0</v>
      </c>
      <c r="Z257" s="125" t="str">
        <f t="shared" si="219"/>
        <v>J=</v>
      </c>
      <c r="AA257" s="118">
        <f t="shared" si="220"/>
        <v>44428</v>
      </c>
      <c r="AB257" s="4"/>
      <c r="AD257" s="171">
        <f>[2]Plan1!$A311</f>
        <v>46272</v>
      </c>
      <c r="AE257" s="143" t="str">
        <f>[2]Plan1!$C311</f>
        <v>Independência do Brasil</v>
      </c>
      <c r="AG257" s="133">
        <f t="shared" si="235"/>
        <v>81</v>
      </c>
      <c r="AH257" s="135">
        <f t="shared" si="236"/>
        <v>46619</v>
      </c>
      <c r="AI257" s="135">
        <f t="shared" si="231"/>
        <v>46618</v>
      </c>
      <c r="AJ257" s="135">
        <f t="shared" si="232"/>
        <v>46619</v>
      </c>
      <c r="AK257" s="135">
        <f t="shared" si="233"/>
        <v>46650</v>
      </c>
      <c r="AL257" s="133">
        <f t="shared" si="234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10"/>
        <v>44403</v>
      </c>
      <c r="B258" s="113">
        <f t="shared" si="202"/>
        <v>1061.1766178100002</v>
      </c>
      <c r="C258" s="113">
        <f t="shared" si="216"/>
        <v>1001.409519</v>
      </c>
      <c r="D258" s="114">
        <f t="shared" si="211"/>
        <v>5739.56</v>
      </c>
      <c r="E258" s="115">
        <f t="shared" si="227"/>
        <v>5769.98</v>
      </c>
      <c r="F258" s="116">
        <f t="shared" si="228"/>
        <v>44367</v>
      </c>
      <c r="G258" s="117">
        <f t="shared" si="203"/>
        <v>5.3000578441551038E-3</v>
      </c>
      <c r="H258" s="118">
        <f t="shared" si="217"/>
        <v>44428</v>
      </c>
      <c r="I258" s="118">
        <f t="shared" si="204"/>
        <v>44428</v>
      </c>
      <c r="J258" s="119">
        <f t="shared" si="212"/>
        <v>23</v>
      </c>
      <c r="K258" s="119">
        <f t="shared" si="229"/>
        <v>4</v>
      </c>
      <c r="L258" s="8">
        <f t="shared" si="213"/>
        <v>1.0009197299999999</v>
      </c>
      <c r="M258" s="120">
        <f t="shared" si="230"/>
        <v>1.0083006699999999</v>
      </c>
      <c r="N258" s="120">
        <f t="shared" si="224"/>
        <v>1.0567228277770082</v>
      </c>
      <c r="O258" s="113">
        <f t="shared" si="226"/>
        <v>1.05769472</v>
      </c>
      <c r="P258" s="113">
        <f t="shared" si="205"/>
        <v>1059.1855608000001</v>
      </c>
      <c r="Q258" s="11">
        <f t="shared" si="218"/>
        <v>0</v>
      </c>
      <c r="R258" s="30">
        <f t="shared" si="214"/>
        <v>0</v>
      </c>
      <c r="S258" s="8">
        <f t="shared" si="206"/>
        <v>0</v>
      </c>
      <c r="T258" s="122">
        <f t="shared" si="215"/>
        <v>0.12559999999999999</v>
      </c>
      <c r="U258" s="121">
        <f t="shared" si="225"/>
        <v>4</v>
      </c>
      <c r="V258" s="121">
        <v>252</v>
      </c>
      <c r="W258" s="120">
        <f t="shared" si="207"/>
        <v>1.0018798</v>
      </c>
      <c r="X258" s="113">
        <f t="shared" si="208"/>
        <v>1.99105701</v>
      </c>
      <c r="Y258" s="113">
        <f t="shared" si="209"/>
        <v>0</v>
      </c>
      <c r="Z258" s="125" t="str">
        <f t="shared" si="219"/>
        <v>J=</v>
      </c>
      <c r="AA258" s="118">
        <f t="shared" si="220"/>
        <v>44428</v>
      </c>
      <c r="AB258" s="4"/>
      <c r="AD258" s="171">
        <f>[2]Plan1!$A312</f>
        <v>46307</v>
      </c>
      <c r="AE258" s="143" t="str">
        <f>[2]Plan1!$C312</f>
        <v>Nossa Sr.a Aparecida - Padroeira do Brasil</v>
      </c>
      <c r="AG258" s="133">
        <f t="shared" si="235"/>
        <v>82</v>
      </c>
      <c r="AH258" s="135">
        <f t="shared" si="236"/>
        <v>46650</v>
      </c>
      <c r="AI258" s="135">
        <f t="shared" si="231"/>
        <v>46647</v>
      </c>
      <c r="AJ258" s="135">
        <f t="shared" si="232"/>
        <v>46650</v>
      </c>
      <c r="AK258" s="135">
        <f t="shared" si="233"/>
        <v>46680</v>
      </c>
      <c r="AL258" s="133">
        <f t="shared" si="234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10"/>
        <v>44404</v>
      </c>
      <c r="B259" s="113">
        <f t="shared" si="202"/>
        <v>1061.9190016300001</v>
      </c>
      <c r="C259" s="113">
        <f t="shared" si="216"/>
        <v>1001.409519</v>
      </c>
      <c r="D259" s="114">
        <f t="shared" si="211"/>
        <v>5739.56</v>
      </c>
      <c r="E259" s="115">
        <f t="shared" si="227"/>
        <v>5769.98</v>
      </c>
      <c r="F259" s="116">
        <f t="shared" si="228"/>
        <v>44367</v>
      </c>
      <c r="G259" s="117">
        <f t="shared" si="203"/>
        <v>5.3000578441551038E-3</v>
      </c>
      <c r="H259" s="118">
        <f t="shared" si="217"/>
        <v>44428</v>
      </c>
      <c r="I259" s="118">
        <f t="shared" si="204"/>
        <v>44428</v>
      </c>
      <c r="J259" s="119">
        <f t="shared" si="212"/>
        <v>23</v>
      </c>
      <c r="K259" s="119">
        <f t="shared" si="229"/>
        <v>5</v>
      </c>
      <c r="L259" s="8">
        <f t="shared" si="213"/>
        <v>1.0011498000000001</v>
      </c>
      <c r="M259" s="120">
        <f t="shared" si="230"/>
        <v>1.0083006699999999</v>
      </c>
      <c r="N259" s="120">
        <f t="shared" si="224"/>
        <v>1.0567228277770082</v>
      </c>
      <c r="O259" s="113">
        <f t="shared" si="226"/>
        <v>1.0579378399999999</v>
      </c>
      <c r="P259" s="113">
        <f t="shared" si="205"/>
        <v>1059.4290234800001</v>
      </c>
      <c r="Q259" s="11">
        <f t="shared" si="218"/>
        <v>0</v>
      </c>
      <c r="R259" s="30">
        <f t="shared" si="214"/>
        <v>0</v>
      </c>
      <c r="S259" s="8">
        <f t="shared" si="206"/>
        <v>0</v>
      </c>
      <c r="T259" s="122">
        <f t="shared" si="215"/>
        <v>0.12559999999999999</v>
      </c>
      <c r="U259" s="121">
        <f t="shared" si="225"/>
        <v>5</v>
      </c>
      <c r="V259" s="121">
        <v>252</v>
      </c>
      <c r="W259" s="120">
        <f t="shared" si="207"/>
        <v>1.002350302</v>
      </c>
      <c r="X259" s="113">
        <f t="shared" si="208"/>
        <v>2.4899781499999998</v>
      </c>
      <c r="Y259" s="113">
        <f t="shared" si="209"/>
        <v>0</v>
      </c>
      <c r="Z259" s="125" t="str">
        <f t="shared" si="219"/>
        <v>J=</v>
      </c>
      <c r="AA259" s="118">
        <f t="shared" si="220"/>
        <v>44428</v>
      </c>
      <c r="AB259" s="4"/>
      <c r="AD259" s="171">
        <f>[2]Plan1!$A313</f>
        <v>46328</v>
      </c>
      <c r="AE259" s="143" t="str">
        <f>[2]Plan1!$C313</f>
        <v>Finados</v>
      </c>
      <c r="AG259" s="133">
        <f t="shared" si="235"/>
        <v>83</v>
      </c>
      <c r="AH259" s="135">
        <f t="shared" si="236"/>
        <v>46680</v>
      </c>
      <c r="AI259" s="135">
        <f t="shared" si="231"/>
        <v>46679</v>
      </c>
      <c r="AJ259" s="135">
        <f t="shared" si="232"/>
        <v>46680</v>
      </c>
      <c r="AK259" s="135">
        <f t="shared" si="233"/>
        <v>46713</v>
      </c>
      <c r="AL259" s="133">
        <f t="shared" si="234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10"/>
        <v>44405</v>
      </c>
      <c r="B260" s="113">
        <f t="shared" si="202"/>
        <v>1062.66190899</v>
      </c>
      <c r="C260" s="113">
        <f t="shared" si="216"/>
        <v>1001.409519</v>
      </c>
      <c r="D260" s="114">
        <f t="shared" si="211"/>
        <v>5739.56</v>
      </c>
      <c r="E260" s="115">
        <f t="shared" si="227"/>
        <v>5769.98</v>
      </c>
      <c r="F260" s="116">
        <f t="shared" si="228"/>
        <v>44367</v>
      </c>
      <c r="G260" s="117">
        <f t="shared" si="203"/>
        <v>5.3000578441551038E-3</v>
      </c>
      <c r="H260" s="118">
        <f t="shared" si="217"/>
        <v>44428</v>
      </c>
      <c r="I260" s="118">
        <f t="shared" si="204"/>
        <v>44428</v>
      </c>
      <c r="J260" s="119">
        <f t="shared" si="212"/>
        <v>23</v>
      </c>
      <c r="K260" s="119">
        <f t="shared" si="229"/>
        <v>6</v>
      </c>
      <c r="L260" s="8">
        <f t="shared" si="213"/>
        <v>1.00137992</v>
      </c>
      <c r="M260" s="120">
        <f t="shared" si="230"/>
        <v>1.0083006699999999</v>
      </c>
      <c r="N260" s="120">
        <f t="shared" si="224"/>
        <v>1.0567228277770082</v>
      </c>
      <c r="O260" s="113">
        <f t="shared" si="226"/>
        <v>1.0581810199999999</v>
      </c>
      <c r="P260" s="113">
        <f t="shared" si="205"/>
        <v>1059.6725462500001</v>
      </c>
      <c r="Q260" s="11">
        <f t="shared" si="218"/>
        <v>0</v>
      </c>
      <c r="R260" s="30">
        <f t="shared" si="214"/>
        <v>0</v>
      </c>
      <c r="S260" s="8">
        <f t="shared" si="206"/>
        <v>0</v>
      </c>
      <c r="T260" s="122">
        <f t="shared" si="215"/>
        <v>0.12559999999999999</v>
      </c>
      <c r="U260" s="121">
        <f t="shared" si="225"/>
        <v>6</v>
      </c>
      <c r="V260" s="121">
        <v>252</v>
      </c>
      <c r="W260" s="120">
        <f t="shared" si="207"/>
        <v>1.002821025</v>
      </c>
      <c r="X260" s="113">
        <f t="shared" si="208"/>
        <v>2.9893627399999998</v>
      </c>
      <c r="Y260" s="113">
        <f t="shared" si="209"/>
        <v>0</v>
      </c>
      <c r="Z260" s="125" t="str">
        <f t="shared" si="219"/>
        <v>J=</v>
      </c>
      <c r="AA260" s="118">
        <f t="shared" si="220"/>
        <v>44428</v>
      </c>
      <c r="AB260" s="4"/>
      <c r="AD260" s="171">
        <f>[2]Plan1!$A314</f>
        <v>46341</v>
      </c>
      <c r="AE260" s="143" t="str">
        <f>[2]Plan1!$C314</f>
        <v>Proclamação da República</v>
      </c>
      <c r="AG260" s="133">
        <f t="shared" si="235"/>
        <v>84</v>
      </c>
      <c r="AH260" s="135">
        <f t="shared" si="236"/>
        <v>46711</v>
      </c>
      <c r="AI260" s="135">
        <f t="shared" ref="AI260:AI261" si="237">WORKDAY(AH260,-1,AD$176:AD$502)</f>
        <v>46710</v>
      </c>
      <c r="AJ260" s="135">
        <f t="shared" ref="AJ260:AJ261" si="238">WORKDAY(AI260,1,AD$176:AD$502)</f>
        <v>46713</v>
      </c>
      <c r="AK260" s="135">
        <f t="shared" ref="AK260" si="239">AJ261</f>
        <v>46741</v>
      </c>
      <c r="AL260" s="133">
        <f t="shared" ref="AL260" si="240">NETWORKDAYS(AJ260,AJ261,$AD$176:$AD$502)-1</f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10"/>
        <v>44406</v>
      </c>
      <c r="B261" s="113">
        <f t="shared" si="202"/>
        <v>1063.4053189799999</v>
      </c>
      <c r="C261" s="113">
        <f t="shared" si="216"/>
        <v>1001.409519</v>
      </c>
      <c r="D261" s="114">
        <f t="shared" si="211"/>
        <v>5739.56</v>
      </c>
      <c r="E261" s="115">
        <f t="shared" si="227"/>
        <v>5769.98</v>
      </c>
      <c r="F261" s="116">
        <f t="shared" si="228"/>
        <v>44367</v>
      </c>
      <c r="G261" s="117">
        <f t="shared" si="203"/>
        <v>5.3000578441551038E-3</v>
      </c>
      <c r="H261" s="118">
        <f t="shared" si="217"/>
        <v>44428</v>
      </c>
      <c r="I261" s="118">
        <f t="shared" si="204"/>
        <v>44428</v>
      </c>
      <c r="J261" s="119">
        <f t="shared" si="212"/>
        <v>23</v>
      </c>
      <c r="K261" s="119">
        <f t="shared" si="229"/>
        <v>7</v>
      </c>
      <c r="L261" s="8">
        <f t="shared" si="213"/>
        <v>1.00161009</v>
      </c>
      <c r="M261" s="120">
        <f t="shared" si="230"/>
        <v>1.0083006699999999</v>
      </c>
      <c r="N261" s="120">
        <f t="shared" si="224"/>
        <v>1.0567228277770082</v>
      </c>
      <c r="O261" s="113">
        <f t="shared" si="226"/>
        <v>1.0584242399999999</v>
      </c>
      <c r="P261" s="113">
        <f t="shared" si="205"/>
        <v>1059.9161090699999</v>
      </c>
      <c r="Q261" s="11">
        <f t="shared" si="218"/>
        <v>0</v>
      </c>
      <c r="R261" s="30">
        <f t="shared" si="214"/>
        <v>0</v>
      </c>
      <c r="S261" s="8">
        <f t="shared" si="206"/>
        <v>0</v>
      </c>
      <c r="T261" s="122">
        <f t="shared" si="215"/>
        <v>0.12559999999999999</v>
      </c>
      <c r="U261" s="121">
        <f t="shared" si="225"/>
        <v>7</v>
      </c>
      <c r="V261" s="121">
        <v>252</v>
      </c>
      <c r="W261" s="120">
        <f t="shared" si="207"/>
        <v>1.0032919680000001</v>
      </c>
      <c r="X261" s="113">
        <f t="shared" si="208"/>
        <v>3.48920991</v>
      </c>
      <c r="Y261" s="113">
        <f t="shared" si="209"/>
        <v>0</v>
      </c>
      <c r="Z261" s="125" t="str">
        <f t="shared" si="219"/>
        <v>J=</v>
      </c>
      <c r="AA261" s="118">
        <f t="shared" si="220"/>
        <v>44428</v>
      </c>
      <c r="AB261" s="4"/>
      <c r="AD261" s="171">
        <f>[2]Plan1!$A315</f>
        <v>46346</v>
      </c>
      <c r="AE261" s="143" t="str">
        <f>[2]Plan1!$C315</f>
        <v>Dia Nacional de Zumbi e da Consciência Negra</v>
      </c>
      <c r="AG261" s="133">
        <f t="shared" si="235"/>
        <v>85</v>
      </c>
      <c r="AH261" s="135">
        <f t="shared" si="236"/>
        <v>46741</v>
      </c>
      <c r="AI261" s="135">
        <f t="shared" si="237"/>
        <v>46738</v>
      </c>
      <c r="AJ261" s="135">
        <f t="shared" si="238"/>
        <v>46741</v>
      </c>
      <c r="AK261" s="135"/>
      <c r="AL261" s="13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10"/>
        <v>44407</v>
      </c>
      <c r="B262" s="113">
        <f t="shared" si="202"/>
        <v>1064.1492641</v>
      </c>
      <c r="C262" s="113">
        <f t="shared" si="216"/>
        <v>1001.409519</v>
      </c>
      <c r="D262" s="114">
        <f t="shared" si="211"/>
        <v>5739.56</v>
      </c>
      <c r="E262" s="115">
        <f t="shared" si="227"/>
        <v>5769.98</v>
      </c>
      <c r="F262" s="116">
        <f t="shared" si="228"/>
        <v>44367</v>
      </c>
      <c r="G262" s="117">
        <f t="shared" si="203"/>
        <v>5.3000578441551038E-3</v>
      </c>
      <c r="H262" s="118">
        <f t="shared" si="217"/>
        <v>44428</v>
      </c>
      <c r="I262" s="118">
        <f t="shared" si="204"/>
        <v>44428</v>
      </c>
      <c r="J262" s="119">
        <f t="shared" si="212"/>
        <v>23</v>
      </c>
      <c r="K262" s="119">
        <f t="shared" si="229"/>
        <v>8</v>
      </c>
      <c r="L262" s="8">
        <f t="shared" si="213"/>
        <v>1.0018403199999999</v>
      </c>
      <c r="M262" s="120">
        <f t="shared" si="230"/>
        <v>1.0083006699999999</v>
      </c>
      <c r="N262" s="120">
        <f t="shared" si="224"/>
        <v>1.0567228277770082</v>
      </c>
      <c r="O262" s="113">
        <f t="shared" si="226"/>
        <v>1.0586675299999999</v>
      </c>
      <c r="P262" s="113">
        <f t="shared" si="205"/>
        <v>1060.1597419899999</v>
      </c>
      <c r="Q262" s="11">
        <f t="shared" si="218"/>
        <v>0</v>
      </c>
      <c r="R262" s="30">
        <f t="shared" si="214"/>
        <v>0</v>
      </c>
      <c r="S262" s="8">
        <f t="shared" si="206"/>
        <v>0</v>
      </c>
      <c r="T262" s="122">
        <f t="shared" si="215"/>
        <v>0.12559999999999999</v>
      </c>
      <c r="U262" s="121">
        <f t="shared" si="225"/>
        <v>8</v>
      </c>
      <c r="V262" s="121">
        <v>252</v>
      </c>
      <c r="W262" s="120">
        <f t="shared" si="207"/>
        <v>1.0037631330000001</v>
      </c>
      <c r="X262" s="113">
        <f t="shared" si="208"/>
        <v>3.9895221099999998</v>
      </c>
      <c r="Y262" s="113">
        <f t="shared" si="209"/>
        <v>0</v>
      </c>
      <c r="Z262" s="125" t="str">
        <f t="shared" si="219"/>
        <v>J=</v>
      </c>
      <c r="AA262" s="118">
        <f t="shared" si="220"/>
        <v>44428</v>
      </c>
      <c r="AB262" s="4"/>
      <c r="AD262" s="171">
        <f>[2]Plan1!$A316</f>
        <v>46381</v>
      </c>
      <c r="AE262" s="143" t="str">
        <f>[2]Plan1!$C316</f>
        <v>Natal</v>
      </c>
      <c r="AG262" s="133"/>
      <c r="AH262" s="135"/>
      <c r="AI262" s="135"/>
      <c r="AJ262" s="135"/>
      <c r="AK262" s="135"/>
      <c r="AL262" s="13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10"/>
        <v>44408</v>
      </c>
      <c r="B263" s="113">
        <f t="shared" si="202"/>
        <v>1064.89371443</v>
      </c>
      <c r="C263" s="113">
        <f t="shared" si="216"/>
        <v>1001.409519</v>
      </c>
      <c r="D263" s="114">
        <f t="shared" si="211"/>
        <v>5739.56</v>
      </c>
      <c r="E263" s="115">
        <f t="shared" si="227"/>
        <v>5769.98</v>
      </c>
      <c r="F263" s="116">
        <f t="shared" si="228"/>
        <v>44367</v>
      </c>
      <c r="G263" s="117">
        <f t="shared" si="203"/>
        <v>5.3000578441551038E-3</v>
      </c>
      <c r="H263" s="118">
        <f t="shared" si="217"/>
        <v>44428</v>
      </c>
      <c r="I263" s="118">
        <f t="shared" si="204"/>
        <v>44428</v>
      </c>
      <c r="J263" s="119">
        <f t="shared" si="212"/>
        <v>23</v>
      </c>
      <c r="K263" s="119">
        <f t="shared" si="229"/>
        <v>9</v>
      </c>
      <c r="L263" s="8">
        <f t="shared" si="213"/>
        <v>1.00207059</v>
      </c>
      <c r="M263" s="120">
        <f t="shared" si="230"/>
        <v>1.0083006699999999</v>
      </c>
      <c r="N263" s="120">
        <f t="shared" si="224"/>
        <v>1.0567228277770082</v>
      </c>
      <c r="O263" s="113">
        <f t="shared" si="226"/>
        <v>1.0589108599999999</v>
      </c>
      <c r="P263" s="113">
        <f t="shared" si="205"/>
        <v>1060.4034149700001</v>
      </c>
      <c r="Q263" s="11">
        <f t="shared" si="218"/>
        <v>0</v>
      </c>
      <c r="R263" s="30">
        <f t="shared" si="214"/>
        <v>0</v>
      </c>
      <c r="S263" s="8">
        <f t="shared" si="206"/>
        <v>0</v>
      </c>
      <c r="T263" s="122">
        <f t="shared" si="215"/>
        <v>0.12559999999999999</v>
      </c>
      <c r="U263" s="121">
        <f t="shared" si="225"/>
        <v>9</v>
      </c>
      <c r="V263" s="121">
        <v>252</v>
      </c>
      <c r="W263" s="120">
        <f t="shared" si="207"/>
        <v>1.00423452</v>
      </c>
      <c r="X263" s="113">
        <f>TRUNC((P263*(W263-1)),8)</f>
        <v>4.4902994600000001</v>
      </c>
      <c r="Y263" s="113">
        <f t="shared" si="209"/>
        <v>0</v>
      </c>
      <c r="Z263" s="125" t="str">
        <f t="shared" si="219"/>
        <v>J=</v>
      </c>
      <c r="AA263" s="118">
        <f t="shared" si="220"/>
        <v>44428</v>
      </c>
      <c r="AB263" s="4"/>
      <c r="AD263" s="171">
        <f>[2]Plan1!$A317</f>
        <v>46388</v>
      </c>
      <c r="AE263" s="143" t="str">
        <f>[2]Plan1!$C317</f>
        <v>Confraternização Universal</v>
      </c>
      <c r="AG263" s="133"/>
      <c r="AH263" s="135"/>
      <c r="AI263" s="135"/>
      <c r="AJ263" s="135"/>
      <c r="AK263" s="135"/>
      <c r="AL263" s="13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10"/>
        <v>44409</v>
      </c>
      <c r="B264" s="113">
        <f t="shared" si="202"/>
        <v>1064.89371443</v>
      </c>
      <c r="C264" s="113">
        <f t="shared" si="216"/>
        <v>1001.409519</v>
      </c>
      <c r="D264" s="114">
        <f t="shared" si="211"/>
        <v>5739.56</v>
      </c>
      <c r="E264" s="115">
        <f t="shared" si="227"/>
        <v>5769.98</v>
      </c>
      <c r="F264" s="116">
        <f t="shared" si="228"/>
        <v>44367</v>
      </c>
      <c r="G264" s="117">
        <f t="shared" si="203"/>
        <v>5.3000578441551038E-3</v>
      </c>
      <c r="H264" s="118">
        <f t="shared" si="217"/>
        <v>44428</v>
      </c>
      <c r="I264" s="118">
        <f t="shared" si="204"/>
        <v>44428</v>
      </c>
      <c r="J264" s="119">
        <f t="shared" si="212"/>
        <v>23</v>
      </c>
      <c r="K264" s="119">
        <f t="shared" si="229"/>
        <v>9</v>
      </c>
      <c r="L264" s="8">
        <f t="shared" si="213"/>
        <v>1.00207059</v>
      </c>
      <c r="M264" s="120">
        <f t="shared" si="230"/>
        <v>1.0083006699999999</v>
      </c>
      <c r="N264" s="120">
        <f t="shared" si="224"/>
        <v>1.0567228277770082</v>
      </c>
      <c r="O264" s="113">
        <f t="shared" si="226"/>
        <v>1.0589108599999999</v>
      </c>
      <c r="P264" s="113">
        <f t="shared" si="205"/>
        <v>1060.4034149700001</v>
      </c>
      <c r="Q264" s="11">
        <f t="shared" si="218"/>
        <v>0</v>
      </c>
      <c r="R264" s="30">
        <f t="shared" si="214"/>
        <v>0</v>
      </c>
      <c r="S264" s="8">
        <f t="shared" si="206"/>
        <v>0</v>
      </c>
      <c r="T264" s="122">
        <f t="shared" si="215"/>
        <v>0.12559999999999999</v>
      </c>
      <c r="U264" s="121">
        <f t="shared" si="225"/>
        <v>9</v>
      </c>
      <c r="V264" s="121">
        <v>252</v>
      </c>
      <c r="W264" s="120">
        <f t="shared" si="207"/>
        <v>1.00423452</v>
      </c>
      <c r="X264" s="113">
        <f t="shared" si="208"/>
        <v>4.4902994600000001</v>
      </c>
      <c r="Y264" s="113">
        <f t="shared" si="209"/>
        <v>0</v>
      </c>
      <c r="Z264" s="125" t="str">
        <f t="shared" si="219"/>
        <v>J=</v>
      </c>
      <c r="AA264" s="118">
        <f t="shared" si="220"/>
        <v>44428</v>
      </c>
      <c r="AB264" s="4"/>
      <c r="AD264" s="171">
        <f>[2]Plan1!$A318</f>
        <v>46426</v>
      </c>
      <c r="AE264" s="143" t="str">
        <f>[2]Plan1!$C318</f>
        <v>Carnaval</v>
      </c>
      <c r="AG264" s="133"/>
      <c r="AH264" s="135"/>
      <c r="AI264" s="135"/>
      <c r="AJ264" s="135"/>
      <c r="AK264" s="135"/>
      <c r="AL264" s="13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10"/>
        <v>44410</v>
      </c>
      <c r="B265" s="113">
        <f t="shared" si="202"/>
        <v>1064.89371443</v>
      </c>
      <c r="C265" s="113">
        <f t="shared" si="216"/>
        <v>1001.409519</v>
      </c>
      <c r="D265" s="114">
        <f t="shared" si="211"/>
        <v>5739.56</v>
      </c>
      <c r="E265" s="115">
        <f t="shared" si="227"/>
        <v>5769.98</v>
      </c>
      <c r="F265" s="116">
        <f t="shared" si="228"/>
        <v>44367</v>
      </c>
      <c r="G265" s="117">
        <f t="shared" si="203"/>
        <v>5.3000578441551038E-3</v>
      </c>
      <c r="H265" s="118">
        <f t="shared" si="217"/>
        <v>44428</v>
      </c>
      <c r="I265" s="118">
        <f t="shared" si="204"/>
        <v>44428</v>
      </c>
      <c r="J265" s="119">
        <f t="shared" si="212"/>
        <v>23</v>
      </c>
      <c r="K265" s="119">
        <f t="shared" si="229"/>
        <v>9</v>
      </c>
      <c r="L265" s="8">
        <f t="shared" si="213"/>
        <v>1.00207059</v>
      </c>
      <c r="M265" s="120">
        <f t="shared" si="230"/>
        <v>1.0083006699999999</v>
      </c>
      <c r="N265" s="120">
        <f t="shared" si="224"/>
        <v>1.0567228277770082</v>
      </c>
      <c r="O265" s="113">
        <f t="shared" si="226"/>
        <v>1.0589108599999999</v>
      </c>
      <c r="P265" s="113">
        <f t="shared" si="205"/>
        <v>1060.4034149700001</v>
      </c>
      <c r="Q265" s="11">
        <f t="shared" si="218"/>
        <v>0</v>
      </c>
      <c r="R265" s="30">
        <f t="shared" si="214"/>
        <v>0</v>
      </c>
      <c r="S265" s="8">
        <f t="shared" si="206"/>
        <v>0</v>
      </c>
      <c r="T265" s="122">
        <f t="shared" si="215"/>
        <v>0.12559999999999999</v>
      </c>
      <c r="U265" s="121">
        <f t="shared" si="225"/>
        <v>9</v>
      </c>
      <c r="V265" s="121">
        <v>252</v>
      </c>
      <c r="W265" s="120">
        <f t="shared" si="207"/>
        <v>1.00423452</v>
      </c>
      <c r="X265" s="113">
        <f t="shared" si="208"/>
        <v>4.4902994600000001</v>
      </c>
      <c r="Y265" s="113">
        <f t="shared" si="209"/>
        <v>0</v>
      </c>
      <c r="Z265" s="125" t="str">
        <f t="shared" si="219"/>
        <v>J=</v>
      </c>
      <c r="AA265" s="118">
        <f t="shared" si="220"/>
        <v>44428</v>
      </c>
      <c r="AB265" s="4"/>
      <c r="AD265" s="171">
        <f>[2]Plan1!$A319</f>
        <v>46427</v>
      </c>
      <c r="AE265" s="143" t="str">
        <f>[2]Plan1!$C319</f>
        <v>Carnaval</v>
      </c>
      <c r="AG265" s="133"/>
      <c r="AH265" s="135"/>
      <c r="AI265" s="135"/>
      <c r="AJ265" s="135"/>
      <c r="AK265" s="135"/>
      <c r="AL265" s="13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10"/>
        <v>44411</v>
      </c>
      <c r="B266" s="113">
        <f t="shared" ref="B266:B329" si="241">(P266+X266)</f>
        <v>1065.6387083300001</v>
      </c>
      <c r="C266" s="113">
        <f t="shared" si="216"/>
        <v>1001.409519</v>
      </c>
      <c r="D266" s="114">
        <f t="shared" si="211"/>
        <v>5739.56</v>
      </c>
      <c r="E266" s="115">
        <f t="shared" si="227"/>
        <v>5769.98</v>
      </c>
      <c r="F266" s="116">
        <f t="shared" si="228"/>
        <v>44367</v>
      </c>
      <c r="G266" s="117">
        <f t="shared" ref="G266:G329" si="242">(E266/D266)-1</f>
        <v>5.3000578441551038E-3</v>
      </c>
      <c r="H266" s="118">
        <f t="shared" si="217"/>
        <v>44428</v>
      </c>
      <c r="I266" s="118">
        <f t="shared" ref="I266:I329" si="243">IF(A266&gt;I265,H266,I265)</f>
        <v>44428</v>
      </c>
      <c r="J266" s="119">
        <f t="shared" si="212"/>
        <v>23</v>
      </c>
      <c r="K266" s="119">
        <f t="shared" si="229"/>
        <v>10</v>
      </c>
      <c r="L266" s="8">
        <f t="shared" si="213"/>
        <v>1.0023009300000001</v>
      </c>
      <c r="M266" s="120">
        <f t="shared" si="230"/>
        <v>1.0083006699999999</v>
      </c>
      <c r="N266" s="120">
        <f t="shared" si="224"/>
        <v>1.0567228277770082</v>
      </c>
      <c r="O266" s="113">
        <f t="shared" si="226"/>
        <v>1.0591542700000001</v>
      </c>
      <c r="P266" s="113">
        <f t="shared" ref="P266:P329" si="244">TRUNC(C266*O266,8)</f>
        <v>1060.64716806</v>
      </c>
      <c r="Q266" s="11">
        <f t="shared" si="218"/>
        <v>0</v>
      </c>
      <c r="R266" s="30">
        <f t="shared" si="214"/>
        <v>0</v>
      </c>
      <c r="S266" s="8">
        <f t="shared" ref="S266:S329" si="245">IF(R266&gt;0,TRUNC(R266*P266,8),0)</f>
        <v>0</v>
      </c>
      <c r="T266" s="122">
        <f t="shared" si="215"/>
        <v>0.12559999999999999</v>
      </c>
      <c r="U266" s="121">
        <f t="shared" si="225"/>
        <v>10</v>
      </c>
      <c r="V266" s="121">
        <v>252</v>
      </c>
      <c r="W266" s="120">
        <f t="shared" ref="W266:W329" si="246">ROUND((1+T266)^TRUNC((U266/V266),9),9)</f>
        <v>1.0047061269999999</v>
      </c>
      <c r="X266" s="113">
        <f t="shared" ref="X266:X329" si="247">TRUNC((P266*(W266-1)),8)</f>
        <v>4.9915402699999998</v>
      </c>
      <c r="Y266" s="113">
        <f t="shared" ref="Y266:Y329" si="248">IF(Q266&gt;0,S266+X266,0)</f>
        <v>0</v>
      </c>
      <c r="Z266" s="125" t="str">
        <f t="shared" si="219"/>
        <v>J=</v>
      </c>
      <c r="AA266" s="118">
        <f t="shared" si="220"/>
        <v>44428</v>
      </c>
      <c r="AB266" s="4"/>
      <c r="AD266" s="171">
        <f>[2]Plan1!$A320</f>
        <v>46472</v>
      </c>
      <c r="AE266" s="143" t="str">
        <f>[2]Plan1!$C320</f>
        <v>Paixão de Cristo</v>
      </c>
      <c r="AG266" s="133"/>
      <c r="AH266" s="135"/>
      <c r="AI266" s="135"/>
      <c r="AJ266" s="135"/>
      <c r="AK266" s="135"/>
      <c r="AL266" s="13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49">(A266+1)</f>
        <v>44412</v>
      </c>
      <c r="B267" s="113">
        <f t="shared" si="241"/>
        <v>1066.3842089799998</v>
      </c>
      <c r="C267" s="113">
        <f t="shared" si="216"/>
        <v>1001.409519</v>
      </c>
      <c r="D267" s="114">
        <f t="shared" ref="D267:D330" si="250">IF(E267=E266,D266,E266)</f>
        <v>5739.56</v>
      </c>
      <c r="E267" s="115">
        <f t="shared" si="227"/>
        <v>5769.98</v>
      </c>
      <c r="F267" s="116">
        <f t="shared" si="228"/>
        <v>44367</v>
      </c>
      <c r="G267" s="117">
        <f t="shared" si="242"/>
        <v>5.3000578441551038E-3</v>
      </c>
      <c r="H267" s="118">
        <f t="shared" si="217"/>
        <v>44428</v>
      </c>
      <c r="I267" s="118">
        <f t="shared" si="243"/>
        <v>44428</v>
      </c>
      <c r="J267" s="119">
        <f t="shared" ref="J267:J330" si="251">IF(I267=I266,J266,NETWORKDAYS(I266,I267,$AD$176:$AD$502)-1)</f>
        <v>23</v>
      </c>
      <c r="K267" s="119">
        <f t="shared" si="229"/>
        <v>11</v>
      </c>
      <c r="L267" s="8">
        <f t="shared" ref="L267:L330" si="252">IF(E267&lt;D267,1,TRUNC((E267/D267)^TRUNC((K267/J267),9),8))</f>
        <v>1.00253131</v>
      </c>
      <c r="M267" s="120">
        <f t="shared" si="230"/>
        <v>1.0083006699999999</v>
      </c>
      <c r="N267" s="120">
        <f t="shared" si="224"/>
        <v>1.0567228277770082</v>
      </c>
      <c r="O267" s="113">
        <f t="shared" si="226"/>
        <v>1.05939772</v>
      </c>
      <c r="P267" s="113">
        <f t="shared" si="244"/>
        <v>1060.8909612099999</v>
      </c>
      <c r="Q267" s="11">
        <f t="shared" si="218"/>
        <v>0</v>
      </c>
      <c r="R267" s="30">
        <f t="shared" ref="R267:R330" si="253">IF(Q267&gt;0,VLOOKUP($A267,$AD$10:$AI$170,6),0)</f>
        <v>0</v>
      </c>
      <c r="S267" s="8">
        <f t="shared" si="245"/>
        <v>0</v>
      </c>
      <c r="T267" s="122">
        <f t="shared" ref="T267:T330" si="254">(T266)</f>
        <v>0.12559999999999999</v>
      </c>
      <c r="U267" s="121">
        <f t="shared" si="225"/>
        <v>11</v>
      </c>
      <c r="V267" s="121">
        <v>252</v>
      </c>
      <c r="W267" s="120">
        <f t="shared" si="246"/>
        <v>1.0051779569999999</v>
      </c>
      <c r="X267" s="113">
        <f t="shared" si="247"/>
        <v>5.49324777</v>
      </c>
      <c r="Y267" s="113">
        <f t="shared" si="248"/>
        <v>0</v>
      </c>
      <c r="Z267" s="125" t="str">
        <f t="shared" si="219"/>
        <v>J=</v>
      </c>
      <c r="AA267" s="118">
        <f t="shared" si="220"/>
        <v>44428</v>
      </c>
      <c r="AB267" s="4"/>
      <c r="AD267" s="171">
        <f>[2]Plan1!$A321</f>
        <v>46498</v>
      </c>
      <c r="AE267" s="143" t="str">
        <f>[2]Plan1!$C321</f>
        <v>Tiradentes</v>
      </c>
      <c r="AG267" s="133"/>
      <c r="AH267" s="135"/>
      <c r="AI267" s="135"/>
      <c r="AJ267" s="135"/>
      <c r="AK267" s="135"/>
      <c r="AL267" s="13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49"/>
        <v>44413</v>
      </c>
      <c r="B268" s="113">
        <f t="shared" si="241"/>
        <v>1067.1302335599999</v>
      </c>
      <c r="C268" s="113">
        <f t="shared" ref="C268:C331" si="255">TRUNC(IF(Q267&gt;0,VLOOKUP(A267,$AD$12:$AE$170,2),C267),8)</f>
        <v>1001.409519</v>
      </c>
      <c r="D268" s="114">
        <f t="shared" si="250"/>
        <v>5739.56</v>
      </c>
      <c r="E268" s="115">
        <f t="shared" si="227"/>
        <v>5769.98</v>
      </c>
      <c r="F268" s="116">
        <f t="shared" si="228"/>
        <v>44367</v>
      </c>
      <c r="G268" s="117">
        <f t="shared" si="242"/>
        <v>5.3000578441551038E-3</v>
      </c>
      <c r="H268" s="118">
        <f t="shared" ref="H268:H331" si="256">IF(DAY(A268)=H$9,VLOOKUP(A268,AH$118:AN$450,4),H267)</f>
        <v>44428</v>
      </c>
      <c r="I268" s="118">
        <f t="shared" si="243"/>
        <v>44428</v>
      </c>
      <c r="J268" s="119">
        <f t="shared" si="251"/>
        <v>23</v>
      </c>
      <c r="K268" s="119">
        <f t="shared" si="229"/>
        <v>12</v>
      </c>
      <c r="L268" s="8">
        <f t="shared" si="252"/>
        <v>1.0027617499999999</v>
      </c>
      <c r="M268" s="120">
        <f t="shared" si="230"/>
        <v>1.0083006699999999</v>
      </c>
      <c r="N268" s="120">
        <f t="shared" si="224"/>
        <v>1.0567228277770082</v>
      </c>
      <c r="O268" s="113">
        <f t="shared" si="226"/>
        <v>1.05964123</v>
      </c>
      <c r="P268" s="113">
        <f t="shared" si="244"/>
        <v>1061.1348144399999</v>
      </c>
      <c r="Q268" s="11">
        <f t="shared" ref="Q268:Q331" si="257">IF(VLOOKUP(A268,AD$10:AK$170,8)=VLOOKUP(A267,AD$10:AK$170,8),0,VLOOKUP(A268,AD$10:AK$170,8))</f>
        <v>0</v>
      </c>
      <c r="R268" s="30">
        <f t="shared" si="253"/>
        <v>0</v>
      </c>
      <c r="S268" s="8">
        <f t="shared" si="245"/>
        <v>0</v>
      </c>
      <c r="T268" s="122">
        <f t="shared" si="254"/>
        <v>0.12559999999999999</v>
      </c>
      <c r="U268" s="121">
        <f t="shared" si="225"/>
        <v>12</v>
      </c>
      <c r="V268" s="121">
        <v>252</v>
      </c>
      <c r="W268" s="120">
        <f t="shared" si="246"/>
        <v>1.0056500070000001</v>
      </c>
      <c r="X268" s="113">
        <f t="shared" si="247"/>
        <v>5.9954191200000002</v>
      </c>
      <c r="Y268" s="113">
        <f t="shared" si="248"/>
        <v>0</v>
      </c>
      <c r="Z268" s="125" t="str">
        <f t="shared" ref="Z268:Z331" si="258">IF($Q267&gt;0,VLOOKUP($A267,$AD$10:$AM$170,9),Z267)</f>
        <v>J=</v>
      </c>
      <c r="AA268" s="118">
        <f t="shared" ref="AA268:AA331" si="259">IF($Q267&gt;0,VLOOKUP($A267,$AD$10:$AM$170,10),AA267)</f>
        <v>44428</v>
      </c>
      <c r="AB268" s="4"/>
      <c r="AD268" s="171">
        <f>[2]Plan1!$A322</f>
        <v>46508</v>
      </c>
      <c r="AE268" s="143" t="str">
        <f>[2]Plan1!$C322</f>
        <v>Dia do Trabalho</v>
      </c>
      <c r="AG268" s="133"/>
      <c r="AH268" s="135"/>
      <c r="AI268" s="135"/>
      <c r="AJ268" s="135"/>
      <c r="AK268" s="135"/>
      <c r="AL268" s="13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49"/>
        <v>44414</v>
      </c>
      <c r="B269" s="113">
        <f t="shared" si="241"/>
        <v>1067.87677543</v>
      </c>
      <c r="C269" s="113">
        <f t="shared" si="255"/>
        <v>1001.409519</v>
      </c>
      <c r="D269" s="114">
        <f t="shared" si="250"/>
        <v>5739.56</v>
      </c>
      <c r="E269" s="115">
        <f t="shared" si="227"/>
        <v>5769.98</v>
      </c>
      <c r="F269" s="116">
        <f t="shared" si="228"/>
        <v>44367</v>
      </c>
      <c r="G269" s="117">
        <f t="shared" si="242"/>
        <v>5.3000578441551038E-3</v>
      </c>
      <c r="H269" s="118">
        <f t="shared" si="256"/>
        <v>44428</v>
      </c>
      <c r="I269" s="118">
        <f t="shared" si="243"/>
        <v>44428</v>
      </c>
      <c r="J269" s="119">
        <f t="shared" si="251"/>
        <v>23</v>
      </c>
      <c r="K269" s="119">
        <f t="shared" si="229"/>
        <v>13</v>
      </c>
      <c r="L269" s="8">
        <f t="shared" si="252"/>
        <v>1.00299224</v>
      </c>
      <c r="M269" s="120">
        <f t="shared" si="230"/>
        <v>1.0083006699999999</v>
      </c>
      <c r="N269" s="120">
        <f t="shared" si="224"/>
        <v>1.0567228277770082</v>
      </c>
      <c r="O269" s="113">
        <f t="shared" si="226"/>
        <v>1.0598847899999999</v>
      </c>
      <c r="P269" s="113">
        <f t="shared" si="244"/>
        <v>1061.37871774</v>
      </c>
      <c r="Q269" s="11">
        <f t="shared" si="257"/>
        <v>0</v>
      </c>
      <c r="R269" s="30">
        <f t="shared" si="253"/>
        <v>0</v>
      </c>
      <c r="S269" s="8">
        <f t="shared" si="245"/>
        <v>0</v>
      </c>
      <c r="T269" s="122">
        <f t="shared" si="254"/>
        <v>0.12559999999999999</v>
      </c>
      <c r="U269" s="121">
        <f t="shared" si="225"/>
        <v>13</v>
      </c>
      <c r="V269" s="121">
        <v>252</v>
      </c>
      <c r="W269" s="120">
        <f t="shared" si="246"/>
        <v>1.00612228</v>
      </c>
      <c r="X269" s="113">
        <f t="shared" si="247"/>
        <v>6.4980576900000004</v>
      </c>
      <c r="Y269" s="113">
        <f t="shared" si="248"/>
        <v>0</v>
      </c>
      <c r="Z269" s="125" t="str">
        <f t="shared" si="258"/>
        <v>J=</v>
      </c>
      <c r="AA269" s="118">
        <f t="shared" si="259"/>
        <v>44428</v>
      </c>
      <c r="AB269" s="4"/>
      <c r="AD269" s="171">
        <f>[2]Plan1!$A323</f>
        <v>46534</v>
      </c>
      <c r="AE269" s="143" t="str">
        <f>[2]Plan1!$C323</f>
        <v>Corpus Christi</v>
      </c>
      <c r="AG269" s="133"/>
      <c r="AH269" s="135"/>
      <c r="AI269" s="135"/>
      <c r="AJ269" s="135"/>
      <c r="AK269" s="135"/>
      <c r="AL269" s="133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49"/>
        <v>44415</v>
      </c>
      <c r="B270" s="113">
        <f t="shared" si="241"/>
        <v>1068.6238427800001</v>
      </c>
      <c r="C270" s="113">
        <f t="shared" si="255"/>
        <v>1001.409519</v>
      </c>
      <c r="D270" s="114">
        <f t="shared" si="250"/>
        <v>5739.56</v>
      </c>
      <c r="E270" s="115">
        <f t="shared" si="227"/>
        <v>5769.98</v>
      </c>
      <c r="F270" s="116">
        <f t="shared" si="228"/>
        <v>44367</v>
      </c>
      <c r="G270" s="117">
        <f t="shared" si="242"/>
        <v>5.3000578441551038E-3</v>
      </c>
      <c r="H270" s="118">
        <f t="shared" si="256"/>
        <v>44428</v>
      </c>
      <c r="I270" s="118">
        <f t="shared" si="243"/>
        <v>44428</v>
      </c>
      <c r="J270" s="119">
        <f t="shared" si="251"/>
        <v>23</v>
      </c>
      <c r="K270" s="119">
        <f t="shared" si="229"/>
        <v>14</v>
      </c>
      <c r="L270" s="8">
        <f t="shared" si="252"/>
        <v>1.00322278</v>
      </c>
      <c r="M270" s="120">
        <f t="shared" si="230"/>
        <v>1.0083006699999999</v>
      </c>
      <c r="N270" s="120">
        <f t="shared" si="224"/>
        <v>1.0567228277770082</v>
      </c>
      <c r="O270" s="113">
        <f t="shared" si="226"/>
        <v>1.0601284099999999</v>
      </c>
      <c r="P270" s="113">
        <f t="shared" si="244"/>
        <v>1061.62268113</v>
      </c>
      <c r="Q270" s="11">
        <f t="shared" si="257"/>
        <v>0</v>
      </c>
      <c r="R270" s="30">
        <f t="shared" si="253"/>
        <v>0</v>
      </c>
      <c r="S270" s="8">
        <f t="shared" si="245"/>
        <v>0</v>
      </c>
      <c r="T270" s="122">
        <f t="shared" si="254"/>
        <v>0.12559999999999999</v>
      </c>
      <c r="U270" s="121">
        <f t="shared" si="225"/>
        <v>14</v>
      </c>
      <c r="V270" s="121">
        <v>252</v>
      </c>
      <c r="W270" s="120">
        <f t="shared" si="246"/>
        <v>1.0065947740000001</v>
      </c>
      <c r="X270" s="113">
        <f t="shared" si="247"/>
        <v>7.0011616500000002</v>
      </c>
      <c r="Y270" s="113">
        <f t="shared" si="248"/>
        <v>0</v>
      </c>
      <c r="Z270" s="125" t="str">
        <f t="shared" si="258"/>
        <v>J=</v>
      </c>
      <c r="AA270" s="118">
        <f t="shared" si="259"/>
        <v>44428</v>
      </c>
      <c r="AB270" s="4"/>
      <c r="AD270" s="171">
        <f>[2]Plan1!$A324</f>
        <v>46637</v>
      </c>
      <c r="AE270" s="143" t="str">
        <f>[2]Plan1!$C324</f>
        <v>Independência do Brasil</v>
      </c>
      <c r="AG270" s="133"/>
      <c r="AH270" s="135"/>
      <c r="AI270" s="135"/>
      <c r="AJ270" s="135"/>
      <c r="AK270" s="135"/>
      <c r="AL270" s="133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49"/>
        <v>44416</v>
      </c>
      <c r="B271" s="113">
        <f t="shared" si="241"/>
        <v>1068.6238427800001</v>
      </c>
      <c r="C271" s="113">
        <f t="shared" si="255"/>
        <v>1001.409519</v>
      </c>
      <c r="D271" s="114">
        <f t="shared" si="250"/>
        <v>5739.56</v>
      </c>
      <c r="E271" s="115">
        <f t="shared" si="227"/>
        <v>5769.98</v>
      </c>
      <c r="F271" s="116">
        <f t="shared" si="228"/>
        <v>44367</v>
      </c>
      <c r="G271" s="117">
        <f t="shared" si="242"/>
        <v>5.3000578441551038E-3</v>
      </c>
      <c r="H271" s="118">
        <f t="shared" si="256"/>
        <v>44428</v>
      </c>
      <c r="I271" s="118">
        <f t="shared" si="243"/>
        <v>44428</v>
      </c>
      <c r="J271" s="119">
        <f t="shared" si="251"/>
        <v>23</v>
      </c>
      <c r="K271" s="119">
        <f t="shared" si="229"/>
        <v>14</v>
      </c>
      <c r="L271" s="8">
        <f t="shared" si="252"/>
        <v>1.00322278</v>
      </c>
      <c r="M271" s="120">
        <f t="shared" si="230"/>
        <v>1.0083006699999999</v>
      </c>
      <c r="N271" s="120">
        <f t="shared" si="224"/>
        <v>1.0567228277770082</v>
      </c>
      <c r="O271" s="113">
        <f t="shared" si="226"/>
        <v>1.0601284099999999</v>
      </c>
      <c r="P271" s="113">
        <f t="shared" si="244"/>
        <v>1061.62268113</v>
      </c>
      <c r="Q271" s="11">
        <f t="shared" si="257"/>
        <v>0</v>
      </c>
      <c r="R271" s="30">
        <f t="shared" si="253"/>
        <v>0</v>
      </c>
      <c r="S271" s="8">
        <f t="shared" si="245"/>
        <v>0</v>
      </c>
      <c r="T271" s="122">
        <f t="shared" si="254"/>
        <v>0.12559999999999999</v>
      </c>
      <c r="U271" s="121">
        <f t="shared" si="225"/>
        <v>14</v>
      </c>
      <c r="V271" s="121">
        <v>252</v>
      </c>
      <c r="W271" s="120">
        <f t="shared" si="246"/>
        <v>1.0065947740000001</v>
      </c>
      <c r="X271" s="113">
        <f t="shared" si="247"/>
        <v>7.0011616500000002</v>
      </c>
      <c r="Y271" s="113">
        <f t="shared" si="248"/>
        <v>0</v>
      </c>
      <c r="Z271" s="125" t="str">
        <f t="shared" si="258"/>
        <v>J=</v>
      </c>
      <c r="AA271" s="118">
        <f t="shared" si="259"/>
        <v>44428</v>
      </c>
      <c r="AB271" s="4"/>
      <c r="AD271" s="171">
        <f>[2]Plan1!$A325</f>
        <v>46672</v>
      </c>
      <c r="AE271" s="143" t="str">
        <f>[2]Plan1!$C325</f>
        <v>Nossa Sr.a Aparecida - Padroeira do Brasil</v>
      </c>
      <c r="AG271" s="133"/>
      <c r="AH271" s="135"/>
      <c r="AI271" s="135"/>
      <c r="AJ271" s="135"/>
      <c r="AK271" s="135"/>
      <c r="AL271" s="133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49"/>
        <v>44417</v>
      </c>
      <c r="B272" s="113">
        <f t="shared" si="241"/>
        <v>1068.6238427800001</v>
      </c>
      <c r="C272" s="113">
        <f t="shared" si="255"/>
        <v>1001.409519</v>
      </c>
      <c r="D272" s="114">
        <f t="shared" si="250"/>
        <v>5739.56</v>
      </c>
      <c r="E272" s="115">
        <f t="shared" si="227"/>
        <v>5769.98</v>
      </c>
      <c r="F272" s="116">
        <f t="shared" si="228"/>
        <v>44367</v>
      </c>
      <c r="G272" s="117">
        <f t="shared" si="242"/>
        <v>5.3000578441551038E-3</v>
      </c>
      <c r="H272" s="118">
        <f t="shared" si="256"/>
        <v>44428</v>
      </c>
      <c r="I272" s="118">
        <f t="shared" si="243"/>
        <v>44428</v>
      </c>
      <c r="J272" s="119">
        <f t="shared" si="251"/>
        <v>23</v>
      </c>
      <c r="K272" s="119">
        <f t="shared" si="229"/>
        <v>14</v>
      </c>
      <c r="L272" s="8">
        <f t="shared" si="252"/>
        <v>1.00322278</v>
      </c>
      <c r="M272" s="120">
        <f t="shared" si="230"/>
        <v>1.0083006699999999</v>
      </c>
      <c r="N272" s="120">
        <f t="shared" si="224"/>
        <v>1.0567228277770082</v>
      </c>
      <c r="O272" s="113">
        <f t="shared" si="226"/>
        <v>1.0601284099999999</v>
      </c>
      <c r="P272" s="113">
        <f t="shared" si="244"/>
        <v>1061.62268113</v>
      </c>
      <c r="Q272" s="11">
        <f t="shared" si="257"/>
        <v>0</v>
      </c>
      <c r="R272" s="30">
        <f t="shared" si="253"/>
        <v>0</v>
      </c>
      <c r="S272" s="8">
        <f t="shared" si="245"/>
        <v>0</v>
      </c>
      <c r="T272" s="122">
        <f t="shared" si="254"/>
        <v>0.12559999999999999</v>
      </c>
      <c r="U272" s="121">
        <f t="shared" si="225"/>
        <v>14</v>
      </c>
      <c r="V272" s="121">
        <v>252</v>
      </c>
      <c r="W272" s="120">
        <f t="shared" si="246"/>
        <v>1.0065947740000001</v>
      </c>
      <c r="X272" s="113">
        <f t="shared" si="247"/>
        <v>7.0011616500000002</v>
      </c>
      <c r="Y272" s="113">
        <f t="shared" si="248"/>
        <v>0</v>
      </c>
      <c r="Z272" s="125" t="str">
        <f t="shared" si="258"/>
        <v>J=</v>
      </c>
      <c r="AA272" s="118">
        <f t="shared" si="259"/>
        <v>44428</v>
      </c>
      <c r="AB272" s="4"/>
      <c r="AD272" s="171">
        <f>[2]Plan1!$A326</f>
        <v>46693</v>
      </c>
      <c r="AE272" s="143" t="str">
        <f>[2]Plan1!$C326</f>
        <v>Finados</v>
      </c>
      <c r="AG272" s="133"/>
      <c r="AH272" s="135"/>
      <c r="AI272" s="135"/>
      <c r="AJ272" s="135"/>
      <c r="AK272" s="135"/>
      <c r="AL272" s="133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49"/>
        <v>44418</v>
      </c>
      <c r="B273" s="113">
        <f t="shared" si="241"/>
        <v>1069.3714369100001</v>
      </c>
      <c r="C273" s="113">
        <f t="shared" si="255"/>
        <v>1001.409519</v>
      </c>
      <c r="D273" s="114">
        <f t="shared" si="250"/>
        <v>5739.56</v>
      </c>
      <c r="E273" s="115">
        <f t="shared" si="227"/>
        <v>5769.98</v>
      </c>
      <c r="F273" s="116">
        <f t="shared" si="228"/>
        <v>44367</v>
      </c>
      <c r="G273" s="117">
        <f t="shared" si="242"/>
        <v>5.3000578441551038E-3</v>
      </c>
      <c r="H273" s="118">
        <f t="shared" si="256"/>
        <v>44428</v>
      </c>
      <c r="I273" s="118">
        <f t="shared" si="243"/>
        <v>44428</v>
      </c>
      <c r="J273" s="119">
        <f t="shared" si="251"/>
        <v>23</v>
      </c>
      <c r="K273" s="119">
        <f t="shared" si="229"/>
        <v>15</v>
      </c>
      <c r="L273" s="8">
        <f t="shared" si="252"/>
        <v>1.0034533800000001</v>
      </c>
      <c r="M273" s="120">
        <f t="shared" si="230"/>
        <v>1.0083006699999999</v>
      </c>
      <c r="N273" s="120">
        <f t="shared" si="224"/>
        <v>1.0567228277770082</v>
      </c>
      <c r="O273" s="113">
        <f t="shared" si="226"/>
        <v>1.06037209</v>
      </c>
      <c r="P273" s="113">
        <f t="shared" si="244"/>
        <v>1061.8667046</v>
      </c>
      <c r="Q273" s="11">
        <f t="shared" si="257"/>
        <v>0</v>
      </c>
      <c r="R273" s="30">
        <f t="shared" si="253"/>
        <v>0</v>
      </c>
      <c r="S273" s="8">
        <f t="shared" si="245"/>
        <v>0</v>
      </c>
      <c r="T273" s="122">
        <f t="shared" si="254"/>
        <v>0.12559999999999999</v>
      </c>
      <c r="U273" s="121">
        <f t="shared" si="225"/>
        <v>15</v>
      </c>
      <c r="V273" s="121">
        <v>252</v>
      </c>
      <c r="W273" s="120">
        <f t="shared" si="246"/>
        <v>1.0070674900000001</v>
      </c>
      <c r="X273" s="113">
        <f t="shared" si="247"/>
        <v>7.5047323099999996</v>
      </c>
      <c r="Y273" s="113">
        <f t="shared" si="248"/>
        <v>0</v>
      </c>
      <c r="Z273" s="125" t="str">
        <f t="shared" si="258"/>
        <v>J=</v>
      </c>
      <c r="AA273" s="118">
        <f t="shared" si="259"/>
        <v>44428</v>
      </c>
      <c r="AB273" s="4"/>
      <c r="AD273" s="171">
        <f>[2]Plan1!$A327</f>
        <v>46706</v>
      </c>
      <c r="AE273" s="143" t="str">
        <f>[2]Plan1!$C327</f>
        <v>Proclamação da República</v>
      </c>
      <c r="AG273" s="133"/>
      <c r="AH273" s="135"/>
      <c r="AI273" s="135"/>
      <c r="AJ273" s="135"/>
      <c r="AK273" s="135"/>
      <c r="AL273" s="133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49"/>
        <v>44419</v>
      </c>
      <c r="B274" s="113">
        <f t="shared" si="241"/>
        <v>1070.1195379000001</v>
      </c>
      <c r="C274" s="113">
        <f t="shared" si="255"/>
        <v>1001.409519</v>
      </c>
      <c r="D274" s="114">
        <f t="shared" si="250"/>
        <v>5739.56</v>
      </c>
      <c r="E274" s="115">
        <f t="shared" si="227"/>
        <v>5769.98</v>
      </c>
      <c r="F274" s="116">
        <f t="shared" si="228"/>
        <v>44367</v>
      </c>
      <c r="G274" s="117">
        <f t="shared" si="242"/>
        <v>5.3000578441551038E-3</v>
      </c>
      <c r="H274" s="118">
        <f t="shared" si="256"/>
        <v>44428</v>
      </c>
      <c r="I274" s="118">
        <f t="shared" si="243"/>
        <v>44428</v>
      </c>
      <c r="J274" s="119">
        <f t="shared" si="251"/>
        <v>23</v>
      </c>
      <c r="K274" s="119">
        <f t="shared" si="229"/>
        <v>16</v>
      </c>
      <c r="L274" s="8">
        <f t="shared" si="252"/>
        <v>1.0036840199999999</v>
      </c>
      <c r="M274" s="120">
        <f t="shared" si="230"/>
        <v>1.0083006699999999</v>
      </c>
      <c r="N274" s="120">
        <f t="shared" si="224"/>
        <v>1.0567228277770082</v>
      </c>
      <c r="O274" s="113">
        <f t="shared" si="226"/>
        <v>1.06061581</v>
      </c>
      <c r="P274" s="113">
        <f t="shared" si="244"/>
        <v>1062.11076813</v>
      </c>
      <c r="Q274" s="11">
        <f t="shared" si="257"/>
        <v>0</v>
      </c>
      <c r="R274" s="30">
        <f t="shared" si="253"/>
        <v>0</v>
      </c>
      <c r="S274" s="8">
        <f t="shared" si="245"/>
        <v>0</v>
      </c>
      <c r="T274" s="122">
        <f t="shared" si="254"/>
        <v>0.12559999999999999</v>
      </c>
      <c r="U274" s="121">
        <f t="shared" si="225"/>
        <v>16</v>
      </c>
      <c r="V274" s="121">
        <v>252</v>
      </c>
      <c r="W274" s="120">
        <f t="shared" si="246"/>
        <v>1.007540428</v>
      </c>
      <c r="X274" s="113">
        <f t="shared" si="247"/>
        <v>8.0087697700000007</v>
      </c>
      <c r="Y274" s="113">
        <f t="shared" si="248"/>
        <v>0</v>
      </c>
      <c r="Z274" s="125" t="str">
        <f t="shared" si="258"/>
        <v>J=</v>
      </c>
      <c r="AA274" s="118">
        <f t="shared" si="259"/>
        <v>44428</v>
      </c>
      <c r="AB274" s="4"/>
      <c r="AD274" s="171">
        <f>[2]Plan1!$A328</f>
        <v>46711</v>
      </c>
      <c r="AE274" s="143" t="str">
        <f>[2]Plan1!$C328</f>
        <v>Dia Nacional de Zumbi e da Consciência Negra</v>
      </c>
      <c r="AG274" s="133"/>
      <c r="AH274" s="135"/>
      <c r="AI274" s="135"/>
      <c r="AJ274" s="135"/>
      <c r="AK274" s="135"/>
      <c r="AL274" s="133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49"/>
        <v>44420</v>
      </c>
      <c r="B275" s="113">
        <f t="shared" si="241"/>
        <v>1070.86818634</v>
      </c>
      <c r="C275" s="113">
        <f t="shared" si="255"/>
        <v>1001.409519</v>
      </c>
      <c r="D275" s="114">
        <f t="shared" si="250"/>
        <v>5739.56</v>
      </c>
      <c r="E275" s="115">
        <f t="shared" si="227"/>
        <v>5769.98</v>
      </c>
      <c r="F275" s="116">
        <f t="shared" si="228"/>
        <v>44367</v>
      </c>
      <c r="G275" s="117">
        <f t="shared" si="242"/>
        <v>5.3000578441551038E-3</v>
      </c>
      <c r="H275" s="118">
        <f t="shared" si="256"/>
        <v>44428</v>
      </c>
      <c r="I275" s="118">
        <f t="shared" si="243"/>
        <v>44428</v>
      </c>
      <c r="J275" s="119">
        <f t="shared" si="251"/>
        <v>23</v>
      </c>
      <c r="K275" s="119">
        <f t="shared" si="229"/>
        <v>17</v>
      </c>
      <c r="L275" s="8">
        <f t="shared" si="252"/>
        <v>1.00391473</v>
      </c>
      <c r="M275" s="120">
        <f t="shared" si="230"/>
        <v>1.0083006699999999</v>
      </c>
      <c r="N275" s="120">
        <f t="shared" si="224"/>
        <v>1.0567228277770082</v>
      </c>
      <c r="O275" s="113">
        <f t="shared" si="226"/>
        <v>1.0608596100000001</v>
      </c>
      <c r="P275" s="113">
        <f t="shared" si="244"/>
        <v>1062.3549117699999</v>
      </c>
      <c r="Q275" s="11">
        <f t="shared" si="257"/>
        <v>0</v>
      </c>
      <c r="R275" s="30">
        <f t="shared" si="253"/>
        <v>0</v>
      </c>
      <c r="S275" s="8">
        <f t="shared" si="245"/>
        <v>0</v>
      </c>
      <c r="T275" s="122">
        <f t="shared" si="254"/>
        <v>0.12559999999999999</v>
      </c>
      <c r="U275" s="121">
        <f t="shared" si="225"/>
        <v>17</v>
      </c>
      <c r="V275" s="121">
        <v>252</v>
      </c>
      <c r="W275" s="120">
        <f t="shared" si="246"/>
        <v>1.0080135880000001</v>
      </c>
      <c r="X275" s="113">
        <f t="shared" si="247"/>
        <v>8.5132745700000001</v>
      </c>
      <c r="Y275" s="113">
        <f t="shared" si="248"/>
        <v>0</v>
      </c>
      <c r="Z275" s="125" t="str">
        <f t="shared" si="258"/>
        <v>J=</v>
      </c>
      <c r="AA275" s="118">
        <f t="shared" si="259"/>
        <v>44428</v>
      </c>
      <c r="AB275" s="4"/>
      <c r="AD275" s="171">
        <f>[2]Plan1!$A329</f>
        <v>46746</v>
      </c>
      <c r="AE275" s="143" t="str">
        <f>[2]Plan1!$C329</f>
        <v>Natal</v>
      </c>
      <c r="AG275" s="133"/>
      <c r="AH275" s="135"/>
      <c r="AI275" s="135"/>
      <c r="AJ275" s="135"/>
      <c r="AK275" s="135"/>
      <c r="AL275" s="133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49"/>
        <v>44421</v>
      </c>
      <c r="B276" s="113">
        <f t="shared" si="241"/>
        <v>1071.6173431700001</v>
      </c>
      <c r="C276" s="113">
        <f t="shared" si="255"/>
        <v>1001.409519</v>
      </c>
      <c r="D276" s="114">
        <f t="shared" si="250"/>
        <v>5739.56</v>
      </c>
      <c r="E276" s="115">
        <f t="shared" si="227"/>
        <v>5769.98</v>
      </c>
      <c r="F276" s="116">
        <f t="shared" si="228"/>
        <v>44367</v>
      </c>
      <c r="G276" s="117">
        <f t="shared" si="242"/>
        <v>5.3000578441551038E-3</v>
      </c>
      <c r="H276" s="118">
        <f t="shared" si="256"/>
        <v>44428</v>
      </c>
      <c r="I276" s="118">
        <f t="shared" si="243"/>
        <v>44428</v>
      </c>
      <c r="J276" s="119">
        <f t="shared" si="251"/>
        <v>23</v>
      </c>
      <c r="K276" s="119">
        <f t="shared" si="229"/>
        <v>18</v>
      </c>
      <c r="L276" s="8">
        <f t="shared" si="252"/>
        <v>1.00414548</v>
      </c>
      <c r="M276" s="120">
        <f t="shared" si="230"/>
        <v>1.0083006699999999</v>
      </c>
      <c r="N276" s="120">
        <f t="shared" si="224"/>
        <v>1.0567228277770082</v>
      </c>
      <c r="O276" s="113">
        <f t="shared" si="226"/>
        <v>1.0611034500000001</v>
      </c>
      <c r="P276" s="113">
        <f t="shared" si="244"/>
        <v>1062.5990954700001</v>
      </c>
      <c r="Q276" s="11">
        <f t="shared" si="257"/>
        <v>0</v>
      </c>
      <c r="R276" s="30">
        <f t="shared" si="253"/>
        <v>0</v>
      </c>
      <c r="S276" s="8">
        <f t="shared" si="245"/>
        <v>0</v>
      </c>
      <c r="T276" s="122">
        <f t="shared" si="254"/>
        <v>0.12559999999999999</v>
      </c>
      <c r="U276" s="121">
        <f t="shared" si="225"/>
        <v>18</v>
      </c>
      <c r="V276" s="121">
        <v>252</v>
      </c>
      <c r="W276" s="120">
        <f t="shared" si="246"/>
        <v>1.008486971</v>
      </c>
      <c r="X276" s="113">
        <f t="shared" si="247"/>
        <v>9.0182476999999999</v>
      </c>
      <c r="Y276" s="113">
        <f t="shared" si="248"/>
        <v>0</v>
      </c>
      <c r="Z276" s="125" t="str">
        <f t="shared" si="258"/>
        <v>J=</v>
      </c>
      <c r="AA276" s="118">
        <f t="shared" si="259"/>
        <v>44428</v>
      </c>
      <c r="AB276" s="4"/>
      <c r="AD276" s="171">
        <f>[2]Plan1!$A330</f>
        <v>46753</v>
      </c>
      <c r="AE276" s="143" t="str">
        <f>[2]Plan1!$C330</f>
        <v>Confraternização Universal</v>
      </c>
      <c r="AG276" s="133"/>
      <c r="AH276" s="135"/>
      <c r="AI276" s="135"/>
      <c r="AJ276" s="135"/>
      <c r="AK276" s="135"/>
      <c r="AL276" s="133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49"/>
        <v>44422</v>
      </c>
      <c r="B277" s="113">
        <f t="shared" si="241"/>
        <v>1072.3670277600002</v>
      </c>
      <c r="C277" s="113">
        <f t="shared" si="255"/>
        <v>1001.409519</v>
      </c>
      <c r="D277" s="114">
        <f t="shared" si="250"/>
        <v>5739.56</v>
      </c>
      <c r="E277" s="115">
        <f t="shared" si="227"/>
        <v>5769.98</v>
      </c>
      <c r="F277" s="116">
        <f t="shared" si="228"/>
        <v>44367</v>
      </c>
      <c r="G277" s="117">
        <f t="shared" si="242"/>
        <v>5.3000578441551038E-3</v>
      </c>
      <c r="H277" s="118">
        <f t="shared" si="256"/>
        <v>44428</v>
      </c>
      <c r="I277" s="118">
        <f t="shared" si="243"/>
        <v>44428</v>
      </c>
      <c r="J277" s="119">
        <f t="shared" si="251"/>
        <v>23</v>
      </c>
      <c r="K277" s="119">
        <f t="shared" si="229"/>
        <v>19</v>
      </c>
      <c r="L277" s="8">
        <f t="shared" si="252"/>
        <v>1.0043762899999999</v>
      </c>
      <c r="M277" s="120">
        <f t="shared" si="230"/>
        <v>1.0083006699999999</v>
      </c>
      <c r="N277" s="120">
        <f t="shared" si="224"/>
        <v>1.0567228277770082</v>
      </c>
      <c r="O277" s="113">
        <f t="shared" si="226"/>
        <v>1.0613473499999999</v>
      </c>
      <c r="P277" s="113">
        <f t="shared" si="244"/>
        <v>1062.8433392500001</v>
      </c>
      <c r="Q277" s="11">
        <f t="shared" si="257"/>
        <v>0</v>
      </c>
      <c r="R277" s="30">
        <f t="shared" si="253"/>
        <v>0</v>
      </c>
      <c r="S277" s="8">
        <f t="shared" si="245"/>
        <v>0</v>
      </c>
      <c r="T277" s="122">
        <f t="shared" si="254"/>
        <v>0.12559999999999999</v>
      </c>
      <c r="U277" s="121">
        <f t="shared" si="225"/>
        <v>19</v>
      </c>
      <c r="V277" s="121">
        <v>252</v>
      </c>
      <c r="W277" s="120">
        <f t="shared" si="246"/>
        <v>1.008960576</v>
      </c>
      <c r="X277" s="113">
        <f t="shared" si="247"/>
        <v>9.5236885099999995</v>
      </c>
      <c r="Y277" s="113">
        <f t="shared" si="248"/>
        <v>0</v>
      </c>
      <c r="Z277" s="125" t="str">
        <f t="shared" si="258"/>
        <v>J=</v>
      </c>
      <c r="AA277" s="118">
        <f t="shared" si="259"/>
        <v>44428</v>
      </c>
      <c r="AB277" s="4"/>
      <c r="AD277" s="171">
        <f>[2]Plan1!$A331</f>
        <v>46811</v>
      </c>
      <c r="AE277" s="143" t="str">
        <f>[2]Plan1!$C331</f>
        <v>Carnaval</v>
      </c>
      <c r="AG277" s="133"/>
      <c r="AH277" s="135"/>
      <c r="AI277" s="135"/>
      <c r="AJ277" s="135"/>
      <c r="AK277" s="135"/>
      <c r="AL277" s="133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49"/>
        <v>44423</v>
      </c>
      <c r="B278" s="113">
        <f t="shared" si="241"/>
        <v>1072.3670277600002</v>
      </c>
      <c r="C278" s="113">
        <f t="shared" si="255"/>
        <v>1001.409519</v>
      </c>
      <c r="D278" s="114">
        <f t="shared" si="250"/>
        <v>5739.56</v>
      </c>
      <c r="E278" s="115">
        <f t="shared" si="227"/>
        <v>5769.98</v>
      </c>
      <c r="F278" s="116">
        <f t="shared" si="228"/>
        <v>44367</v>
      </c>
      <c r="G278" s="117">
        <f t="shared" si="242"/>
        <v>5.3000578441551038E-3</v>
      </c>
      <c r="H278" s="118">
        <f t="shared" si="256"/>
        <v>44428</v>
      </c>
      <c r="I278" s="118">
        <f t="shared" si="243"/>
        <v>44428</v>
      </c>
      <c r="J278" s="119">
        <f t="shared" si="251"/>
        <v>23</v>
      </c>
      <c r="K278" s="119">
        <f t="shared" si="229"/>
        <v>19</v>
      </c>
      <c r="L278" s="8">
        <f t="shared" si="252"/>
        <v>1.0043762899999999</v>
      </c>
      <c r="M278" s="120">
        <f t="shared" si="230"/>
        <v>1.0083006699999999</v>
      </c>
      <c r="N278" s="120">
        <f t="shared" si="224"/>
        <v>1.0567228277770082</v>
      </c>
      <c r="O278" s="113">
        <f t="shared" si="226"/>
        <v>1.0613473499999999</v>
      </c>
      <c r="P278" s="113">
        <f t="shared" si="244"/>
        <v>1062.8433392500001</v>
      </c>
      <c r="Q278" s="11">
        <f t="shared" si="257"/>
        <v>0</v>
      </c>
      <c r="R278" s="30">
        <f t="shared" si="253"/>
        <v>0</v>
      </c>
      <c r="S278" s="8">
        <f t="shared" si="245"/>
        <v>0</v>
      </c>
      <c r="T278" s="122">
        <f t="shared" si="254"/>
        <v>0.12559999999999999</v>
      </c>
      <c r="U278" s="121">
        <f t="shared" si="225"/>
        <v>19</v>
      </c>
      <c r="V278" s="121">
        <v>252</v>
      </c>
      <c r="W278" s="120">
        <f t="shared" si="246"/>
        <v>1.008960576</v>
      </c>
      <c r="X278" s="113">
        <f t="shared" si="247"/>
        <v>9.5236885099999995</v>
      </c>
      <c r="Y278" s="113">
        <f t="shared" si="248"/>
        <v>0</v>
      </c>
      <c r="Z278" s="125" t="str">
        <f t="shared" si="258"/>
        <v>J=</v>
      </c>
      <c r="AA278" s="118">
        <f t="shared" si="259"/>
        <v>44428</v>
      </c>
      <c r="AB278" s="4"/>
      <c r="AD278" s="171">
        <f>[2]Plan1!$A332</f>
        <v>46812</v>
      </c>
      <c r="AE278" s="143" t="str">
        <f>[2]Plan1!$C332</f>
        <v>Carnaval</v>
      </c>
      <c r="AG278" s="133"/>
      <c r="AH278" s="135"/>
      <c r="AI278" s="135"/>
      <c r="AJ278" s="135"/>
      <c r="AK278" s="135"/>
      <c r="AL278" s="133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49"/>
        <v>44424</v>
      </c>
      <c r="B279" s="113">
        <f t="shared" si="241"/>
        <v>1072.3670277600002</v>
      </c>
      <c r="C279" s="113">
        <f t="shared" si="255"/>
        <v>1001.409519</v>
      </c>
      <c r="D279" s="114">
        <f t="shared" si="250"/>
        <v>5739.56</v>
      </c>
      <c r="E279" s="115">
        <f t="shared" si="227"/>
        <v>5769.98</v>
      </c>
      <c r="F279" s="116">
        <f t="shared" si="228"/>
        <v>44367</v>
      </c>
      <c r="G279" s="117">
        <f t="shared" si="242"/>
        <v>5.3000578441551038E-3</v>
      </c>
      <c r="H279" s="118">
        <f t="shared" si="256"/>
        <v>44428</v>
      </c>
      <c r="I279" s="118">
        <f t="shared" si="243"/>
        <v>44428</v>
      </c>
      <c r="J279" s="119">
        <f t="shared" si="251"/>
        <v>23</v>
      </c>
      <c r="K279" s="119">
        <f t="shared" si="229"/>
        <v>19</v>
      </c>
      <c r="L279" s="8">
        <f t="shared" si="252"/>
        <v>1.0043762899999999</v>
      </c>
      <c r="M279" s="120">
        <f t="shared" si="230"/>
        <v>1.0083006699999999</v>
      </c>
      <c r="N279" s="120">
        <f t="shared" si="224"/>
        <v>1.0567228277770082</v>
      </c>
      <c r="O279" s="113">
        <f t="shared" si="226"/>
        <v>1.0613473499999999</v>
      </c>
      <c r="P279" s="113">
        <f t="shared" si="244"/>
        <v>1062.8433392500001</v>
      </c>
      <c r="Q279" s="11">
        <f t="shared" si="257"/>
        <v>0</v>
      </c>
      <c r="R279" s="30">
        <f t="shared" si="253"/>
        <v>0</v>
      </c>
      <c r="S279" s="8">
        <f t="shared" si="245"/>
        <v>0</v>
      </c>
      <c r="T279" s="122">
        <f t="shared" si="254"/>
        <v>0.12559999999999999</v>
      </c>
      <c r="U279" s="121">
        <f t="shared" si="225"/>
        <v>19</v>
      </c>
      <c r="V279" s="121">
        <v>252</v>
      </c>
      <c r="W279" s="120">
        <f t="shared" si="246"/>
        <v>1.008960576</v>
      </c>
      <c r="X279" s="113">
        <f t="shared" si="247"/>
        <v>9.5236885099999995</v>
      </c>
      <c r="Y279" s="113">
        <f t="shared" si="248"/>
        <v>0</v>
      </c>
      <c r="Z279" s="125" t="str">
        <f t="shared" si="258"/>
        <v>J=</v>
      </c>
      <c r="AA279" s="118">
        <f t="shared" si="259"/>
        <v>44428</v>
      </c>
      <c r="AB279" s="4"/>
      <c r="AD279" s="171">
        <f>[2]Plan1!$A333</f>
        <v>46857</v>
      </c>
      <c r="AE279" s="143" t="str">
        <f>[2]Plan1!$C333</f>
        <v>Paixão de Cristo</v>
      </c>
      <c r="AG279" s="133"/>
      <c r="AH279" s="135"/>
      <c r="AI279" s="135"/>
      <c r="AJ279" s="135"/>
      <c r="AK279" s="135"/>
      <c r="AL279" s="133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49"/>
        <v>44425</v>
      </c>
      <c r="B280" s="113">
        <f t="shared" si="241"/>
        <v>1073.1172302499999</v>
      </c>
      <c r="C280" s="113">
        <f t="shared" si="255"/>
        <v>1001.409519</v>
      </c>
      <c r="D280" s="114">
        <f t="shared" si="250"/>
        <v>5739.56</v>
      </c>
      <c r="E280" s="115">
        <f t="shared" si="227"/>
        <v>5769.98</v>
      </c>
      <c r="F280" s="116">
        <f t="shared" si="228"/>
        <v>44367</v>
      </c>
      <c r="G280" s="117">
        <f t="shared" si="242"/>
        <v>5.3000578441551038E-3</v>
      </c>
      <c r="H280" s="118">
        <f t="shared" si="256"/>
        <v>44428</v>
      </c>
      <c r="I280" s="118">
        <f t="shared" si="243"/>
        <v>44428</v>
      </c>
      <c r="J280" s="119">
        <f t="shared" si="251"/>
        <v>23</v>
      </c>
      <c r="K280" s="119">
        <f t="shared" si="229"/>
        <v>20</v>
      </c>
      <c r="L280" s="8">
        <f t="shared" si="252"/>
        <v>1.00460715</v>
      </c>
      <c r="M280" s="120">
        <f t="shared" si="230"/>
        <v>1.0083006699999999</v>
      </c>
      <c r="N280" s="120">
        <f t="shared" si="224"/>
        <v>1.0567228277770082</v>
      </c>
      <c r="O280" s="113">
        <f t="shared" si="226"/>
        <v>1.0615912999999999</v>
      </c>
      <c r="P280" s="113">
        <f t="shared" si="244"/>
        <v>1063.0876330999999</v>
      </c>
      <c r="Q280" s="11">
        <f t="shared" si="257"/>
        <v>0</v>
      </c>
      <c r="R280" s="30">
        <f t="shared" si="253"/>
        <v>0</v>
      </c>
      <c r="S280" s="8">
        <f t="shared" si="245"/>
        <v>0</v>
      </c>
      <c r="T280" s="122">
        <f t="shared" si="254"/>
        <v>0.12559999999999999</v>
      </c>
      <c r="U280" s="121">
        <f t="shared" si="225"/>
        <v>20</v>
      </c>
      <c r="V280" s="121">
        <v>252</v>
      </c>
      <c r="W280" s="120">
        <f t="shared" si="246"/>
        <v>1.009434403</v>
      </c>
      <c r="X280" s="113">
        <f t="shared" si="247"/>
        <v>10.029597150000001</v>
      </c>
      <c r="Y280" s="113">
        <f t="shared" si="248"/>
        <v>0</v>
      </c>
      <c r="Z280" s="125" t="str">
        <f t="shared" si="258"/>
        <v>J=</v>
      </c>
      <c r="AA280" s="118">
        <f t="shared" si="259"/>
        <v>44428</v>
      </c>
      <c r="AB280" s="4"/>
      <c r="AD280" s="171">
        <f>[2]Plan1!$A334</f>
        <v>46864</v>
      </c>
      <c r="AE280" s="143" t="str">
        <f>[2]Plan1!$C334</f>
        <v>Tiradentes</v>
      </c>
      <c r="AG280" s="133"/>
      <c r="AH280" s="135"/>
      <c r="AI280" s="135"/>
      <c r="AJ280" s="135"/>
      <c r="AK280" s="135"/>
      <c r="AL280" s="133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49"/>
        <v>44426</v>
      </c>
      <c r="B281" s="113">
        <f t="shared" si="241"/>
        <v>1073.8679711</v>
      </c>
      <c r="C281" s="113">
        <f t="shared" si="255"/>
        <v>1001.409519</v>
      </c>
      <c r="D281" s="114">
        <f t="shared" si="250"/>
        <v>5739.56</v>
      </c>
      <c r="E281" s="115">
        <f t="shared" si="227"/>
        <v>5769.98</v>
      </c>
      <c r="F281" s="116">
        <f t="shared" si="228"/>
        <v>44367</v>
      </c>
      <c r="G281" s="117">
        <f t="shared" si="242"/>
        <v>5.3000578441551038E-3</v>
      </c>
      <c r="H281" s="118">
        <f t="shared" si="256"/>
        <v>44428</v>
      </c>
      <c r="I281" s="118">
        <f t="shared" si="243"/>
        <v>44428</v>
      </c>
      <c r="J281" s="119">
        <f t="shared" si="251"/>
        <v>23</v>
      </c>
      <c r="K281" s="119">
        <f t="shared" si="229"/>
        <v>21</v>
      </c>
      <c r="L281" s="8">
        <f t="shared" si="252"/>
        <v>1.0048380699999999</v>
      </c>
      <c r="M281" s="120">
        <f t="shared" si="230"/>
        <v>1.0083006699999999</v>
      </c>
      <c r="N281" s="120">
        <f t="shared" si="224"/>
        <v>1.0567228277770082</v>
      </c>
      <c r="O281" s="113">
        <f t="shared" si="226"/>
        <v>1.0618353199999999</v>
      </c>
      <c r="P281" s="113">
        <f t="shared" si="244"/>
        <v>1063.3319970499999</v>
      </c>
      <c r="Q281" s="11">
        <f t="shared" si="257"/>
        <v>0</v>
      </c>
      <c r="R281" s="30">
        <f t="shared" si="253"/>
        <v>0</v>
      </c>
      <c r="S281" s="8">
        <f t="shared" si="245"/>
        <v>0</v>
      </c>
      <c r="T281" s="122">
        <f t="shared" si="254"/>
        <v>0.12559999999999999</v>
      </c>
      <c r="U281" s="121">
        <f t="shared" si="225"/>
        <v>21</v>
      </c>
      <c r="V281" s="121">
        <v>252</v>
      </c>
      <c r="W281" s="120">
        <f t="shared" si="246"/>
        <v>1.0099084519999999</v>
      </c>
      <c r="X281" s="113">
        <f t="shared" si="247"/>
        <v>10.53597405</v>
      </c>
      <c r="Y281" s="113">
        <f t="shared" si="248"/>
        <v>0</v>
      </c>
      <c r="Z281" s="125" t="str">
        <f t="shared" si="258"/>
        <v>J=</v>
      </c>
      <c r="AA281" s="118">
        <f t="shared" si="259"/>
        <v>44428</v>
      </c>
      <c r="AB281" s="4"/>
      <c r="AD281" s="171">
        <f>[2]Plan1!$A335</f>
        <v>46874</v>
      </c>
      <c r="AE281" s="143" t="str">
        <f>[2]Plan1!$C335</f>
        <v>Dia do Trabalho</v>
      </c>
      <c r="AG281" s="133"/>
      <c r="AH281" s="135"/>
      <c r="AI281" s="135"/>
      <c r="AJ281" s="135"/>
      <c r="AK281" s="135"/>
      <c r="AL281" s="133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49"/>
        <v>44427</v>
      </c>
      <c r="B282" s="113">
        <f t="shared" si="241"/>
        <v>1074.6192223400001</v>
      </c>
      <c r="C282" s="113">
        <f t="shared" si="255"/>
        <v>1001.409519</v>
      </c>
      <c r="D282" s="114">
        <f t="shared" si="250"/>
        <v>5739.56</v>
      </c>
      <c r="E282" s="115">
        <f t="shared" si="227"/>
        <v>5769.98</v>
      </c>
      <c r="F282" s="116">
        <f t="shared" si="228"/>
        <v>44367</v>
      </c>
      <c r="G282" s="117">
        <f t="shared" si="242"/>
        <v>5.3000578441551038E-3</v>
      </c>
      <c r="H282" s="118">
        <f t="shared" si="256"/>
        <v>44428</v>
      </c>
      <c r="I282" s="118">
        <f t="shared" si="243"/>
        <v>44428</v>
      </c>
      <c r="J282" s="119">
        <f t="shared" si="251"/>
        <v>23</v>
      </c>
      <c r="K282" s="119">
        <f t="shared" si="229"/>
        <v>22</v>
      </c>
      <c r="L282" s="8">
        <f t="shared" si="252"/>
        <v>1.00506903</v>
      </c>
      <c r="M282" s="120">
        <f t="shared" si="230"/>
        <v>1.0083006699999999</v>
      </c>
      <c r="N282" s="120">
        <f t="shared" si="224"/>
        <v>1.0567228277770082</v>
      </c>
      <c r="O282" s="113">
        <f t="shared" si="226"/>
        <v>1.0620793799999999</v>
      </c>
      <c r="P282" s="113">
        <f t="shared" si="244"/>
        <v>1063.5764010600001</v>
      </c>
      <c r="Q282" s="11">
        <f t="shared" si="257"/>
        <v>0</v>
      </c>
      <c r="R282" s="30">
        <f t="shared" si="253"/>
        <v>0</v>
      </c>
      <c r="S282" s="8">
        <f t="shared" si="245"/>
        <v>0</v>
      </c>
      <c r="T282" s="122">
        <f t="shared" si="254"/>
        <v>0.12559999999999999</v>
      </c>
      <c r="U282" s="121">
        <f t="shared" si="225"/>
        <v>22</v>
      </c>
      <c r="V282" s="121">
        <v>252</v>
      </c>
      <c r="W282" s="120">
        <f t="shared" si="246"/>
        <v>1.0103827249999999</v>
      </c>
      <c r="X282" s="113">
        <f t="shared" si="247"/>
        <v>11.04282128</v>
      </c>
      <c r="Y282" s="113">
        <f t="shared" si="248"/>
        <v>0</v>
      </c>
      <c r="Z282" s="125" t="str">
        <f t="shared" si="258"/>
        <v>J=</v>
      </c>
      <c r="AA282" s="118">
        <f t="shared" si="259"/>
        <v>44428</v>
      </c>
      <c r="AB282" s="4"/>
      <c r="AD282" s="171">
        <f>[2]Plan1!$A336</f>
        <v>46919</v>
      </c>
      <c r="AE282" s="143" t="str">
        <f>[2]Plan1!$C336</f>
        <v>Corpus Christi</v>
      </c>
      <c r="AG282" s="133"/>
      <c r="AH282" s="135"/>
      <c r="AI282" s="135"/>
      <c r="AJ282" s="135"/>
      <c r="AK282" s="135"/>
      <c r="AL282" s="133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49"/>
        <v>44428</v>
      </c>
      <c r="B283" s="113">
        <f t="shared" si="241"/>
        <v>1075.3710124499999</v>
      </c>
      <c r="C283" s="113">
        <f t="shared" si="255"/>
        <v>1001.409519</v>
      </c>
      <c r="D283" s="114">
        <f t="shared" si="250"/>
        <v>5739.56</v>
      </c>
      <c r="E283" s="115">
        <f t="shared" si="227"/>
        <v>5769.98</v>
      </c>
      <c r="F283" s="116">
        <f t="shared" si="228"/>
        <v>44367</v>
      </c>
      <c r="G283" s="117">
        <f t="shared" si="242"/>
        <v>5.3000578441551038E-3</v>
      </c>
      <c r="H283" s="118">
        <f t="shared" si="256"/>
        <v>44459</v>
      </c>
      <c r="I283" s="118">
        <f t="shared" si="243"/>
        <v>44428</v>
      </c>
      <c r="J283" s="119">
        <f t="shared" si="251"/>
        <v>23</v>
      </c>
      <c r="K283" s="119">
        <f t="shared" si="229"/>
        <v>23</v>
      </c>
      <c r="L283" s="8">
        <f t="shared" si="252"/>
        <v>1.00530005</v>
      </c>
      <c r="M283" s="120">
        <f t="shared" si="230"/>
        <v>1.0083006699999999</v>
      </c>
      <c r="N283" s="120">
        <f t="shared" si="224"/>
        <v>1.0567228277770082</v>
      </c>
      <c r="O283" s="113">
        <f t="shared" si="226"/>
        <v>1.0623235099999999</v>
      </c>
      <c r="P283" s="113">
        <f t="shared" si="244"/>
        <v>1063.8208751699999</v>
      </c>
      <c r="Q283" s="11">
        <f t="shared" si="257"/>
        <v>9</v>
      </c>
      <c r="R283" s="30">
        <f t="shared" si="253"/>
        <v>0</v>
      </c>
      <c r="S283" s="8">
        <f t="shared" si="245"/>
        <v>0</v>
      </c>
      <c r="T283" s="122">
        <f t="shared" si="254"/>
        <v>0.12559999999999999</v>
      </c>
      <c r="U283" s="121">
        <f t="shared" si="225"/>
        <v>23</v>
      </c>
      <c r="V283" s="121">
        <v>252</v>
      </c>
      <c r="W283" s="120">
        <f t="shared" si="246"/>
        <v>1.0108572199999999</v>
      </c>
      <c r="X283" s="113">
        <f t="shared" si="247"/>
        <v>11.55013728</v>
      </c>
      <c r="Y283" s="113">
        <f t="shared" si="248"/>
        <v>11.55013728</v>
      </c>
      <c r="Z283" s="125" t="str">
        <f t="shared" si="258"/>
        <v>J=</v>
      </c>
      <c r="AA283" s="118">
        <f t="shared" si="259"/>
        <v>44428</v>
      </c>
      <c r="AB283" s="4"/>
      <c r="AD283" s="171">
        <f>[2]Plan1!$A337</f>
        <v>47003</v>
      </c>
      <c r="AE283" s="143" t="str">
        <f>[2]Plan1!$C337</f>
        <v>Independência do Brasil</v>
      </c>
      <c r="AG283" s="133"/>
      <c r="AH283" s="135"/>
      <c r="AI283" s="135"/>
      <c r="AJ283" s="135"/>
      <c r="AK283" s="135"/>
      <c r="AL283" s="133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49"/>
        <v>44429</v>
      </c>
      <c r="B284" s="113">
        <f t="shared" si="241"/>
        <v>1064.8289897899999</v>
      </c>
      <c r="C284" s="113">
        <f t="shared" si="255"/>
        <v>1001.409519</v>
      </c>
      <c r="D284" s="114">
        <f t="shared" si="250"/>
        <v>5769.98</v>
      </c>
      <c r="E284" s="115">
        <f t="shared" si="227"/>
        <v>5825.37</v>
      </c>
      <c r="F284" s="116">
        <f t="shared" si="228"/>
        <v>44397</v>
      </c>
      <c r="G284" s="117">
        <f t="shared" si="242"/>
        <v>9.5996866540266623E-3</v>
      </c>
      <c r="H284" s="118">
        <f t="shared" si="256"/>
        <v>44459</v>
      </c>
      <c r="I284" s="118">
        <f t="shared" si="243"/>
        <v>44459</v>
      </c>
      <c r="J284" s="119">
        <f t="shared" si="251"/>
        <v>20</v>
      </c>
      <c r="K284" s="119">
        <f t="shared" si="229"/>
        <v>1</v>
      </c>
      <c r="L284" s="8">
        <f t="shared" si="252"/>
        <v>1.0004778000000001</v>
      </c>
      <c r="M284" s="120">
        <f t="shared" si="230"/>
        <v>1.00530005</v>
      </c>
      <c r="N284" s="120">
        <f t="shared" si="224"/>
        <v>1.0623235116003678</v>
      </c>
      <c r="O284" s="113">
        <f t="shared" si="226"/>
        <v>1.06283108</v>
      </c>
      <c r="P284" s="113">
        <f t="shared" si="244"/>
        <v>1064.3291606</v>
      </c>
      <c r="Q284" s="11">
        <f t="shared" si="257"/>
        <v>0</v>
      </c>
      <c r="R284" s="30">
        <f t="shared" si="253"/>
        <v>0</v>
      </c>
      <c r="S284" s="8">
        <f t="shared" si="245"/>
        <v>0</v>
      </c>
      <c r="T284" s="122">
        <f t="shared" si="254"/>
        <v>0.12559999999999999</v>
      </c>
      <c r="U284" s="121">
        <f t="shared" si="225"/>
        <v>1</v>
      </c>
      <c r="V284" s="121">
        <v>252</v>
      </c>
      <c r="W284" s="120">
        <f t="shared" si="246"/>
        <v>1.000469619</v>
      </c>
      <c r="X284" s="113">
        <f t="shared" si="247"/>
        <v>0.49982918999999998</v>
      </c>
      <c r="Y284" s="113">
        <f t="shared" si="248"/>
        <v>0</v>
      </c>
      <c r="Z284" s="125" t="str">
        <f t="shared" si="258"/>
        <v>J=</v>
      </c>
      <c r="AA284" s="118">
        <f t="shared" si="259"/>
        <v>44459</v>
      </c>
      <c r="AB284" s="4"/>
      <c r="AD284" s="171">
        <f>[2]Plan1!$A338</f>
        <v>47038</v>
      </c>
      <c r="AE284" s="143" t="str">
        <f>[2]Plan1!$C338</f>
        <v>Nossa Sr.a Aparecida - Padroeira do Brasil</v>
      </c>
      <c r="AG284" s="133"/>
      <c r="AH284" s="135"/>
      <c r="AI284" s="135"/>
      <c r="AJ284" s="135"/>
      <c r="AK284" s="135"/>
      <c r="AL284" s="133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49"/>
        <v>44430</v>
      </c>
      <c r="B285" s="113">
        <f t="shared" si="241"/>
        <v>1064.8289897899999</v>
      </c>
      <c r="C285" s="113">
        <f t="shared" si="255"/>
        <v>1001.409519</v>
      </c>
      <c r="D285" s="114">
        <f t="shared" si="250"/>
        <v>5769.98</v>
      </c>
      <c r="E285" s="115">
        <f t="shared" si="227"/>
        <v>5825.37</v>
      </c>
      <c r="F285" s="116">
        <f t="shared" si="228"/>
        <v>44397</v>
      </c>
      <c r="G285" s="117">
        <f t="shared" si="242"/>
        <v>9.5996866540266623E-3</v>
      </c>
      <c r="H285" s="118">
        <f t="shared" si="256"/>
        <v>44459</v>
      </c>
      <c r="I285" s="118">
        <f t="shared" si="243"/>
        <v>44459</v>
      </c>
      <c r="J285" s="119">
        <f t="shared" si="251"/>
        <v>20</v>
      </c>
      <c r="K285" s="119">
        <f t="shared" si="229"/>
        <v>1</v>
      </c>
      <c r="L285" s="8">
        <f t="shared" si="252"/>
        <v>1.0004778000000001</v>
      </c>
      <c r="M285" s="120">
        <f t="shared" si="230"/>
        <v>1.00530005</v>
      </c>
      <c r="N285" s="120">
        <f t="shared" si="224"/>
        <v>1.0623235116003678</v>
      </c>
      <c r="O285" s="113">
        <f t="shared" si="226"/>
        <v>1.06283108</v>
      </c>
      <c r="P285" s="113">
        <f t="shared" si="244"/>
        <v>1064.3291606</v>
      </c>
      <c r="Q285" s="11">
        <f t="shared" si="257"/>
        <v>0</v>
      </c>
      <c r="R285" s="30">
        <f t="shared" si="253"/>
        <v>0</v>
      </c>
      <c r="S285" s="8">
        <f t="shared" si="245"/>
        <v>0</v>
      </c>
      <c r="T285" s="122">
        <f t="shared" si="254"/>
        <v>0.12559999999999999</v>
      </c>
      <c r="U285" s="121">
        <f t="shared" si="225"/>
        <v>1</v>
      </c>
      <c r="V285" s="121">
        <v>252</v>
      </c>
      <c r="W285" s="120">
        <f t="shared" si="246"/>
        <v>1.000469619</v>
      </c>
      <c r="X285" s="113">
        <f t="shared" si="247"/>
        <v>0.49982918999999998</v>
      </c>
      <c r="Y285" s="113">
        <f t="shared" si="248"/>
        <v>0</v>
      </c>
      <c r="Z285" s="125" t="str">
        <f t="shared" si="258"/>
        <v>J=</v>
      </c>
      <c r="AA285" s="118">
        <f t="shared" si="259"/>
        <v>44459</v>
      </c>
      <c r="AB285" s="4"/>
      <c r="AD285" s="171">
        <f>[2]Plan1!$A339</f>
        <v>47059</v>
      </c>
      <c r="AE285" s="143" t="str">
        <f>[2]Plan1!$C339</f>
        <v>Finados</v>
      </c>
      <c r="AG285" s="133"/>
      <c r="AH285" s="135"/>
      <c r="AI285" s="135"/>
      <c r="AJ285" s="135"/>
      <c r="AK285" s="135"/>
      <c r="AL285" s="133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49"/>
        <v>44431</v>
      </c>
      <c r="B286" s="113">
        <f t="shared" si="241"/>
        <v>1064.8289897899999</v>
      </c>
      <c r="C286" s="113">
        <f t="shared" si="255"/>
        <v>1001.409519</v>
      </c>
      <c r="D286" s="114">
        <f t="shared" si="250"/>
        <v>5769.98</v>
      </c>
      <c r="E286" s="115">
        <f t="shared" si="227"/>
        <v>5825.37</v>
      </c>
      <c r="F286" s="116">
        <f t="shared" si="228"/>
        <v>44397</v>
      </c>
      <c r="G286" s="117">
        <f t="shared" si="242"/>
        <v>9.5996866540266623E-3</v>
      </c>
      <c r="H286" s="118">
        <f t="shared" si="256"/>
        <v>44459</v>
      </c>
      <c r="I286" s="118">
        <f t="shared" si="243"/>
        <v>44459</v>
      </c>
      <c r="J286" s="119">
        <f t="shared" si="251"/>
        <v>20</v>
      </c>
      <c r="K286" s="119">
        <f t="shared" si="229"/>
        <v>1</v>
      </c>
      <c r="L286" s="8">
        <f t="shared" si="252"/>
        <v>1.0004778000000001</v>
      </c>
      <c r="M286" s="120">
        <f t="shared" si="230"/>
        <v>1.00530005</v>
      </c>
      <c r="N286" s="120">
        <f t="shared" si="224"/>
        <v>1.0623235116003678</v>
      </c>
      <c r="O286" s="113">
        <f t="shared" si="226"/>
        <v>1.06283108</v>
      </c>
      <c r="P286" s="113">
        <f t="shared" si="244"/>
        <v>1064.3291606</v>
      </c>
      <c r="Q286" s="11">
        <f t="shared" si="257"/>
        <v>0</v>
      </c>
      <c r="R286" s="30">
        <f t="shared" si="253"/>
        <v>0</v>
      </c>
      <c r="S286" s="8">
        <f t="shared" si="245"/>
        <v>0</v>
      </c>
      <c r="T286" s="122">
        <f t="shared" si="254"/>
        <v>0.12559999999999999</v>
      </c>
      <c r="U286" s="121">
        <f t="shared" si="225"/>
        <v>1</v>
      </c>
      <c r="V286" s="121">
        <v>252</v>
      </c>
      <c r="W286" s="120">
        <f t="shared" si="246"/>
        <v>1.000469619</v>
      </c>
      <c r="X286" s="113">
        <f t="shared" si="247"/>
        <v>0.49982918999999998</v>
      </c>
      <c r="Y286" s="113">
        <f t="shared" si="248"/>
        <v>0</v>
      </c>
      <c r="Z286" s="125" t="str">
        <f t="shared" si="258"/>
        <v>J=</v>
      </c>
      <c r="AA286" s="118">
        <f t="shared" si="259"/>
        <v>44459</v>
      </c>
      <c r="AB286" s="4"/>
      <c r="AD286" s="171">
        <f>[2]Plan1!$A340</f>
        <v>47072</v>
      </c>
      <c r="AE286" s="143" t="str">
        <f>[2]Plan1!$C340</f>
        <v>Proclamação da República</v>
      </c>
      <c r="AG286" s="133"/>
      <c r="AH286" s="135"/>
      <c r="AI286" s="135"/>
      <c r="AJ286" s="135"/>
      <c r="AK286" s="135"/>
      <c r="AL286" s="133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49"/>
        <v>44432</v>
      </c>
      <c r="B287" s="113">
        <f t="shared" si="241"/>
        <v>1065.83808778</v>
      </c>
      <c r="C287" s="113">
        <f t="shared" si="255"/>
        <v>1001.409519</v>
      </c>
      <c r="D287" s="114">
        <f t="shared" si="250"/>
        <v>5769.98</v>
      </c>
      <c r="E287" s="115">
        <f t="shared" si="227"/>
        <v>5825.37</v>
      </c>
      <c r="F287" s="116">
        <f t="shared" si="228"/>
        <v>44397</v>
      </c>
      <c r="G287" s="117">
        <f t="shared" si="242"/>
        <v>9.5996866540266623E-3</v>
      </c>
      <c r="H287" s="118">
        <f t="shared" si="256"/>
        <v>44459</v>
      </c>
      <c r="I287" s="118">
        <f t="shared" si="243"/>
        <v>44459</v>
      </c>
      <c r="J287" s="119">
        <f t="shared" si="251"/>
        <v>20</v>
      </c>
      <c r="K287" s="119">
        <f t="shared" si="229"/>
        <v>2</v>
      </c>
      <c r="L287" s="8">
        <f t="shared" si="252"/>
        <v>1.00095584</v>
      </c>
      <c r="M287" s="120">
        <f t="shared" si="230"/>
        <v>1.00530005</v>
      </c>
      <c r="N287" s="120">
        <f t="shared" ref="N287:N350" si="260">IF(I287&gt;I286,N286*M287,N286)</f>
        <v>1.0623235116003678</v>
      </c>
      <c r="O287" s="113">
        <f t="shared" si="226"/>
        <v>1.0633389200000001</v>
      </c>
      <c r="P287" s="113">
        <f t="shared" si="244"/>
        <v>1064.83771641</v>
      </c>
      <c r="Q287" s="11">
        <f t="shared" si="257"/>
        <v>0</v>
      </c>
      <c r="R287" s="30">
        <f t="shared" si="253"/>
        <v>0</v>
      </c>
      <c r="S287" s="8">
        <f t="shared" si="245"/>
        <v>0</v>
      </c>
      <c r="T287" s="122">
        <f t="shared" si="254"/>
        <v>0.12559999999999999</v>
      </c>
      <c r="U287" s="121">
        <f t="shared" si="225"/>
        <v>2</v>
      </c>
      <c r="V287" s="121">
        <v>252</v>
      </c>
      <c r="W287" s="120">
        <f t="shared" si="246"/>
        <v>1.000939459</v>
      </c>
      <c r="X287" s="113">
        <f t="shared" si="247"/>
        <v>1.0003713700000001</v>
      </c>
      <c r="Y287" s="113">
        <f t="shared" si="248"/>
        <v>0</v>
      </c>
      <c r="Z287" s="125" t="str">
        <f t="shared" si="258"/>
        <v>J=</v>
      </c>
      <c r="AA287" s="118">
        <f t="shared" si="259"/>
        <v>44459</v>
      </c>
      <c r="AB287" s="4"/>
      <c r="AD287" s="171">
        <f>[2]Plan1!$A341</f>
        <v>47077</v>
      </c>
      <c r="AE287" s="143" t="str">
        <f>[2]Plan1!$C341</f>
        <v>Dia Nacional de Zumbi e da Consciência Negra</v>
      </c>
      <c r="AG287" s="133"/>
      <c r="AH287" s="135"/>
      <c r="AI287" s="135"/>
      <c r="AJ287" s="135"/>
      <c r="AK287" s="135"/>
      <c r="AL287" s="133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49"/>
        <v>44433</v>
      </c>
      <c r="B288" s="113">
        <f t="shared" si="241"/>
        <v>1066.8481386999999</v>
      </c>
      <c r="C288" s="113">
        <f t="shared" si="255"/>
        <v>1001.409519</v>
      </c>
      <c r="D288" s="114">
        <f t="shared" si="250"/>
        <v>5769.98</v>
      </c>
      <c r="E288" s="115">
        <f t="shared" si="227"/>
        <v>5825.37</v>
      </c>
      <c r="F288" s="116">
        <f t="shared" si="228"/>
        <v>44397</v>
      </c>
      <c r="G288" s="117">
        <f t="shared" si="242"/>
        <v>9.5996866540266623E-3</v>
      </c>
      <c r="H288" s="118">
        <f t="shared" si="256"/>
        <v>44459</v>
      </c>
      <c r="I288" s="118">
        <f t="shared" si="243"/>
        <v>44459</v>
      </c>
      <c r="J288" s="119">
        <f t="shared" si="251"/>
        <v>20</v>
      </c>
      <c r="K288" s="119">
        <f t="shared" si="229"/>
        <v>3</v>
      </c>
      <c r="L288" s="8">
        <f t="shared" si="252"/>
        <v>1.0014341099999999</v>
      </c>
      <c r="M288" s="120">
        <f t="shared" si="230"/>
        <v>1.00530005</v>
      </c>
      <c r="N288" s="120">
        <f t="shared" si="260"/>
        <v>1.0623235116003678</v>
      </c>
      <c r="O288" s="113">
        <f t="shared" si="226"/>
        <v>1.063847</v>
      </c>
      <c r="P288" s="113">
        <f t="shared" si="244"/>
        <v>1065.3465125499999</v>
      </c>
      <c r="Q288" s="11">
        <f t="shared" si="257"/>
        <v>0</v>
      </c>
      <c r="R288" s="30">
        <f t="shared" si="253"/>
        <v>0</v>
      </c>
      <c r="S288" s="8">
        <f t="shared" si="245"/>
        <v>0</v>
      </c>
      <c r="T288" s="122">
        <f t="shared" si="254"/>
        <v>0.12559999999999999</v>
      </c>
      <c r="U288" s="121">
        <f t="shared" si="225"/>
        <v>3</v>
      </c>
      <c r="V288" s="121">
        <v>252</v>
      </c>
      <c r="W288" s="120">
        <f t="shared" si="246"/>
        <v>1.0014095190000001</v>
      </c>
      <c r="X288" s="113">
        <f t="shared" si="247"/>
        <v>1.5016261500000001</v>
      </c>
      <c r="Y288" s="113">
        <f t="shared" si="248"/>
        <v>0</v>
      </c>
      <c r="Z288" s="125" t="str">
        <f t="shared" si="258"/>
        <v>J=</v>
      </c>
      <c r="AA288" s="118">
        <f t="shared" si="259"/>
        <v>44459</v>
      </c>
      <c r="AB288" s="4"/>
      <c r="AD288" s="171">
        <f>[2]Plan1!$A342</f>
        <v>47112</v>
      </c>
      <c r="AE288" s="143" t="str">
        <f>[2]Plan1!$C342</f>
        <v>Natal</v>
      </c>
      <c r="AG288" s="133"/>
      <c r="AH288" s="135"/>
      <c r="AI288" s="135"/>
      <c r="AJ288" s="135"/>
      <c r="AK288" s="135"/>
      <c r="AL288" s="133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49"/>
        <v>44434</v>
      </c>
      <c r="B289" s="113">
        <f t="shared" si="241"/>
        <v>1067.8591342700001</v>
      </c>
      <c r="C289" s="113">
        <f t="shared" si="255"/>
        <v>1001.409519</v>
      </c>
      <c r="D289" s="114">
        <f t="shared" si="250"/>
        <v>5769.98</v>
      </c>
      <c r="E289" s="115">
        <f t="shared" si="227"/>
        <v>5825.37</v>
      </c>
      <c r="F289" s="116">
        <f t="shared" si="228"/>
        <v>44397</v>
      </c>
      <c r="G289" s="117">
        <f t="shared" si="242"/>
        <v>9.5996866540266623E-3</v>
      </c>
      <c r="H289" s="118">
        <f t="shared" si="256"/>
        <v>44459</v>
      </c>
      <c r="I289" s="118">
        <f t="shared" si="243"/>
        <v>44459</v>
      </c>
      <c r="J289" s="119">
        <f t="shared" si="251"/>
        <v>20</v>
      </c>
      <c r="K289" s="119">
        <f t="shared" si="229"/>
        <v>4</v>
      </c>
      <c r="L289" s="8">
        <f t="shared" si="252"/>
        <v>1.0019126</v>
      </c>
      <c r="M289" s="120">
        <f t="shared" si="230"/>
        <v>1.00530005</v>
      </c>
      <c r="N289" s="120">
        <f t="shared" si="260"/>
        <v>1.0623235116003678</v>
      </c>
      <c r="O289" s="113">
        <f t="shared" si="226"/>
        <v>1.0643553100000001</v>
      </c>
      <c r="P289" s="113">
        <f t="shared" si="244"/>
        <v>1065.85553903</v>
      </c>
      <c r="Q289" s="11">
        <f t="shared" si="257"/>
        <v>0</v>
      </c>
      <c r="R289" s="30">
        <f t="shared" si="253"/>
        <v>0</v>
      </c>
      <c r="S289" s="8">
        <f t="shared" si="245"/>
        <v>0</v>
      </c>
      <c r="T289" s="122">
        <f t="shared" si="254"/>
        <v>0.12559999999999999</v>
      </c>
      <c r="U289" s="121">
        <f t="shared" si="225"/>
        <v>4</v>
      </c>
      <c r="V289" s="121">
        <v>252</v>
      </c>
      <c r="W289" s="120">
        <f t="shared" si="246"/>
        <v>1.0018798</v>
      </c>
      <c r="X289" s="113">
        <f t="shared" si="247"/>
        <v>2.0035952400000001</v>
      </c>
      <c r="Y289" s="113">
        <f t="shared" si="248"/>
        <v>0</v>
      </c>
      <c r="Z289" s="125" t="str">
        <f t="shared" si="258"/>
        <v>J=</v>
      </c>
      <c r="AA289" s="118">
        <f t="shared" si="259"/>
        <v>44459</v>
      </c>
      <c r="AB289" s="4"/>
      <c r="AD289" s="171">
        <f>[2]Plan1!$A343</f>
        <v>47119</v>
      </c>
      <c r="AE289" s="143" t="str">
        <f>[2]Plan1!$C343</f>
        <v>Confraternização Universal</v>
      </c>
      <c r="AG289" s="133"/>
      <c r="AH289" s="135"/>
      <c r="AI289" s="135"/>
      <c r="AJ289" s="135"/>
      <c r="AK289" s="135"/>
      <c r="AL289" s="133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49"/>
        <v>44435</v>
      </c>
      <c r="B290" s="113">
        <f t="shared" si="241"/>
        <v>1068.8710952000001</v>
      </c>
      <c r="C290" s="113">
        <f t="shared" si="255"/>
        <v>1001.409519</v>
      </c>
      <c r="D290" s="114">
        <f t="shared" si="250"/>
        <v>5769.98</v>
      </c>
      <c r="E290" s="115">
        <f t="shared" si="227"/>
        <v>5825.37</v>
      </c>
      <c r="F290" s="116">
        <f t="shared" si="228"/>
        <v>44397</v>
      </c>
      <c r="G290" s="117">
        <f t="shared" si="242"/>
        <v>9.5996866540266623E-3</v>
      </c>
      <c r="H290" s="118">
        <f t="shared" si="256"/>
        <v>44459</v>
      </c>
      <c r="I290" s="118">
        <f t="shared" si="243"/>
        <v>44459</v>
      </c>
      <c r="J290" s="119">
        <f t="shared" si="251"/>
        <v>20</v>
      </c>
      <c r="K290" s="119">
        <f t="shared" si="229"/>
        <v>5</v>
      </c>
      <c r="L290" s="8">
        <f t="shared" si="252"/>
        <v>1.00239133</v>
      </c>
      <c r="M290" s="120">
        <f t="shared" si="230"/>
        <v>1.00530005</v>
      </c>
      <c r="N290" s="120">
        <f t="shared" si="260"/>
        <v>1.0623235116003678</v>
      </c>
      <c r="O290" s="113">
        <f t="shared" si="226"/>
        <v>1.0648638699999999</v>
      </c>
      <c r="P290" s="113">
        <f t="shared" si="244"/>
        <v>1066.36481585</v>
      </c>
      <c r="Q290" s="11">
        <f t="shared" si="257"/>
        <v>0</v>
      </c>
      <c r="R290" s="30">
        <f t="shared" si="253"/>
        <v>0</v>
      </c>
      <c r="S290" s="8">
        <f t="shared" si="245"/>
        <v>0</v>
      </c>
      <c r="T290" s="122">
        <f t="shared" si="254"/>
        <v>0.12559999999999999</v>
      </c>
      <c r="U290" s="121">
        <f t="shared" si="225"/>
        <v>5</v>
      </c>
      <c r="V290" s="121">
        <v>252</v>
      </c>
      <c r="W290" s="120">
        <f t="shared" si="246"/>
        <v>1.002350302</v>
      </c>
      <c r="X290" s="113">
        <f t="shared" si="247"/>
        <v>2.5062793499999998</v>
      </c>
      <c r="Y290" s="113">
        <f t="shared" si="248"/>
        <v>0</v>
      </c>
      <c r="Z290" s="125" t="str">
        <f t="shared" si="258"/>
        <v>J=</v>
      </c>
      <c r="AA290" s="118">
        <f t="shared" si="259"/>
        <v>44459</v>
      </c>
      <c r="AB290" s="4"/>
      <c r="AD290" s="171">
        <f>[2]Plan1!$A344</f>
        <v>47161</v>
      </c>
      <c r="AE290" s="143" t="str">
        <f>[2]Plan1!$C344</f>
        <v>Carnaval</v>
      </c>
      <c r="AG290" s="133"/>
      <c r="AH290" s="135"/>
      <c r="AI290" s="135"/>
      <c r="AJ290" s="135"/>
      <c r="AK290" s="135"/>
      <c r="AL290" s="133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49"/>
        <v>44436</v>
      </c>
      <c r="B291" s="113">
        <f t="shared" si="241"/>
        <v>1069.8840121799999</v>
      </c>
      <c r="C291" s="113">
        <f t="shared" si="255"/>
        <v>1001.409519</v>
      </c>
      <c r="D291" s="114">
        <f t="shared" si="250"/>
        <v>5769.98</v>
      </c>
      <c r="E291" s="115">
        <f t="shared" si="227"/>
        <v>5825.37</v>
      </c>
      <c r="F291" s="116">
        <f t="shared" si="228"/>
        <v>44397</v>
      </c>
      <c r="G291" s="117">
        <f t="shared" si="242"/>
        <v>9.5996866540266623E-3</v>
      </c>
      <c r="H291" s="118">
        <f t="shared" si="256"/>
        <v>44459</v>
      </c>
      <c r="I291" s="118">
        <f t="shared" si="243"/>
        <v>44459</v>
      </c>
      <c r="J291" s="119">
        <f t="shared" si="251"/>
        <v>20</v>
      </c>
      <c r="K291" s="119">
        <f t="shared" si="229"/>
        <v>6</v>
      </c>
      <c r="L291" s="8">
        <f t="shared" si="252"/>
        <v>1.00287028</v>
      </c>
      <c r="M291" s="120">
        <f t="shared" si="230"/>
        <v>1.00530005</v>
      </c>
      <c r="N291" s="120">
        <f t="shared" si="260"/>
        <v>1.0623235116003678</v>
      </c>
      <c r="O291" s="113">
        <f t="shared" si="226"/>
        <v>1.0653726699999999</v>
      </c>
      <c r="P291" s="113">
        <f t="shared" si="244"/>
        <v>1066.87433302</v>
      </c>
      <c r="Q291" s="11">
        <f t="shared" si="257"/>
        <v>0</v>
      </c>
      <c r="R291" s="30">
        <f t="shared" si="253"/>
        <v>0</v>
      </c>
      <c r="S291" s="8">
        <f t="shared" si="245"/>
        <v>0</v>
      </c>
      <c r="T291" s="122">
        <f t="shared" si="254"/>
        <v>0.12559999999999999</v>
      </c>
      <c r="U291" s="121">
        <f t="shared" si="225"/>
        <v>6</v>
      </c>
      <c r="V291" s="121">
        <v>252</v>
      </c>
      <c r="W291" s="120">
        <f t="shared" si="246"/>
        <v>1.002821025</v>
      </c>
      <c r="X291" s="113">
        <f t="shared" si="247"/>
        <v>3.0096791600000001</v>
      </c>
      <c r="Y291" s="113">
        <f t="shared" si="248"/>
        <v>0</v>
      </c>
      <c r="Z291" s="125" t="str">
        <f t="shared" si="258"/>
        <v>J=</v>
      </c>
      <c r="AA291" s="118">
        <f t="shared" si="259"/>
        <v>44459</v>
      </c>
      <c r="AB291" s="4"/>
      <c r="AD291" s="171">
        <f>[2]Plan1!$A345</f>
        <v>47162</v>
      </c>
      <c r="AE291" s="143" t="str">
        <f>[2]Plan1!$C345</f>
        <v>Carnaval</v>
      </c>
      <c r="AG291" s="133"/>
      <c r="AH291" s="135"/>
      <c r="AI291" s="135"/>
      <c r="AJ291" s="135"/>
      <c r="AK291" s="135"/>
      <c r="AL291" s="133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49"/>
        <v>44437</v>
      </c>
      <c r="B292" s="113">
        <f t="shared" si="241"/>
        <v>1069.8840121799999</v>
      </c>
      <c r="C292" s="113">
        <f t="shared" si="255"/>
        <v>1001.409519</v>
      </c>
      <c r="D292" s="114">
        <f t="shared" si="250"/>
        <v>5769.98</v>
      </c>
      <c r="E292" s="115">
        <f t="shared" si="227"/>
        <v>5825.37</v>
      </c>
      <c r="F292" s="116">
        <f t="shared" si="228"/>
        <v>44397</v>
      </c>
      <c r="G292" s="117">
        <f t="shared" si="242"/>
        <v>9.5996866540266623E-3</v>
      </c>
      <c r="H292" s="118">
        <f t="shared" si="256"/>
        <v>44459</v>
      </c>
      <c r="I292" s="118">
        <f t="shared" si="243"/>
        <v>44459</v>
      </c>
      <c r="J292" s="119">
        <f t="shared" si="251"/>
        <v>20</v>
      </c>
      <c r="K292" s="119">
        <f t="shared" si="229"/>
        <v>6</v>
      </c>
      <c r="L292" s="8">
        <f t="shared" si="252"/>
        <v>1.00287028</v>
      </c>
      <c r="M292" s="120">
        <f t="shared" si="230"/>
        <v>1.00530005</v>
      </c>
      <c r="N292" s="120">
        <f t="shared" si="260"/>
        <v>1.0623235116003678</v>
      </c>
      <c r="O292" s="113">
        <f t="shared" si="226"/>
        <v>1.0653726699999999</v>
      </c>
      <c r="P292" s="113">
        <f t="shared" si="244"/>
        <v>1066.87433302</v>
      </c>
      <c r="Q292" s="11">
        <f t="shared" si="257"/>
        <v>0</v>
      </c>
      <c r="R292" s="30">
        <f t="shared" si="253"/>
        <v>0</v>
      </c>
      <c r="S292" s="8">
        <f t="shared" si="245"/>
        <v>0</v>
      </c>
      <c r="T292" s="122">
        <f t="shared" si="254"/>
        <v>0.12559999999999999</v>
      </c>
      <c r="U292" s="121">
        <f t="shared" si="225"/>
        <v>6</v>
      </c>
      <c r="V292" s="121">
        <v>252</v>
      </c>
      <c r="W292" s="120">
        <f t="shared" si="246"/>
        <v>1.002821025</v>
      </c>
      <c r="X292" s="113">
        <f t="shared" si="247"/>
        <v>3.0096791600000001</v>
      </c>
      <c r="Y292" s="113">
        <f t="shared" si="248"/>
        <v>0</v>
      </c>
      <c r="Z292" s="125" t="str">
        <f t="shared" si="258"/>
        <v>J=</v>
      </c>
      <c r="AA292" s="118">
        <f t="shared" si="259"/>
        <v>44459</v>
      </c>
      <c r="AB292" s="4"/>
      <c r="AD292" s="171">
        <f>[2]Plan1!$A346</f>
        <v>47207</v>
      </c>
      <c r="AE292" s="143" t="str">
        <f>[2]Plan1!$C346</f>
        <v>Paixão de Cristo</v>
      </c>
      <c r="AG292" s="133"/>
      <c r="AH292" s="135"/>
      <c r="AI292" s="135"/>
      <c r="AJ292" s="135"/>
      <c r="AK292" s="135"/>
      <c r="AL292" s="133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49"/>
        <v>44438</v>
      </c>
      <c r="B293" s="113">
        <f t="shared" si="241"/>
        <v>1069.8840121799999</v>
      </c>
      <c r="C293" s="113">
        <f t="shared" si="255"/>
        <v>1001.409519</v>
      </c>
      <c r="D293" s="114">
        <f t="shared" si="250"/>
        <v>5769.98</v>
      </c>
      <c r="E293" s="115">
        <f t="shared" si="227"/>
        <v>5825.37</v>
      </c>
      <c r="F293" s="116">
        <f t="shared" si="228"/>
        <v>44397</v>
      </c>
      <c r="G293" s="117">
        <f t="shared" si="242"/>
        <v>9.5996866540266623E-3</v>
      </c>
      <c r="H293" s="118">
        <f t="shared" si="256"/>
        <v>44459</v>
      </c>
      <c r="I293" s="118">
        <f t="shared" si="243"/>
        <v>44459</v>
      </c>
      <c r="J293" s="119">
        <f t="shared" si="251"/>
        <v>20</v>
      </c>
      <c r="K293" s="119">
        <f t="shared" si="229"/>
        <v>6</v>
      </c>
      <c r="L293" s="8">
        <f t="shared" si="252"/>
        <v>1.00287028</v>
      </c>
      <c r="M293" s="120">
        <f t="shared" si="230"/>
        <v>1.00530005</v>
      </c>
      <c r="N293" s="120">
        <f t="shared" si="260"/>
        <v>1.0623235116003678</v>
      </c>
      <c r="O293" s="113">
        <f t="shared" si="226"/>
        <v>1.0653726699999999</v>
      </c>
      <c r="P293" s="113">
        <f t="shared" si="244"/>
        <v>1066.87433302</v>
      </c>
      <c r="Q293" s="11">
        <f t="shared" si="257"/>
        <v>0</v>
      </c>
      <c r="R293" s="30">
        <f t="shared" si="253"/>
        <v>0</v>
      </c>
      <c r="S293" s="8">
        <f t="shared" si="245"/>
        <v>0</v>
      </c>
      <c r="T293" s="122">
        <f t="shared" si="254"/>
        <v>0.12559999999999999</v>
      </c>
      <c r="U293" s="121">
        <f t="shared" ref="U293:U356" si="261">IF(Q292&gt;0,1,IF(K293=K292,U292,U292+1))</f>
        <v>6</v>
      </c>
      <c r="V293" s="121">
        <v>252</v>
      </c>
      <c r="W293" s="120">
        <f t="shared" si="246"/>
        <v>1.002821025</v>
      </c>
      <c r="X293" s="113">
        <f t="shared" si="247"/>
        <v>3.0096791600000001</v>
      </c>
      <c r="Y293" s="113">
        <f t="shared" si="248"/>
        <v>0</v>
      </c>
      <c r="Z293" s="125" t="str">
        <f t="shared" si="258"/>
        <v>J=</v>
      </c>
      <c r="AA293" s="118">
        <f t="shared" si="259"/>
        <v>44459</v>
      </c>
      <c r="AB293" s="4"/>
      <c r="AD293" s="171">
        <f>[2]Plan1!$A347</f>
        <v>47229</v>
      </c>
      <c r="AE293" s="143" t="str">
        <f>[2]Plan1!$C347</f>
        <v>Tiradentes</v>
      </c>
      <c r="AG293" s="133"/>
      <c r="AH293" s="135"/>
      <c r="AI293" s="135"/>
      <c r="AJ293" s="135"/>
      <c r="AK293" s="135"/>
      <c r="AL293" s="133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49"/>
        <v>44439</v>
      </c>
      <c r="B294" s="113">
        <f t="shared" si="241"/>
        <v>1070.89789483</v>
      </c>
      <c r="C294" s="113">
        <f t="shared" si="255"/>
        <v>1001.409519</v>
      </c>
      <c r="D294" s="114">
        <f t="shared" si="250"/>
        <v>5769.98</v>
      </c>
      <c r="E294" s="115">
        <f t="shared" si="227"/>
        <v>5825.37</v>
      </c>
      <c r="F294" s="116">
        <f t="shared" si="228"/>
        <v>44397</v>
      </c>
      <c r="G294" s="117">
        <f t="shared" si="242"/>
        <v>9.5996866540266623E-3</v>
      </c>
      <c r="H294" s="118">
        <f t="shared" si="256"/>
        <v>44459</v>
      </c>
      <c r="I294" s="118">
        <f t="shared" si="243"/>
        <v>44459</v>
      </c>
      <c r="J294" s="119">
        <f t="shared" si="251"/>
        <v>20</v>
      </c>
      <c r="K294" s="119">
        <f t="shared" si="229"/>
        <v>7</v>
      </c>
      <c r="L294" s="8">
        <f t="shared" si="252"/>
        <v>1.0033494599999999</v>
      </c>
      <c r="M294" s="120">
        <f t="shared" si="230"/>
        <v>1.00530005</v>
      </c>
      <c r="N294" s="120">
        <f t="shared" si="260"/>
        <v>1.0623235116003678</v>
      </c>
      <c r="O294" s="113">
        <f t="shared" si="226"/>
        <v>1.0658817199999999</v>
      </c>
      <c r="P294" s="113">
        <f t="shared" si="244"/>
        <v>1067.3841005300001</v>
      </c>
      <c r="Q294" s="11">
        <f t="shared" si="257"/>
        <v>0</v>
      </c>
      <c r="R294" s="30">
        <f t="shared" si="253"/>
        <v>0</v>
      </c>
      <c r="S294" s="8">
        <f t="shared" si="245"/>
        <v>0</v>
      </c>
      <c r="T294" s="122">
        <f t="shared" si="254"/>
        <v>0.12559999999999999</v>
      </c>
      <c r="U294" s="121">
        <f t="shared" si="261"/>
        <v>7</v>
      </c>
      <c r="V294" s="121">
        <v>252</v>
      </c>
      <c r="W294" s="120">
        <f t="shared" si="246"/>
        <v>1.0032919680000001</v>
      </c>
      <c r="X294" s="113">
        <f t="shared" si="247"/>
        <v>3.5137942999999998</v>
      </c>
      <c r="Y294" s="113">
        <f t="shared" si="248"/>
        <v>0</v>
      </c>
      <c r="Z294" s="125" t="str">
        <f t="shared" si="258"/>
        <v>J=</v>
      </c>
      <c r="AA294" s="118">
        <f t="shared" si="259"/>
        <v>44459</v>
      </c>
      <c r="AB294" s="4"/>
      <c r="AD294" s="171">
        <f>[2]Plan1!$A348</f>
        <v>47239</v>
      </c>
      <c r="AE294" s="143" t="str">
        <f>[2]Plan1!$C348</f>
        <v>Dia do Trabalho</v>
      </c>
      <c r="AG294" s="133"/>
      <c r="AH294" s="135"/>
      <c r="AI294" s="135"/>
      <c r="AJ294" s="135"/>
      <c r="AK294" s="135"/>
      <c r="AL294" s="133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49"/>
        <v>44440</v>
      </c>
      <c r="B295" s="113">
        <f t="shared" si="241"/>
        <v>1071.9127359399999</v>
      </c>
      <c r="C295" s="113">
        <f t="shared" si="255"/>
        <v>1001.409519</v>
      </c>
      <c r="D295" s="114">
        <f t="shared" si="250"/>
        <v>5769.98</v>
      </c>
      <c r="E295" s="115">
        <f t="shared" si="227"/>
        <v>5825.37</v>
      </c>
      <c r="F295" s="116">
        <f t="shared" si="228"/>
        <v>44397</v>
      </c>
      <c r="G295" s="117">
        <f t="shared" si="242"/>
        <v>9.5996866540266623E-3</v>
      </c>
      <c r="H295" s="118">
        <f t="shared" si="256"/>
        <v>44459</v>
      </c>
      <c r="I295" s="118">
        <f t="shared" si="243"/>
        <v>44459</v>
      </c>
      <c r="J295" s="119">
        <f t="shared" si="251"/>
        <v>20</v>
      </c>
      <c r="K295" s="119">
        <f t="shared" si="229"/>
        <v>8</v>
      </c>
      <c r="L295" s="8">
        <f t="shared" si="252"/>
        <v>1.00382887</v>
      </c>
      <c r="M295" s="120">
        <f t="shared" si="230"/>
        <v>1.00530005</v>
      </c>
      <c r="N295" s="120">
        <f t="shared" si="260"/>
        <v>1.0623235116003678</v>
      </c>
      <c r="O295" s="113">
        <f t="shared" si="226"/>
        <v>1.06639101</v>
      </c>
      <c r="P295" s="113">
        <f t="shared" si="244"/>
        <v>1067.8941083899999</v>
      </c>
      <c r="Q295" s="11">
        <f t="shared" si="257"/>
        <v>0</v>
      </c>
      <c r="R295" s="30">
        <f t="shared" si="253"/>
        <v>0</v>
      </c>
      <c r="S295" s="8">
        <f t="shared" si="245"/>
        <v>0</v>
      </c>
      <c r="T295" s="122">
        <f t="shared" si="254"/>
        <v>0.12559999999999999</v>
      </c>
      <c r="U295" s="121">
        <f t="shared" si="261"/>
        <v>8</v>
      </c>
      <c r="V295" s="121">
        <v>252</v>
      </c>
      <c r="W295" s="120">
        <f t="shared" si="246"/>
        <v>1.0037631330000001</v>
      </c>
      <c r="X295" s="113">
        <f t="shared" si="247"/>
        <v>4.0186275499999997</v>
      </c>
      <c r="Y295" s="113">
        <f t="shared" si="248"/>
        <v>0</v>
      </c>
      <c r="Z295" s="125" t="str">
        <f t="shared" si="258"/>
        <v>J=</v>
      </c>
      <c r="AA295" s="118">
        <f t="shared" si="259"/>
        <v>44459</v>
      </c>
      <c r="AB295" s="4"/>
      <c r="AD295" s="171">
        <f>[2]Plan1!$A349</f>
        <v>47269</v>
      </c>
      <c r="AE295" s="143" t="str">
        <f>[2]Plan1!$C349</f>
        <v>Corpus Christi</v>
      </c>
      <c r="AG295" s="133"/>
      <c r="AH295" s="135"/>
      <c r="AI295" s="135"/>
      <c r="AJ295" s="135"/>
      <c r="AK295" s="135"/>
      <c r="AL295" s="133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49"/>
        <v>44441</v>
      </c>
      <c r="B296" s="113">
        <f t="shared" si="241"/>
        <v>1072.9285361899999</v>
      </c>
      <c r="C296" s="113">
        <f t="shared" si="255"/>
        <v>1001.409519</v>
      </c>
      <c r="D296" s="114">
        <f t="shared" si="250"/>
        <v>5769.98</v>
      </c>
      <c r="E296" s="115">
        <f t="shared" si="227"/>
        <v>5825.37</v>
      </c>
      <c r="F296" s="116">
        <f t="shared" si="228"/>
        <v>44397</v>
      </c>
      <c r="G296" s="117">
        <f t="shared" si="242"/>
        <v>9.5996866540266623E-3</v>
      </c>
      <c r="H296" s="118">
        <f t="shared" si="256"/>
        <v>44459</v>
      </c>
      <c r="I296" s="118">
        <f t="shared" si="243"/>
        <v>44459</v>
      </c>
      <c r="J296" s="119">
        <f t="shared" si="251"/>
        <v>20</v>
      </c>
      <c r="K296" s="119">
        <f t="shared" si="229"/>
        <v>9</v>
      </c>
      <c r="L296" s="8">
        <f t="shared" si="252"/>
        <v>1.00430851</v>
      </c>
      <c r="M296" s="120">
        <f t="shared" si="230"/>
        <v>1.00530005</v>
      </c>
      <c r="N296" s="120">
        <f t="shared" si="260"/>
        <v>1.0623235116003678</v>
      </c>
      <c r="O296" s="113">
        <f t="shared" si="226"/>
        <v>1.06690054</v>
      </c>
      <c r="P296" s="113">
        <f t="shared" si="244"/>
        <v>1068.40435658</v>
      </c>
      <c r="Q296" s="11">
        <f t="shared" si="257"/>
        <v>0</v>
      </c>
      <c r="R296" s="30">
        <f t="shared" si="253"/>
        <v>0</v>
      </c>
      <c r="S296" s="8">
        <f t="shared" si="245"/>
        <v>0</v>
      </c>
      <c r="T296" s="122">
        <f t="shared" si="254"/>
        <v>0.12559999999999999</v>
      </c>
      <c r="U296" s="121">
        <f t="shared" si="261"/>
        <v>9</v>
      </c>
      <c r="V296" s="121">
        <v>252</v>
      </c>
      <c r="W296" s="120">
        <f t="shared" si="246"/>
        <v>1.00423452</v>
      </c>
      <c r="X296" s="113">
        <f t="shared" si="247"/>
        <v>4.52417961</v>
      </c>
      <c r="Y296" s="113">
        <f t="shared" si="248"/>
        <v>0</v>
      </c>
      <c r="Z296" s="125" t="str">
        <f t="shared" si="258"/>
        <v>J=</v>
      </c>
      <c r="AA296" s="118">
        <f t="shared" si="259"/>
        <v>44459</v>
      </c>
      <c r="AB296" s="4"/>
      <c r="AD296" s="171">
        <f>[2]Plan1!$A350</f>
        <v>47368</v>
      </c>
      <c r="AE296" s="143" t="str">
        <f>[2]Plan1!$C350</f>
        <v>Independência do Brasil</v>
      </c>
      <c r="AG296" s="133"/>
      <c r="AH296" s="135"/>
      <c r="AI296" s="135"/>
      <c r="AJ296" s="135"/>
      <c r="AK296" s="135"/>
      <c r="AL296" s="133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49"/>
        <v>44442</v>
      </c>
      <c r="B297" s="113">
        <f t="shared" si="241"/>
        <v>1073.9452840500001</v>
      </c>
      <c r="C297" s="113">
        <f t="shared" si="255"/>
        <v>1001.409519</v>
      </c>
      <c r="D297" s="114">
        <f t="shared" si="250"/>
        <v>5769.98</v>
      </c>
      <c r="E297" s="115">
        <f t="shared" si="227"/>
        <v>5825.37</v>
      </c>
      <c r="F297" s="116">
        <f t="shared" si="228"/>
        <v>44397</v>
      </c>
      <c r="G297" s="117">
        <f t="shared" si="242"/>
        <v>9.5996866540266623E-3</v>
      </c>
      <c r="H297" s="118">
        <f t="shared" si="256"/>
        <v>44459</v>
      </c>
      <c r="I297" s="118">
        <f t="shared" si="243"/>
        <v>44459</v>
      </c>
      <c r="J297" s="119">
        <f t="shared" si="251"/>
        <v>20</v>
      </c>
      <c r="K297" s="119">
        <f t="shared" si="229"/>
        <v>10</v>
      </c>
      <c r="L297" s="8">
        <f t="shared" si="252"/>
        <v>1.00478837</v>
      </c>
      <c r="M297" s="120">
        <f t="shared" si="230"/>
        <v>1.00530005</v>
      </c>
      <c r="N297" s="120">
        <f t="shared" si="260"/>
        <v>1.0623235116003678</v>
      </c>
      <c r="O297" s="113">
        <f t="shared" ref="O297:O360" si="262">TRUNC(TRUNC((L297*N297),15),8)</f>
        <v>1.0674102999999999</v>
      </c>
      <c r="P297" s="113">
        <f t="shared" si="244"/>
        <v>1068.91483509</v>
      </c>
      <c r="Q297" s="11">
        <f t="shared" si="257"/>
        <v>0</v>
      </c>
      <c r="R297" s="30">
        <f t="shared" si="253"/>
        <v>0</v>
      </c>
      <c r="S297" s="8">
        <f t="shared" si="245"/>
        <v>0</v>
      </c>
      <c r="T297" s="122">
        <f t="shared" si="254"/>
        <v>0.12559999999999999</v>
      </c>
      <c r="U297" s="121">
        <f t="shared" si="261"/>
        <v>10</v>
      </c>
      <c r="V297" s="121">
        <v>252</v>
      </c>
      <c r="W297" s="120">
        <f t="shared" si="246"/>
        <v>1.0047061269999999</v>
      </c>
      <c r="X297" s="113">
        <f t="shared" si="247"/>
        <v>5.0304489600000002</v>
      </c>
      <c r="Y297" s="113">
        <f t="shared" si="248"/>
        <v>0</v>
      </c>
      <c r="Z297" s="125" t="str">
        <f t="shared" si="258"/>
        <v>J=</v>
      </c>
      <c r="AA297" s="118">
        <f t="shared" si="259"/>
        <v>44459</v>
      </c>
      <c r="AB297" s="4"/>
      <c r="AD297" s="171">
        <f>[2]Plan1!$A351</f>
        <v>47403</v>
      </c>
      <c r="AE297" s="143" t="str">
        <f>[2]Plan1!$C351</f>
        <v>Nossa Sr.a Aparecida - Padroeira do Brasil</v>
      </c>
      <c r="AG297" s="133"/>
      <c r="AH297" s="135"/>
      <c r="AI297" s="135"/>
      <c r="AJ297" s="135"/>
      <c r="AK297" s="135"/>
      <c r="AL297" s="133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49"/>
        <v>44443</v>
      </c>
      <c r="B298" s="113">
        <f t="shared" si="241"/>
        <v>1074.96302367</v>
      </c>
      <c r="C298" s="113">
        <f t="shared" si="255"/>
        <v>1001.409519</v>
      </c>
      <c r="D298" s="114">
        <f t="shared" si="250"/>
        <v>5769.98</v>
      </c>
      <c r="E298" s="115">
        <f t="shared" ref="E298:E361" si="263">IF($K298=1,VLOOKUP($A297,$AO$10:$AS$131,4),E297)</f>
        <v>5825.37</v>
      </c>
      <c r="F298" s="116">
        <f t="shared" ref="F298:F361" si="264">IF($K298=1,VLOOKUP($A297,$AO$10:$AS$131,5),F297)</f>
        <v>44397</v>
      </c>
      <c r="G298" s="117">
        <f t="shared" si="242"/>
        <v>9.5996866540266623E-3</v>
      </c>
      <c r="H298" s="118">
        <f t="shared" si="256"/>
        <v>44459</v>
      </c>
      <c r="I298" s="118">
        <f t="shared" si="243"/>
        <v>44459</v>
      </c>
      <c r="J298" s="119">
        <f t="shared" si="251"/>
        <v>20</v>
      </c>
      <c r="K298" s="119">
        <f t="shared" ref="K298:K361" si="265">(J298-(NETWORKDAYS(A298,I298,AD$176:AD$502)-1))</f>
        <v>11</v>
      </c>
      <c r="L298" s="8">
        <f t="shared" si="252"/>
        <v>1.0052684700000001</v>
      </c>
      <c r="M298" s="120">
        <f t="shared" ref="M298:M361" si="266">IF(I298&gt;I297,L297,M297)</f>
        <v>1.00530005</v>
      </c>
      <c r="N298" s="120">
        <f t="shared" si="260"/>
        <v>1.0623235116003678</v>
      </c>
      <c r="O298" s="113">
        <f t="shared" si="262"/>
        <v>1.06792033</v>
      </c>
      <c r="P298" s="113">
        <f t="shared" si="244"/>
        <v>1069.42558399</v>
      </c>
      <c r="Q298" s="11">
        <f t="shared" si="257"/>
        <v>0</v>
      </c>
      <c r="R298" s="30">
        <f t="shared" si="253"/>
        <v>0</v>
      </c>
      <c r="S298" s="8">
        <f t="shared" si="245"/>
        <v>0</v>
      </c>
      <c r="T298" s="122">
        <f t="shared" si="254"/>
        <v>0.12559999999999999</v>
      </c>
      <c r="U298" s="121">
        <f t="shared" si="261"/>
        <v>11</v>
      </c>
      <c r="V298" s="121">
        <v>252</v>
      </c>
      <c r="W298" s="120">
        <f t="shared" si="246"/>
        <v>1.0051779569999999</v>
      </c>
      <c r="X298" s="113">
        <f t="shared" si="247"/>
        <v>5.5374396800000003</v>
      </c>
      <c r="Y298" s="113">
        <f t="shared" si="248"/>
        <v>0</v>
      </c>
      <c r="Z298" s="125" t="str">
        <f t="shared" si="258"/>
        <v>J=</v>
      </c>
      <c r="AA298" s="118">
        <f t="shared" si="259"/>
        <v>44459</v>
      </c>
      <c r="AB298" s="4"/>
      <c r="AD298" s="171">
        <f>[2]Plan1!$A352</f>
        <v>47424</v>
      </c>
      <c r="AE298" s="143" t="str">
        <f>[2]Plan1!$C352</f>
        <v>Finados</v>
      </c>
      <c r="AG298" s="133"/>
      <c r="AH298" s="135"/>
      <c r="AI298" s="135"/>
      <c r="AJ298" s="135"/>
      <c r="AK298" s="135"/>
      <c r="AL298" s="133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49"/>
        <v>44444</v>
      </c>
      <c r="B299" s="113">
        <f t="shared" si="241"/>
        <v>1074.96302367</v>
      </c>
      <c r="C299" s="113">
        <f t="shared" si="255"/>
        <v>1001.409519</v>
      </c>
      <c r="D299" s="114">
        <f t="shared" si="250"/>
        <v>5769.98</v>
      </c>
      <c r="E299" s="115">
        <f t="shared" si="263"/>
        <v>5825.37</v>
      </c>
      <c r="F299" s="116">
        <f t="shared" si="264"/>
        <v>44397</v>
      </c>
      <c r="G299" s="117">
        <f t="shared" si="242"/>
        <v>9.5996866540266623E-3</v>
      </c>
      <c r="H299" s="118">
        <f t="shared" si="256"/>
        <v>44459</v>
      </c>
      <c r="I299" s="118">
        <f t="shared" si="243"/>
        <v>44459</v>
      </c>
      <c r="J299" s="119">
        <f t="shared" si="251"/>
        <v>20</v>
      </c>
      <c r="K299" s="119">
        <f t="shared" si="265"/>
        <v>11</v>
      </c>
      <c r="L299" s="8">
        <f t="shared" si="252"/>
        <v>1.0052684700000001</v>
      </c>
      <c r="M299" s="120">
        <f t="shared" si="266"/>
        <v>1.00530005</v>
      </c>
      <c r="N299" s="120">
        <f t="shared" si="260"/>
        <v>1.0623235116003678</v>
      </c>
      <c r="O299" s="113">
        <f t="shared" si="262"/>
        <v>1.06792033</v>
      </c>
      <c r="P299" s="113">
        <f t="shared" si="244"/>
        <v>1069.42558399</v>
      </c>
      <c r="Q299" s="11">
        <f t="shared" si="257"/>
        <v>0</v>
      </c>
      <c r="R299" s="30">
        <f t="shared" si="253"/>
        <v>0</v>
      </c>
      <c r="S299" s="8">
        <f t="shared" si="245"/>
        <v>0</v>
      </c>
      <c r="T299" s="122">
        <f t="shared" si="254"/>
        <v>0.12559999999999999</v>
      </c>
      <c r="U299" s="121">
        <f t="shared" si="261"/>
        <v>11</v>
      </c>
      <c r="V299" s="121">
        <v>252</v>
      </c>
      <c r="W299" s="120">
        <f t="shared" si="246"/>
        <v>1.0051779569999999</v>
      </c>
      <c r="X299" s="113">
        <f t="shared" si="247"/>
        <v>5.5374396800000003</v>
      </c>
      <c r="Y299" s="113">
        <f t="shared" si="248"/>
        <v>0</v>
      </c>
      <c r="Z299" s="125" t="str">
        <f t="shared" si="258"/>
        <v>J=</v>
      </c>
      <c r="AA299" s="118">
        <f t="shared" si="259"/>
        <v>44459</v>
      </c>
      <c r="AB299" s="4"/>
      <c r="AD299" s="171">
        <f>[2]Plan1!$A353</f>
        <v>47437</v>
      </c>
      <c r="AE299" s="143" t="str">
        <f>[2]Plan1!$C353</f>
        <v>Proclamação da República</v>
      </c>
      <c r="AG299" s="133"/>
      <c r="AH299" s="135"/>
      <c r="AI299" s="135"/>
      <c r="AJ299" s="135"/>
      <c r="AK299" s="135"/>
      <c r="AL299" s="133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49"/>
        <v>44445</v>
      </c>
      <c r="B300" s="113">
        <f t="shared" si="241"/>
        <v>1074.96302367</v>
      </c>
      <c r="C300" s="113">
        <f t="shared" si="255"/>
        <v>1001.409519</v>
      </c>
      <c r="D300" s="114">
        <f t="shared" si="250"/>
        <v>5769.98</v>
      </c>
      <c r="E300" s="115">
        <f t="shared" si="263"/>
        <v>5825.37</v>
      </c>
      <c r="F300" s="116">
        <f t="shared" si="264"/>
        <v>44397</v>
      </c>
      <c r="G300" s="117">
        <f t="shared" si="242"/>
        <v>9.5996866540266623E-3</v>
      </c>
      <c r="H300" s="118">
        <f t="shared" si="256"/>
        <v>44459</v>
      </c>
      <c r="I300" s="118">
        <f t="shared" si="243"/>
        <v>44459</v>
      </c>
      <c r="J300" s="119">
        <f t="shared" si="251"/>
        <v>20</v>
      </c>
      <c r="K300" s="119">
        <f t="shared" si="265"/>
        <v>11</v>
      </c>
      <c r="L300" s="8">
        <f t="shared" si="252"/>
        <v>1.0052684700000001</v>
      </c>
      <c r="M300" s="120">
        <f t="shared" si="266"/>
        <v>1.00530005</v>
      </c>
      <c r="N300" s="120">
        <f t="shared" si="260"/>
        <v>1.0623235116003678</v>
      </c>
      <c r="O300" s="113">
        <f t="shared" si="262"/>
        <v>1.06792033</v>
      </c>
      <c r="P300" s="113">
        <f t="shared" si="244"/>
        <v>1069.42558399</v>
      </c>
      <c r="Q300" s="11">
        <f t="shared" si="257"/>
        <v>0</v>
      </c>
      <c r="R300" s="30">
        <f t="shared" si="253"/>
        <v>0</v>
      </c>
      <c r="S300" s="8">
        <f t="shared" si="245"/>
        <v>0</v>
      </c>
      <c r="T300" s="122">
        <f t="shared" si="254"/>
        <v>0.12559999999999999</v>
      </c>
      <c r="U300" s="121">
        <f t="shared" si="261"/>
        <v>11</v>
      </c>
      <c r="V300" s="121">
        <v>252</v>
      </c>
      <c r="W300" s="120">
        <f t="shared" si="246"/>
        <v>1.0051779569999999</v>
      </c>
      <c r="X300" s="113">
        <f t="shared" si="247"/>
        <v>5.5374396800000003</v>
      </c>
      <c r="Y300" s="113">
        <f t="shared" si="248"/>
        <v>0</v>
      </c>
      <c r="Z300" s="125" t="str">
        <f t="shared" si="258"/>
        <v>J=</v>
      </c>
      <c r="AA300" s="118">
        <f t="shared" si="259"/>
        <v>44459</v>
      </c>
      <c r="AB300" s="4"/>
      <c r="AD300" s="171">
        <f>[2]Plan1!$A354</f>
        <v>47442</v>
      </c>
      <c r="AE300" s="143" t="str">
        <f>[2]Plan1!$C354</f>
        <v>Dia Nacional de Zumbi e da Consciência Negra</v>
      </c>
      <c r="AG300" s="133"/>
      <c r="AH300" s="135"/>
      <c r="AI300" s="135"/>
      <c r="AJ300" s="135"/>
      <c r="AK300" s="135"/>
      <c r="AL300" s="133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49"/>
        <v>44446</v>
      </c>
      <c r="B301" s="113">
        <f t="shared" si="241"/>
        <v>1075.98171228</v>
      </c>
      <c r="C301" s="113">
        <f t="shared" si="255"/>
        <v>1001.409519</v>
      </c>
      <c r="D301" s="114">
        <f t="shared" si="250"/>
        <v>5769.98</v>
      </c>
      <c r="E301" s="115">
        <f t="shared" si="263"/>
        <v>5825.37</v>
      </c>
      <c r="F301" s="116">
        <f t="shared" si="264"/>
        <v>44397</v>
      </c>
      <c r="G301" s="117">
        <f t="shared" si="242"/>
        <v>9.5996866540266623E-3</v>
      </c>
      <c r="H301" s="118">
        <f t="shared" si="256"/>
        <v>44459</v>
      </c>
      <c r="I301" s="118">
        <f t="shared" si="243"/>
        <v>44459</v>
      </c>
      <c r="J301" s="119">
        <f t="shared" si="251"/>
        <v>20</v>
      </c>
      <c r="K301" s="119">
        <f t="shared" si="265"/>
        <v>12</v>
      </c>
      <c r="L301" s="8">
        <f t="shared" si="252"/>
        <v>1.0057488000000001</v>
      </c>
      <c r="M301" s="120">
        <f t="shared" si="266"/>
        <v>1.00530005</v>
      </c>
      <c r="N301" s="120">
        <f t="shared" si="260"/>
        <v>1.0623235116003678</v>
      </c>
      <c r="O301" s="113">
        <f t="shared" si="262"/>
        <v>1.06843059</v>
      </c>
      <c r="P301" s="113">
        <f t="shared" si="244"/>
        <v>1069.93656321</v>
      </c>
      <c r="Q301" s="11">
        <f t="shared" si="257"/>
        <v>0</v>
      </c>
      <c r="R301" s="30">
        <f t="shared" si="253"/>
        <v>0</v>
      </c>
      <c r="S301" s="8">
        <f t="shared" si="245"/>
        <v>0</v>
      </c>
      <c r="T301" s="122">
        <f t="shared" si="254"/>
        <v>0.12559999999999999</v>
      </c>
      <c r="U301" s="121">
        <f t="shared" si="261"/>
        <v>12</v>
      </c>
      <c r="V301" s="121">
        <v>252</v>
      </c>
      <c r="W301" s="120">
        <f t="shared" si="246"/>
        <v>1.0056500070000001</v>
      </c>
      <c r="X301" s="113">
        <f t="shared" si="247"/>
        <v>6.0451490699999999</v>
      </c>
      <c r="Y301" s="113">
        <f t="shared" si="248"/>
        <v>0</v>
      </c>
      <c r="Z301" s="125" t="str">
        <f t="shared" si="258"/>
        <v>J=</v>
      </c>
      <c r="AA301" s="118">
        <f t="shared" si="259"/>
        <v>44459</v>
      </c>
      <c r="AB301" s="4"/>
      <c r="AD301" s="171">
        <f>[2]Plan1!$A355</f>
        <v>47477</v>
      </c>
      <c r="AE301" s="143" t="str">
        <f>[2]Plan1!$C355</f>
        <v>Natal</v>
      </c>
      <c r="AG301" s="133"/>
      <c r="AH301" s="135"/>
      <c r="AI301" s="135"/>
      <c r="AJ301" s="135"/>
      <c r="AK301" s="135"/>
      <c r="AL301" s="133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49"/>
        <v>44447</v>
      </c>
      <c r="B302" s="113">
        <f t="shared" si="241"/>
        <v>1075.98171228</v>
      </c>
      <c r="C302" s="113">
        <f t="shared" si="255"/>
        <v>1001.409519</v>
      </c>
      <c r="D302" s="114">
        <f t="shared" si="250"/>
        <v>5769.98</v>
      </c>
      <c r="E302" s="115">
        <f t="shared" si="263"/>
        <v>5825.37</v>
      </c>
      <c r="F302" s="116">
        <f t="shared" si="264"/>
        <v>44397</v>
      </c>
      <c r="G302" s="117">
        <f t="shared" si="242"/>
        <v>9.5996866540266623E-3</v>
      </c>
      <c r="H302" s="118">
        <f t="shared" si="256"/>
        <v>44459</v>
      </c>
      <c r="I302" s="118">
        <f t="shared" si="243"/>
        <v>44459</v>
      </c>
      <c r="J302" s="119">
        <f t="shared" si="251"/>
        <v>20</v>
      </c>
      <c r="K302" s="119">
        <f t="shared" si="265"/>
        <v>12</v>
      </c>
      <c r="L302" s="8">
        <f t="shared" si="252"/>
        <v>1.0057488000000001</v>
      </c>
      <c r="M302" s="120">
        <f t="shared" si="266"/>
        <v>1.00530005</v>
      </c>
      <c r="N302" s="120">
        <f t="shared" si="260"/>
        <v>1.0623235116003678</v>
      </c>
      <c r="O302" s="113">
        <f t="shared" si="262"/>
        <v>1.06843059</v>
      </c>
      <c r="P302" s="113">
        <f t="shared" si="244"/>
        <v>1069.93656321</v>
      </c>
      <c r="Q302" s="11">
        <f t="shared" si="257"/>
        <v>0</v>
      </c>
      <c r="R302" s="30">
        <f t="shared" si="253"/>
        <v>0</v>
      </c>
      <c r="S302" s="8">
        <f t="shared" si="245"/>
        <v>0</v>
      </c>
      <c r="T302" s="122">
        <f t="shared" si="254"/>
        <v>0.12559999999999999</v>
      </c>
      <c r="U302" s="121">
        <f t="shared" si="261"/>
        <v>12</v>
      </c>
      <c r="V302" s="121">
        <v>252</v>
      </c>
      <c r="W302" s="120">
        <f t="shared" si="246"/>
        <v>1.0056500070000001</v>
      </c>
      <c r="X302" s="113">
        <f t="shared" si="247"/>
        <v>6.0451490699999999</v>
      </c>
      <c r="Y302" s="113">
        <f t="shared" si="248"/>
        <v>0</v>
      </c>
      <c r="Z302" s="125" t="str">
        <f t="shared" si="258"/>
        <v>J=</v>
      </c>
      <c r="AA302" s="118">
        <f t="shared" si="259"/>
        <v>44459</v>
      </c>
      <c r="AB302" s="4"/>
      <c r="AD302" s="171">
        <f>[2]Plan1!$A356</f>
        <v>47484</v>
      </c>
      <c r="AE302" s="143" t="str">
        <f>[2]Plan1!$C356</f>
        <v>Confraternização Universal</v>
      </c>
      <c r="AG302" s="133"/>
      <c r="AH302" s="135"/>
      <c r="AI302" s="135"/>
      <c r="AJ302" s="135"/>
      <c r="AK302" s="135"/>
      <c r="AL302" s="133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49"/>
        <v>44448</v>
      </c>
      <c r="B303" s="113">
        <f t="shared" si="241"/>
        <v>1077.0013638200001</v>
      </c>
      <c r="C303" s="113">
        <f t="shared" si="255"/>
        <v>1001.409519</v>
      </c>
      <c r="D303" s="114">
        <f t="shared" si="250"/>
        <v>5769.98</v>
      </c>
      <c r="E303" s="115">
        <f t="shared" si="263"/>
        <v>5825.37</v>
      </c>
      <c r="F303" s="116">
        <f t="shared" si="264"/>
        <v>44397</v>
      </c>
      <c r="G303" s="117">
        <f t="shared" si="242"/>
        <v>9.5996866540266623E-3</v>
      </c>
      <c r="H303" s="118">
        <f t="shared" si="256"/>
        <v>44459</v>
      </c>
      <c r="I303" s="118">
        <f t="shared" si="243"/>
        <v>44459</v>
      </c>
      <c r="J303" s="119">
        <f t="shared" si="251"/>
        <v>20</v>
      </c>
      <c r="K303" s="119">
        <f t="shared" si="265"/>
        <v>13</v>
      </c>
      <c r="L303" s="8">
        <f t="shared" si="252"/>
        <v>1.0062293499999999</v>
      </c>
      <c r="M303" s="120">
        <f t="shared" si="266"/>
        <v>1.00530005</v>
      </c>
      <c r="N303" s="120">
        <f t="shared" si="260"/>
        <v>1.0623235116003678</v>
      </c>
      <c r="O303" s="113">
        <f t="shared" si="262"/>
        <v>1.06894109</v>
      </c>
      <c r="P303" s="113">
        <f t="shared" si="244"/>
        <v>1070.44778277</v>
      </c>
      <c r="Q303" s="11">
        <f t="shared" si="257"/>
        <v>0</v>
      </c>
      <c r="R303" s="30">
        <f t="shared" si="253"/>
        <v>0</v>
      </c>
      <c r="S303" s="8">
        <f t="shared" si="245"/>
        <v>0</v>
      </c>
      <c r="T303" s="122">
        <f t="shared" si="254"/>
        <v>0.12559999999999999</v>
      </c>
      <c r="U303" s="121">
        <f t="shared" si="261"/>
        <v>13</v>
      </c>
      <c r="V303" s="121">
        <v>252</v>
      </c>
      <c r="W303" s="120">
        <f t="shared" si="246"/>
        <v>1.00612228</v>
      </c>
      <c r="X303" s="113">
        <f t="shared" si="247"/>
        <v>6.55358105</v>
      </c>
      <c r="Y303" s="113">
        <f t="shared" si="248"/>
        <v>0</v>
      </c>
      <c r="Z303" s="125" t="str">
        <f t="shared" si="258"/>
        <v>J=</v>
      </c>
      <c r="AA303" s="118">
        <f t="shared" si="259"/>
        <v>44459</v>
      </c>
      <c r="AB303" s="4"/>
      <c r="AD303" s="171">
        <f>[2]Plan1!$A357</f>
        <v>47546</v>
      </c>
      <c r="AE303" s="143" t="str">
        <f>[2]Plan1!$C357</f>
        <v>Carnaval</v>
      </c>
      <c r="AG303" s="133"/>
      <c r="AH303" s="135"/>
      <c r="AI303" s="135"/>
      <c r="AJ303" s="135"/>
      <c r="AK303" s="135"/>
      <c r="AL303" s="133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49"/>
        <v>44449</v>
      </c>
      <c r="B304" s="113">
        <f t="shared" si="241"/>
        <v>1078.0219970000001</v>
      </c>
      <c r="C304" s="113">
        <f t="shared" si="255"/>
        <v>1001.409519</v>
      </c>
      <c r="D304" s="114">
        <f t="shared" si="250"/>
        <v>5769.98</v>
      </c>
      <c r="E304" s="115">
        <f t="shared" si="263"/>
        <v>5825.37</v>
      </c>
      <c r="F304" s="116">
        <f t="shared" si="264"/>
        <v>44397</v>
      </c>
      <c r="G304" s="117">
        <f t="shared" si="242"/>
        <v>9.5996866540266623E-3</v>
      </c>
      <c r="H304" s="118">
        <f t="shared" si="256"/>
        <v>44459</v>
      </c>
      <c r="I304" s="118">
        <f t="shared" si="243"/>
        <v>44459</v>
      </c>
      <c r="J304" s="119">
        <f t="shared" si="251"/>
        <v>20</v>
      </c>
      <c r="K304" s="119">
        <f t="shared" si="265"/>
        <v>14</v>
      </c>
      <c r="L304" s="8">
        <f t="shared" si="252"/>
        <v>1.00671014</v>
      </c>
      <c r="M304" s="120">
        <f t="shared" si="266"/>
        <v>1.00530005</v>
      </c>
      <c r="N304" s="120">
        <f t="shared" si="260"/>
        <v>1.0623235116003678</v>
      </c>
      <c r="O304" s="113">
        <f t="shared" si="262"/>
        <v>1.0694518500000001</v>
      </c>
      <c r="P304" s="113">
        <f t="shared" si="244"/>
        <v>1070.9592627</v>
      </c>
      <c r="Q304" s="11">
        <f t="shared" si="257"/>
        <v>0</v>
      </c>
      <c r="R304" s="30">
        <f t="shared" si="253"/>
        <v>0</v>
      </c>
      <c r="S304" s="8">
        <f t="shared" si="245"/>
        <v>0</v>
      </c>
      <c r="T304" s="122">
        <f t="shared" si="254"/>
        <v>0.12559999999999999</v>
      </c>
      <c r="U304" s="121">
        <f t="shared" si="261"/>
        <v>14</v>
      </c>
      <c r="V304" s="121">
        <v>252</v>
      </c>
      <c r="W304" s="120">
        <f t="shared" si="246"/>
        <v>1.0065947740000001</v>
      </c>
      <c r="X304" s="113">
        <f t="shared" si="247"/>
        <v>7.0627342999999998</v>
      </c>
      <c r="Y304" s="113">
        <f t="shared" si="248"/>
        <v>0</v>
      </c>
      <c r="Z304" s="125" t="str">
        <f t="shared" si="258"/>
        <v>J=</v>
      </c>
      <c r="AA304" s="118">
        <f t="shared" si="259"/>
        <v>44459</v>
      </c>
      <c r="AB304" s="4"/>
      <c r="AD304" s="171">
        <f>[2]Plan1!$A358</f>
        <v>47547</v>
      </c>
      <c r="AE304" s="143" t="str">
        <f>[2]Plan1!$C358</f>
        <v>Carnaval</v>
      </c>
      <c r="AG304" s="133"/>
      <c r="AH304" s="135"/>
      <c r="AI304" s="135"/>
      <c r="AJ304" s="135"/>
      <c r="AK304" s="135"/>
      <c r="AL304" s="133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49"/>
        <v>44450</v>
      </c>
      <c r="B305" s="113">
        <f t="shared" si="241"/>
        <v>1079.0435732400001</v>
      </c>
      <c r="C305" s="113">
        <f t="shared" si="255"/>
        <v>1001.409519</v>
      </c>
      <c r="D305" s="114">
        <f t="shared" si="250"/>
        <v>5769.98</v>
      </c>
      <c r="E305" s="115">
        <f t="shared" si="263"/>
        <v>5825.37</v>
      </c>
      <c r="F305" s="116">
        <f t="shared" si="264"/>
        <v>44397</v>
      </c>
      <c r="G305" s="117">
        <f t="shared" si="242"/>
        <v>9.5996866540266623E-3</v>
      </c>
      <c r="H305" s="118">
        <f t="shared" si="256"/>
        <v>44459</v>
      </c>
      <c r="I305" s="118">
        <f t="shared" si="243"/>
        <v>44459</v>
      </c>
      <c r="J305" s="119">
        <f t="shared" si="251"/>
        <v>20</v>
      </c>
      <c r="K305" s="119">
        <f t="shared" si="265"/>
        <v>15</v>
      </c>
      <c r="L305" s="8">
        <f t="shared" si="252"/>
        <v>1.0071911499999999</v>
      </c>
      <c r="M305" s="120">
        <f t="shared" si="266"/>
        <v>1.00530005</v>
      </c>
      <c r="N305" s="120">
        <f t="shared" si="260"/>
        <v>1.0623235116003678</v>
      </c>
      <c r="O305" s="113">
        <f t="shared" si="262"/>
        <v>1.0699628299999999</v>
      </c>
      <c r="P305" s="113">
        <f t="shared" si="244"/>
        <v>1071.47096293</v>
      </c>
      <c r="Q305" s="11">
        <f t="shared" si="257"/>
        <v>0</v>
      </c>
      <c r="R305" s="30">
        <f t="shared" si="253"/>
        <v>0</v>
      </c>
      <c r="S305" s="8">
        <f t="shared" si="245"/>
        <v>0</v>
      </c>
      <c r="T305" s="122">
        <f t="shared" si="254"/>
        <v>0.12559999999999999</v>
      </c>
      <c r="U305" s="121">
        <f t="shared" si="261"/>
        <v>15</v>
      </c>
      <c r="V305" s="121">
        <v>252</v>
      </c>
      <c r="W305" s="120">
        <f t="shared" si="246"/>
        <v>1.0070674900000001</v>
      </c>
      <c r="X305" s="113">
        <f t="shared" si="247"/>
        <v>7.57261031</v>
      </c>
      <c r="Y305" s="113">
        <f t="shared" si="248"/>
        <v>0</v>
      </c>
      <c r="Z305" s="125" t="str">
        <f t="shared" si="258"/>
        <v>J=</v>
      </c>
      <c r="AA305" s="118">
        <f t="shared" si="259"/>
        <v>44459</v>
      </c>
      <c r="AB305" s="4"/>
      <c r="AD305" s="171">
        <f>[2]Plan1!$A359</f>
        <v>47592</v>
      </c>
      <c r="AE305" s="143" t="str">
        <f>[2]Plan1!$C359</f>
        <v>Paixão de Cristo</v>
      </c>
      <c r="AG305" s="133"/>
      <c r="AH305" s="135"/>
      <c r="AI305" s="135"/>
      <c r="AJ305" s="135"/>
      <c r="AK305" s="135"/>
      <c r="AL305" s="133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49"/>
        <v>44451</v>
      </c>
      <c r="B306" s="113">
        <f t="shared" si="241"/>
        <v>1079.0435732400001</v>
      </c>
      <c r="C306" s="113">
        <f t="shared" si="255"/>
        <v>1001.409519</v>
      </c>
      <c r="D306" s="114">
        <f t="shared" si="250"/>
        <v>5769.98</v>
      </c>
      <c r="E306" s="115">
        <f t="shared" si="263"/>
        <v>5825.37</v>
      </c>
      <c r="F306" s="116">
        <f t="shared" si="264"/>
        <v>44397</v>
      </c>
      <c r="G306" s="117">
        <f t="shared" si="242"/>
        <v>9.5996866540266623E-3</v>
      </c>
      <c r="H306" s="118">
        <f t="shared" si="256"/>
        <v>44459</v>
      </c>
      <c r="I306" s="118">
        <f t="shared" si="243"/>
        <v>44459</v>
      </c>
      <c r="J306" s="119">
        <f t="shared" si="251"/>
        <v>20</v>
      </c>
      <c r="K306" s="119">
        <f t="shared" si="265"/>
        <v>15</v>
      </c>
      <c r="L306" s="8">
        <f t="shared" si="252"/>
        <v>1.0071911499999999</v>
      </c>
      <c r="M306" s="120">
        <f t="shared" si="266"/>
        <v>1.00530005</v>
      </c>
      <c r="N306" s="120">
        <f t="shared" si="260"/>
        <v>1.0623235116003678</v>
      </c>
      <c r="O306" s="113">
        <f t="shared" si="262"/>
        <v>1.0699628299999999</v>
      </c>
      <c r="P306" s="113">
        <f t="shared" si="244"/>
        <v>1071.47096293</v>
      </c>
      <c r="Q306" s="11">
        <f t="shared" si="257"/>
        <v>0</v>
      </c>
      <c r="R306" s="30">
        <f t="shared" si="253"/>
        <v>0</v>
      </c>
      <c r="S306" s="8">
        <f t="shared" si="245"/>
        <v>0</v>
      </c>
      <c r="T306" s="122">
        <f t="shared" si="254"/>
        <v>0.12559999999999999</v>
      </c>
      <c r="U306" s="121">
        <f t="shared" si="261"/>
        <v>15</v>
      </c>
      <c r="V306" s="121">
        <v>252</v>
      </c>
      <c r="W306" s="120">
        <f t="shared" si="246"/>
        <v>1.0070674900000001</v>
      </c>
      <c r="X306" s="113">
        <f t="shared" si="247"/>
        <v>7.57261031</v>
      </c>
      <c r="Y306" s="113">
        <f t="shared" si="248"/>
        <v>0</v>
      </c>
      <c r="Z306" s="125" t="str">
        <f t="shared" si="258"/>
        <v>J=</v>
      </c>
      <c r="AA306" s="118">
        <f t="shared" si="259"/>
        <v>44459</v>
      </c>
      <c r="AB306" s="4"/>
      <c r="AD306" s="171">
        <f>[2]Plan1!$A360</f>
        <v>47594</v>
      </c>
      <c r="AE306" s="143" t="str">
        <f>[2]Plan1!$C360</f>
        <v>Tiradentes</v>
      </c>
      <c r="AG306" s="133"/>
      <c r="AH306" s="135"/>
      <c r="AI306" s="135"/>
      <c r="AJ306" s="135"/>
      <c r="AK306" s="135"/>
      <c r="AL306" s="133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49"/>
        <v>44452</v>
      </c>
      <c r="B307" s="113">
        <f t="shared" si="241"/>
        <v>1079.0435732400001</v>
      </c>
      <c r="C307" s="113">
        <f t="shared" si="255"/>
        <v>1001.409519</v>
      </c>
      <c r="D307" s="114">
        <f t="shared" si="250"/>
        <v>5769.98</v>
      </c>
      <c r="E307" s="115">
        <f t="shared" si="263"/>
        <v>5825.37</v>
      </c>
      <c r="F307" s="116">
        <f t="shared" si="264"/>
        <v>44397</v>
      </c>
      <c r="G307" s="117">
        <f t="shared" si="242"/>
        <v>9.5996866540266623E-3</v>
      </c>
      <c r="H307" s="118">
        <f t="shared" si="256"/>
        <v>44459</v>
      </c>
      <c r="I307" s="118">
        <f t="shared" si="243"/>
        <v>44459</v>
      </c>
      <c r="J307" s="119">
        <f t="shared" si="251"/>
        <v>20</v>
      </c>
      <c r="K307" s="119">
        <f t="shared" si="265"/>
        <v>15</v>
      </c>
      <c r="L307" s="8">
        <f t="shared" si="252"/>
        <v>1.0071911499999999</v>
      </c>
      <c r="M307" s="120">
        <f t="shared" si="266"/>
        <v>1.00530005</v>
      </c>
      <c r="N307" s="120">
        <f t="shared" si="260"/>
        <v>1.0623235116003678</v>
      </c>
      <c r="O307" s="113">
        <f t="shared" si="262"/>
        <v>1.0699628299999999</v>
      </c>
      <c r="P307" s="113">
        <f t="shared" si="244"/>
        <v>1071.47096293</v>
      </c>
      <c r="Q307" s="11">
        <f t="shared" si="257"/>
        <v>0</v>
      </c>
      <c r="R307" s="30">
        <f t="shared" si="253"/>
        <v>0</v>
      </c>
      <c r="S307" s="8">
        <f t="shared" si="245"/>
        <v>0</v>
      </c>
      <c r="T307" s="122">
        <f t="shared" si="254"/>
        <v>0.12559999999999999</v>
      </c>
      <c r="U307" s="121">
        <f t="shared" si="261"/>
        <v>15</v>
      </c>
      <c r="V307" s="121">
        <v>252</v>
      </c>
      <c r="W307" s="120">
        <f t="shared" si="246"/>
        <v>1.0070674900000001</v>
      </c>
      <c r="X307" s="113">
        <f t="shared" si="247"/>
        <v>7.57261031</v>
      </c>
      <c r="Y307" s="113">
        <f t="shared" si="248"/>
        <v>0</v>
      </c>
      <c r="Z307" s="125" t="str">
        <f t="shared" si="258"/>
        <v>J=</v>
      </c>
      <c r="AA307" s="118">
        <f t="shared" si="259"/>
        <v>44459</v>
      </c>
      <c r="AB307" s="4"/>
      <c r="AD307" s="171">
        <f>[2]Plan1!$A361</f>
        <v>47604</v>
      </c>
      <c r="AE307" s="143" t="str">
        <f>[2]Plan1!$C361</f>
        <v>Dia do Trabalho</v>
      </c>
      <c r="AG307" s="133"/>
      <c r="AH307" s="135"/>
      <c r="AI307" s="135"/>
      <c r="AJ307" s="135"/>
      <c r="AK307" s="135"/>
      <c r="AL307" s="133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49"/>
        <v>44453</v>
      </c>
      <c r="B308" s="113">
        <f t="shared" si="241"/>
        <v>1080.0661436700002</v>
      </c>
      <c r="C308" s="113">
        <f t="shared" si="255"/>
        <v>1001.409519</v>
      </c>
      <c r="D308" s="114">
        <f t="shared" si="250"/>
        <v>5769.98</v>
      </c>
      <c r="E308" s="115">
        <f t="shared" si="263"/>
        <v>5825.37</v>
      </c>
      <c r="F308" s="116">
        <f t="shared" si="264"/>
        <v>44397</v>
      </c>
      <c r="G308" s="117">
        <f t="shared" si="242"/>
        <v>9.5996866540266623E-3</v>
      </c>
      <c r="H308" s="118">
        <f t="shared" si="256"/>
        <v>44459</v>
      </c>
      <c r="I308" s="118">
        <f t="shared" si="243"/>
        <v>44459</v>
      </c>
      <c r="J308" s="119">
        <f t="shared" si="251"/>
        <v>20</v>
      </c>
      <c r="K308" s="119">
        <f t="shared" si="265"/>
        <v>16</v>
      </c>
      <c r="L308" s="8">
        <f t="shared" si="252"/>
        <v>1.0076723999999999</v>
      </c>
      <c r="M308" s="120">
        <f t="shared" si="266"/>
        <v>1.00530005</v>
      </c>
      <c r="N308" s="120">
        <f t="shared" si="260"/>
        <v>1.0623235116003678</v>
      </c>
      <c r="O308" s="113">
        <f t="shared" si="262"/>
        <v>1.0704740800000001</v>
      </c>
      <c r="P308" s="113">
        <f t="shared" si="244"/>
        <v>1071.9829335500001</v>
      </c>
      <c r="Q308" s="11">
        <f t="shared" si="257"/>
        <v>0</v>
      </c>
      <c r="R308" s="30">
        <f t="shared" si="253"/>
        <v>0</v>
      </c>
      <c r="S308" s="8">
        <f t="shared" si="245"/>
        <v>0</v>
      </c>
      <c r="T308" s="122">
        <f t="shared" si="254"/>
        <v>0.12559999999999999</v>
      </c>
      <c r="U308" s="121">
        <f t="shared" si="261"/>
        <v>16</v>
      </c>
      <c r="V308" s="121">
        <v>252</v>
      </c>
      <c r="W308" s="120">
        <f t="shared" si="246"/>
        <v>1.007540428</v>
      </c>
      <c r="X308" s="113">
        <f t="shared" si="247"/>
        <v>8.0832101200000004</v>
      </c>
      <c r="Y308" s="113">
        <f t="shared" si="248"/>
        <v>0</v>
      </c>
      <c r="Z308" s="125" t="str">
        <f t="shared" si="258"/>
        <v>J=</v>
      </c>
      <c r="AA308" s="118">
        <f t="shared" si="259"/>
        <v>44459</v>
      </c>
      <c r="AB308" s="4"/>
      <c r="AD308" s="171">
        <f>[2]Plan1!$A362</f>
        <v>47654</v>
      </c>
      <c r="AE308" s="143" t="str">
        <f>[2]Plan1!$C362</f>
        <v>Corpus Christi</v>
      </c>
      <c r="AG308" s="133"/>
      <c r="AH308" s="135"/>
      <c r="AI308" s="135"/>
      <c r="AJ308" s="135"/>
      <c r="AK308" s="135"/>
      <c r="AL308" s="133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49"/>
        <v>44454</v>
      </c>
      <c r="B309" s="113">
        <f t="shared" si="241"/>
        <v>1081.0896787199999</v>
      </c>
      <c r="C309" s="113">
        <f t="shared" si="255"/>
        <v>1001.409519</v>
      </c>
      <c r="D309" s="114">
        <f t="shared" si="250"/>
        <v>5769.98</v>
      </c>
      <c r="E309" s="115">
        <f t="shared" si="263"/>
        <v>5825.37</v>
      </c>
      <c r="F309" s="116">
        <f t="shared" si="264"/>
        <v>44397</v>
      </c>
      <c r="G309" s="117">
        <f t="shared" si="242"/>
        <v>9.5996866540266623E-3</v>
      </c>
      <c r="H309" s="118">
        <f t="shared" si="256"/>
        <v>44459</v>
      </c>
      <c r="I309" s="118">
        <f t="shared" si="243"/>
        <v>44459</v>
      </c>
      <c r="J309" s="119">
        <f t="shared" si="251"/>
        <v>20</v>
      </c>
      <c r="K309" s="119">
        <f t="shared" si="265"/>
        <v>17</v>
      </c>
      <c r="L309" s="8">
        <f t="shared" si="252"/>
        <v>1.0081538800000001</v>
      </c>
      <c r="M309" s="120">
        <f t="shared" si="266"/>
        <v>1.00530005</v>
      </c>
      <c r="N309" s="120">
        <f t="shared" si="260"/>
        <v>1.0623235116003678</v>
      </c>
      <c r="O309" s="113">
        <f t="shared" si="262"/>
        <v>1.0709855699999999</v>
      </c>
      <c r="P309" s="113">
        <f t="shared" si="244"/>
        <v>1072.4951444999999</v>
      </c>
      <c r="Q309" s="11">
        <f t="shared" si="257"/>
        <v>0</v>
      </c>
      <c r="R309" s="30">
        <f t="shared" si="253"/>
        <v>0</v>
      </c>
      <c r="S309" s="8">
        <f t="shared" si="245"/>
        <v>0</v>
      </c>
      <c r="T309" s="122">
        <f t="shared" si="254"/>
        <v>0.12559999999999999</v>
      </c>
      <c r="U309" s="121">
        <f t="shared" si="261"/>
        <v>17</v>
      </c>
      <c r="V309" s="121">
        <v>252</v>
      </c>
      <c r="W309" s="120">
        <f t="shared" si="246"/>
        <v>1.0080135880000001</v>
      </c>
      <c r="X309" s="113">
        <f t="shared" si="247"/>
        <v>8.5945342199999999</v>
      </c>
      <c r="Y309" s="113">
        <f t="shared" si="248"/>
        <v>0</v>
      </c>
      <c r="Z309" s="125" t="str">
        <f t="shared" si="258"/>
        <v>J=</v>
      </c>
      <c r="AA309" s="118">
        <f t="shared" si="259"/>
        <v>44459</v>
      </c>
      <c r="AB309" s="4"/>
      <c r="AD309" s="171">
        <f>[2]Plan1!$A363</f>
        <v>47733</v>
      </c>
      <c r="AE309" s="143" t="str">
        <f>[2]Plan1!$C363</f>
        <v>Independência do Brasil</v>
      </c>
      <c r="AG309" s="133"/>
      <c r="AH309" s="135"/>
      <c r="AI309" s="135"/>
      <c r="AJ309" s="135"/>
      <c r="AK309" s="135"/>
      <c r="AL309" s="133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49"/>
        <v>44455</v>
      </c>
      <c r="B310" s="113">
        <f t="shared" si="241"/>
        <v>1082.1141700400001</v>
      </c>
      <c r="C310" s="113">
        <f t="shared" si="255"/>
        <v>1001.409519</v>
      </c>
      <c r="D310" s="114">
        <f t="shared" si="250"/>
        <v>5769.98</v>
      </c>
      <c r="E310" s="115">
        <f t="shared" si="263"/>
        <v>5825.37</v>
      </c>
      <c r="F310" s="116">
        <f t="shared" si="264"/>
        <v>44397</v>
      </c>
      <c r="G310" s="117">
        <f t="shared" si="242"/>
        <v>9.5996866540266623E-3</v>
      </c>
      <c r="H310" s="118">
        <f t="shared" si="256"/>
        <v>44459</v>
      </c>
      <c r="I310" s="118">
        <f t="shared" si="243"/>
        <v>44459</v>
      </c>
      <c r="J310" s="119">
        <f t="shared" si="251"/>
        <v>20</v>
      </c>
      <c r="K310" s="119">
        <f t="shared" si="265"/>
        <v>18</v>
      </c>
      <c r="L310" s="8">
        <f t="shared" si="252"/>
        <v>1.00863558</v>
      </c>
      <c r="M310" s="120">
        <f t="shared" si="266"/>
        <v>1.00530005</v>
      </c>
      <c r="N310" s="120">
        <f t="shared" si="260"/>
        <v>1.0623235116003678</v>
      </c>
      <c r="O310" s="113">
        <f t="shared" si="262"/>
        <v>1.0714972899999999</v>
      </c>
      <c r="P310" s="113">
        <f t="shared" si="244"/>
        <v>1073.00758578</v>
      </c>
      <c r="Q310" s="11">
        <f t="shared" si="257"/>
        <v>0</v>
      </c>
      <c r="R310" s="30">
        <f t="shared" si="253"/>
        <v>0</v>
      </c>
      <c r="S310" s="8">
        <f t="shared" si="245"/>
        <v>0</v>
      </c>
      <c r="T310" s="122">
        <f t="shared" si="254"/>
        <v>0.12559999999999999</v>
      </c>
      <c r="U310" s="121">
        <f t="shared" si="261"/>
        <v>18</v>
      </c>
      <c r="V310" s="121">
        <v>252</v>
      </c>
      <c r="W310" s="120">
        <f t="shared" si="246"/>
        <v>1.008486971</v>
      </c>
      <c r="X310" s="113">
        <f t="shared" si="247"/>
        <v>9.10658426</v>
      </c>
      <c r="Y310" s="113">
        <f t="shared" si="248"/>
        <v>0</v>
      </c>
      <c r="Z310" s="125" t="str">
        <f t="shared" si="258"/>
        <v>J=</v>
      </c>
      <c r="AA310" s="118">
        <f t="shared" si="259"/>
        <v>44459</v>
      </c>
      <c r="AB310" s="4"/>
      <c r="AD310" s="171">
        <f>[2]Plan1!$A364</f>
        <v>47768</v>
      </c>
      <c r="AE310" s="143" t="str">
        <f>[2]Plan1!$C364</f>
        <v>Nossa Sr.a Aparecida - Padroeira do Brasil</v>
      </c>
      <c r="AG310" s="133"/>
      <c r="AH310" s="135"/>
      <c r="AI310" s="135"/>
      <c r="AJ310" s="135"/>
      <c r="AK310" s="135"/>
      <c r="AL310" s="133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49"/>
        <v>44456</v>
      </c>
      <c r="B311" s="113">
        <f t="shared" si="241"/>
        <v>1083.13963745</v>
      </c>
      <c r="C311" s="113">
        <f t="shared" si="255"/>
        <v>1001.409519</v>
      </c>
      <c r="D311" s="114">
        <f t="shared" si="250"/>
        <v>5769.98</v>
      </c>
      <c r="E311" s="115">
        <f t="shared" si="263"/>
        <v>5825.37</v>
      </c>
      <c r="F311" s="116">
        <f t="shared" si="264"/>
        <v>44397</v>
      </c>
      <c r="G311" s="117">
        <f t="shared" si="242"/>
        <v>9.5996866540266623E-3</v>
      </c>
      <c r="H311" s="118">
        <f t="shared" si="256"/>
        <v>44459</v>
      </c>
      <c r="I311" s="118">
        <f t="shared" si="243"/>
        <v>44459</v>
      </c>
      <c r="J311" s="119">
        <f t="shared" si="251"/>
        <v>20</v>
      </c>
      <c r="K311" s="119">
        <f t="shared" si="265"/>
        <v>19</v>
      </c>
      <c r="L311" s="8">
        <f t="shared" si="252"/>
        <v>1.00911752</v>
      </c>
      <c r="M311" s="120">
        <f t="shared" si="266"/>
        <v>1.00530005</v>
      </c>
      <c r="N311" s="120">
        <f t="shared" si="260"/>
        <v>1.0623235116003678</v>
      </c>
      <c r="O311" s="113">
        <f t="shared" si="262"/>
        <v>1.07200926</v>
      </c>
      <c r="P311" s="113">
        <f t="shared" si="244"/>
        <v>1073.52027742</v>
      </c>
      <c r="Q311" s="11">
        <f t="shared" si="257"/>
        <v>0</v>
      </c>
      <c r="R311" s="30">
        <f t="shared" si="253"/>
        <v>0</v>
      </c>
      <c r="S311" s="8">
        <f t="shared" si="245"/>
        <v>0</v>
      </c>
      <c r="T311" s="122">
        <f t="shared" si="254"/>
        <v>0.12559999999999999</v>
      </c>
      <c r="U311" s="121">
        <f t="shared" si="261"/>
        <v>19</v>
      </c>
      <c r="V311" s="121">
        <v>252</v>
      </c>
      <c r="W311" s="120">
        <f t="shared" si="246"/>
        <v>1.008960576</v>
      </c>
      <c r="X311" s="113">
        <f t="shared" si="247"/>
        <v>9.6193600299999993</v>
      </c>
      <c r="Y311" s="113">
        <f t="shared" si="248"/>
        <v>0</v>
      </c>
      <c r="Z311" s="125" t="str">
        <f t="shared" si="258"/>
        <v>J=</v>
      </c>
      <c r="AA311" s="118">
        <f t="shared" si="259"/>
        <v>44459</v>
      </c>
      <c r="AB311" s="4"/>
      <c r="AD311" s="171">
        <f>[2]Plan1!$A365</f>
        <v>47789</v>
      </c>
      <c r="AE311" s="143" t="str">
        <f>[2]Plan1!$C365</f>
        <v>Finados</v>
      </c>
      <c r="AG311" s="133"/>
      <c r="AH311" s="135"/>
      <c r="AI311" s="135"/>
      <c r="AJ311" s="135"/>
      <c r="AK311" s="135"/>
      <c r="AL311" s="133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49"/>
        <v>44457</v>
      </c>
      <c r="B312" s="113">
        <f t="shared" si="241"/>
        <v>1084.1660715099999</v>
      </c>
      <c r="C312" s="113">
        <f t="shared" si="255"/>
        <v>1001.409519</v>
      </c>
      <c r="D312" s="114">
        <f t="shared" si="250"/>
        <v>5769.98</v>
      </c>
      <c r="E312" s="115">
        <f t="shared" si="263"/>
        <v>5825.37</v>
      </c>
      <c r="F312" s="116">
        <f t="shared" si="264"/>
        <v>44397</v>
      </c>
      <c r="G312" s="117">
        <f t="shared" si="242"/>
        <v>9.5996866540266623E-3</v>
      </c>
      <c r="H312" s="118">
        <f t="shared" si="256"/>
        <v>44459</v>
      </c>
      <c r="I312" s="118">
        <f t="shared" si="243"/>
        <v>44459</v>
      </c>
      <c r="J312" s="119">
        <f t="shared" si="251"/>
        <v>20</v>
      </c>
      <c r="K312" s="119">
        <f t="shared" si="265"/>
        <v>20</v>
      </c>
      <c r="L312" s="8">
        <f t="shared" si="252"/>
        <v>1.00959968</v>
      </c>
      <c r="M312" s="120">
        <f t="shared" si="266"/>
        <v>1.00530005</v>
      </c>
      <c r="N312" s="120">
        <f t="shared" si="260"/>
        <v>1.0623235116003678</v>
      </c>
      <c r="O312" s="113">
        <f t="shared" si="262"/>
        <v>1.0725214700000001</v>
      </c>
      <c r="P312" s="113">
        <f t="shared" si="244"/>
        <v>1074.03320938</v>
      </c>
      <c r="Q312" s="11">
        <f t="shared" si="257"/>
        <v>0</v>
      </c>
      <c r="R312" s="30">
        <f t="shared" si="253"/>
        <v>0</v>
      </c>
      <c r="S312" s="8">
        <f t="shared" si="245"/>
        <v>0</v>
      </c>
      <c r="T312" s="122">
        <f t="shared" si="254"/>
        <v>0.12559999999999999</v>
      </c>
      <c r="U312" s="121">
        <f t="shared" si="261"/>
        <v>20</v>
      </c>
      <c r="V312" s="121">
        <v>252</v>
      </c>
      <c r="W312" s="120">
        <f t="shared" si="246"/>
        <v>1.009434403</v>
      </c>
      <c r="X312" s="113">
        <f t="shared" si="247"/>
        <v>10.132862129999999</v>
      </c>
      <c r="Y312" s="113">
        <f t="shared" si="248"/>
        <v>0</v>
      </c>
      <c r="Z312" s="125" t="str">
        <f t="shared" si="258"/>
        <v>J=</v>
      </c>
      <c r="AA312" s="118">
        <f t="shared" si="259"/>
        <v>44459</v>
      </c>
      <c r="AB312" s="4"/>
      <c r="AD312" s="171">
        <f>[2]Plan1!$A366</f>
        <v>47802</v>
      </c>
      <c r="AE312" s="143" t="str">
        <f>[2]Plan1!$C366</f>
        <v>Proclamação da República</v>
      </c>
      <c r="AG312" s="133"/>
      <c r="AH312" s="135"/>
      <c r="AI312" s="135"/>
      <c r="AJ312" s="135"/>
      <c r="AK312" s="135"/>
      <c r="AL312" s="133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49"/>
        <v>44458</v>
      </c>
      <c r="B313" s="113">
        <f t="shared" si="241"/>
        <v>1084.1660715099999</v>
      </c>
      <c r="C313" s="113">
        <f t="shared" si="255"/>
        <v>1001.409519</v>
      </c>
      <c r="D313" s="114">
        <f t="shared" si="250"/>
        <v>5769.98</v>
      </c>
      <c r="E313" s="115">
        <f t="shared" si="263"/>
        <v>5825.37</v>
      </c>
      <c r="F313" s="116">
        <f t="shared" si="264"/>
        <v>44397</v>
      </c>
      <c r="G313" s="117">
        <f t="shared" si="242"/>
        <v>9.5996866540266623E-3</v>
      </c>
      <c r="H313" s="118">
        <f t="shared" si="256"/>
        <v>44459</v>
      </c>
      <c r="I313" s="118">
        <f t="shared" si="243"/>
        <v>44459</v>
      </c>
      <c r="J313" s="119">
        <f t="shared" si="251"/>
        <v>20</v>
      </c>
      <c r="K313" s="119">
        <f t="shared" si="265"/>
        <v>20</v>
      </c>
      <c r="L313" s="8">
        <f t="shared" si="252"/>
        <v>1.00959968</v>
      </c>
      <c r="M313" s="120">
        <f t="shared" si="266"/>
        <v>1.00530005</v>
      </c>
      <c r="N313" s="120">
        <f t="shared" si="260"/>
        <v>1.0623235116003678</v>
      </c>
      <c r="O313" s="113">
        <f t="shared" si="262"/>
        <v>1.0725214700000001</v>
      </c>
      <c r="P313" s="113">
        <f t="shared" si="244"/>
        <v>1074.03320938</v>
      </c>
      <c r="Q313" s="11">
        <f t="shared" si="257"/>
        <v>0</v>
      </c>
      <c r="R313" s="30">
        <f t="shared" si="253"/>
        <v>0</v>
      </c>
      <c r="S313" s="8">
        <f t="shared" si="245"/>
        <v>0</v>
      </c>
      <c r="T313" s="122">
        <f t="shared" si="254"/>
        <v>0.12559999999999999</v>
      </c>
      <c r="U313" s="121">
        <f t="shared" si="261"/>
        <v>20</v>
      </c>
      <c r="V313" s="121">
        <v>252</v>
      </c>
      <c r="W313" s="120">
        <f t="shared" si="246"/>
        <v>1.009434403</v>
      </c>
      <c r="X313" s="113">
        <f t="shared" si="247"/>
        <v>10.132862129999999</v>
      </c>
      <c r="Y313" s="113">
        <f t="shared" si="248"/>
        <v>0</v>
      </c>
      <c r="Z313" s="125" t="str">
        <f t="shared" si="258"/>
        <v>J=</v>
      </c>
      <c r="AA313" s="118">
        <f t="shared" si="259"/>
        <v>44459</v>
      </c>
      <c r="AB313" s="4"/>
      <c r="AD313" s="171">
        <f>[2]Plan1!$A367</f>
        <v>47807</v>
      </c>
      <c r="AE313" s="143" t="str">
        <f>[2]Plan1!$C367</f>
        <v>Dia Nacional de Zumbi e da Consciência Negra</v>
      </c>
      <c r="AG313" s="133"/>
      <c r="AH313" s="135"/>
      <c r="AI313" s="135"/>
      <c r="AJ313" s="135"/>
      <c r="AK313" s="135"/>
      <c r="AL313" s="133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49"/>
        <v>44459</v>
      </c>
      <c r="B314" s="113">
        <f t="shared" si="241"/>
        <v>1084.1660715099999</v>
      </c>
      <c r="C314" s="113">
        <f t="shared" si="255"/>
        <v>1001.409519</v>
      </c>
      <c r="D314" s="114">
        <f t="shared" si="250"/>
        <v>5769.98</v>
      </c>
      <c r="E314" s="115">
        <f t="shared" si="263"/>
        <v>5825.37</v>
      </c>
      <c r="F314" s="116">
        <f t="shared" si="264"/>
        <v>44397</v>
      </c>
      <c r="G314" s="117">
        <f t="shared" si="242"/>
        <v>9.5996866540266623E-3</v>
      </c>
      <c r="H314" s="118">
        <f t="shared" si="256"/>
        <v>44489</v>
      </c>
      <c r="I314" s="118">
        <f t="shared" si="243"/>
        <v>44459</v>
      </c>
      <c r="J314" s="119">
        <f t="shared" si="251"/>
        <v>20</v>
      </c>
      <c r="K314" s="119">
        <f t="shared" si="265"/>
        <v>20</v>
      </c>
      <c r="L314" s="8">
        <f t="shared" si="252"/>
        <v>1.00959968</v>
      </c>
      <c r="M314" s="120">
        <f t="shared" si="266"/>
        <v>1.00530005</v>
      </c>
      <c r="N314" s="120">
        <f t="shared" si="260"/>
        <v>1.0623235116003678</v>
      </c>
      <c r="O314" s="113">
        <f t="shared" si="262"/>
        <v>1.0725214700000001</v>
      </c>
      <c r="P314" s="113">
        <f t="shared" si="244"/>
        <v>1074.03320938</v>
      </c>
      <c r="Q314" s="11">
        <f t="shared" si="257"/>
        <v>10</v>
      </c>
      <c r="R314" s="30">
        <f t="shared" si="253"/>
        <v>0</v>
      </c>
      <c r="S314" s="8">
        <f t="shared" si="245"/>
        <v>0</v>
      </c>
      <c r="T314" s="122">
        <f t="shared" si="254"/>
        <v>0.12559999999999999</v>
      </c>
      <c r="U314" s="121">
        <f t="shared" si="261"/>
        <v>20</v>
      </c>
      <c r="V314" s="121">
        <v>252</v>
      </c>
      <c r="W314" s="120">
        <f t="shared" si="246"/>
        <v>1.009434403</v>
      </c>
      <c r="X314" s="113">
        <f t="shared" si="247"/>
        <v>10.132862129999999</v>
      </c>
      <c r="Y314" s="113">
        <f t="shared" si="248"/>
        <v>10.132862129999999</v>
      </c>
      <c r="Z314" s="125" t="str">
        <f t="shared" si="258"/>
        <v>J=</v>
      </c>
      <c r="AA314" s="118">
        <f t="shared" si="259"/>
        <v>44459</v>
      </c>
      <c r="AB314" s="4"/>
      <c r="AD314" s="171">
        <f>[2]Plan1!$A368</f>
        <v>47842</v>
      </c>
      <c r="AE314" s="143" t="str">
        <f>[2]Plan1!$C368</f>
        <v>Natal</v>
      </c>
      <c r="AG314" s="133"/>
      <c r="AH314" s="135"/>
      <c r="AI314" s="135"/>
      <c r="AJ314" s="135"/>
      <c r="AK314" s="135"/>
      <c r="AL314" s="133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49"/>
        <v>44460</v>
      </c>
      <c r="B315" s="113">
        <f t="shared" si="241"/>
        <v>1074.98091757</v>
      </c>
      <c r="C315" s="113">
        <f t="shared" si="255"/>
        <v>1001.409519</v>
      </c>
      <c r="D315" s="114">
        <f t="shared" si="250"/>
        <v>5825.37</v>
      </c>
      <c r="E315" s="115">
        <f t="shared" si="263"/>
        <v>5876.05</v>
      </c>
      <c r="F315" s="116">
        <f t="shared" si="264"/>
        <v>44428</v>
      </c>
      <c r="G315" s="117">
        <f t="shared" si="242"/>
        <v>8.699876574363552E-3</v>
      </c>
      <c r="H315" s="118">
        <f t="shared" si="256"/>
        <v>44489</v>
      </c>
      <c r="I315" s="118">
        <f t="shared" si="243"/>
        <v>44489</v>
      </c>
      <c r="J315" s="119">
        <f t="shared" si="251"/>
        <v>21</v>
      </c>
      <c r="K315" s="119">
        <f t="shared" si="265"/>
        <v>1</v>
      </c>
      <c r="L315" s="8">
        <f t="shared" si="252"/>
        <v>1.0004125699999999</v>
      </c>
      <c r="M315" s="120">
        <f t="shared" si="266"/>
        <v>1.00959968</v>
      </c>
      <c r="N315" s="120">
        <f t="shared" si="260"/>
        <v>1.0725214773682075</v>
      </c>
      <c r="O315" s="113">
        <f t="shared" si="262"/>
        <v>1.07296396</v>
      </c>
      <c r="P315" s="113">
        <f t="shared" si="244"/>
        <v>1074.4763230799999</v>
      </c>
      <c r="Q315" s="11">
        <f t="shared" si="257"/>
        <v>0</v>
      </c>
      <c r="R315" s="30">
        <f t="shared" si="253"/>
        <v>0</v>
      </c>
      <c r="S315" s="8">
        <f t="shared" si="245"/>
        <v>0</v>
      </c>
      <c r="T315" s="122">
        <f t="shared" si="254"/>
        <v>0.12559999999999999</v>
      </c>
      <c r="U315" s="121">
        <f t="shared" si="261"/>
        <v>1</v>
      </c>
      <c r="V315" s="121">
        <v>252</v>
      </c>
      <c r="W315" s="120">
        <f t="shared" si="246"/>
        <v>1.000469619</v>
      </c>
      <c r="X315" s="113">
        <f t="shared" si="247"/>
        <v>0.50459449000000001</v>
      </c>
      <c r="Y315" s="113">
        <f t="shared" si="248"/>
        <v>0</v>
      </c>
      <c r="Z315" s="125" t="str">
        <f t="shared" si="258"/>
        <v>J=</v>
      </c>
      <c r="AA315" s="118">
        <f t="shared" si="259"/>
        <v>44489</v>
      </c>
      <c r="AB315" s="4"/>
      <c r="AD315" s="171">
        <f>[2]Plan1!$A369</f>
        <v>47849</v>
      </c>
      <c r="AE315" s="143" t="str">
        <f>[2]Plan1!$C369</f>
        <v>Confraternização Universal</v>
      </c>
      <c r="AG315" s="133"/>
      <c r="AH315" s="135"/>
      <c r="AI315" s="135"/>
      <c r="AJ315" s="135"/>
      <c r="AK315" s="135"/>
      <c r="AL315" s="133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49"/>
        <v>44461</v>
      </c>
      <c r="B316" s="113">
        <f t="shared" si="241"/>
        <v>1075.92946996</v>
      </c>
      <c r="C316" s="113">
        <f t="shared" si="255"/>
        <v>1001.409519</v>
      </c>
      <c r="D316" s="114">
        <f t="shared" si="250"/>
        <v>5825.37</v>
      </c>
      <c r="E316" s="115">
        <f t="shared" si="263"/>
        <v>5876.05</v>
      </c>
      <c r="F316" s="116">
        <f t="shared" si="264"/>
        <v>44428</v>
      </c>
      <c r="G316" s="117">
        <f t="shared" si="242"/>
        <v>8.699876574363552E-3</v>
      </c>
      <c r="H316" s="118">
        <f t="shared" si="256"/>
        <v>44489</v>
      </c>
      <c r="I316" s="118">
        <f t="shared" si="243"/>
        <v>44489</v>
      </c>
      <c r="J316" s="119">
        <f t="shared" si="251"/>
        <v>21</v>
      </c>
      <c r="K316" s="119">
        <f t="shared" si="265"/>
        <v>2</v>
      </c>
      <c r="L316" s="8">
        <f t="shared" si="252"/>
        <v>1.00082531</v>
      </c>
      <c r="M316" s="120">
        <f t="shared" si="266"/>
        <v>1.00959968</v>
      </c>
      <c r="N316" s="120">
        <f t="shared" si="260"/>
        <v>1.0725214773682075</v>
      </c>
      <c r="O316" s="113">
        <f t="shared" si="262"/>
        <v>1.07340664</v>
      </c>
      <c r="P316" s="113">
        <f t="shared" si="244"/>
        <v>1074.9196270499999</v>
      </c>
      <c r="Q316" s="11">
        <f t="shared" si="257"/>
        <v>0</v>
      </c>
      <c r="R316" s="30">
        <f t="shared" si="253"/>
        <v>0</v>
      </c>
      <c r="S316" s="8">
        <f t="shared" si="245"/>
        <v>0</v>
      </c>
      <c r="T316" s="122">
        <f t="shared" si="254"/>
        <v>0.12559999999999999</v>
      </c>
      <c r="U316" s="121">
        <f t="shared" si="261"/>
        <v>2</v>
      </c>
      <c r="V316" s="121">
        <v>252</v>
      </c>
      <c r="W316" s="120">
        <f t="shared" si="246"/>
        <v>1.000939459</v>
      </c>
      <c r="X316" s="113">
        <f t="shared" si="247"/>
        <v>1.0098429099999999</v>
      </c>
      <c r="Y316" s="113">
        <f t="shared" si="248"/>
        <v>0</v>
      </c>
      <c r="Z316" s="125" t="str">
        <f t="shared" si="258"/>
        <v>J=</v>
      </c>
      <c r="AA316" s="118">
        <f t="shared" si="259"/>
        <v>44489</v>
      </c>
      <c r="AB316" s="4"/>
      <c r="AD316" s="171">
        <f>[2]Plan1!$A370</f>
        <v>47903</v>
      </c>
      <c r="AE316" s="143" t="str">
        <f>[2]Plan1!$C370</f>
        <v>Carnaval</v>
      </c>
      <c r="AG316" s="133"/>
      <c r="AH316" s="135"/>
      <c r="AI316" s="135"/>
      <c r="AJ316" s="135"/>
      <c r="AK316" s="135"/>
      <c r="AL316" s="133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49"/>
        <v>44462</v>
      </c>
      <c r="B317" s="113">
        <f t="shared" si="241"/>
        <v>1076.878856</v>
      </c>
      <c r="C317" s="113">
        <f t="shared" si="255"/>
        <v>1001.409519</v>
      </c>
      <c r="D317" s="114">
        <f t="shared" si="250"/>
        <v>5825.37</v>
      </c>
      <c r="E317" s="115">
        <f t="shared" si="263"/>
        <v>5876.05</v>
      </c>
      <c r="F317" s="116">
        <f t="shared" si="264"/>
        <v>44428</v>
      </c>
      <c r="G317" s="117">
        <f t="shared" si="242"/>
        <v>8.699876574363552E-3</v>
      </c>
      <c r="H317" s="118">
        <f t="shared" si="256"/>
        <v>44489</v>
      </c>
      <c r="I317" s="118">
        <f t="shared" si="243"/>
        <v>44489</v>
      </c>
      <c r="J317" s="119">
        <f t="shared" si="251"/>
        <v>21</v>
      </c>
      <c r="K317" s="119">
        <f t="shared" si="265"/>
        <v>3</v>
      </c>
      <c r="L317" s="8">
        <f t="shared" si="252"/>
        <v>1.00123823</v>
      </c>
      <c r="M317" s="120">
        <f t="shared" si="266"/>
        <v>1.00959968</v>
      </c>
      <c r="N317" s="120">
        <f t="shared" si="260"/>
        <v>1.0725214773682075</v>
      </c>
      <c r="O317" s="113">
        <f t="shared" si="262"/>
        <v>1.0738494999999999</v>
      </c>
      <c r="P317" s="113">
        <f t="shared" si="244"/>
        <v>1075.36311127</v>
      </c>
      <c r="Q317" s="11">
        <f t="shared" si="257"/>
        <v>0</v>
      </c>
      <c r="R317" s="30">
        <f t="shared" si="253"/>
        <v>0</v>
      </c>
      <c r="S317" s="8">
        <f t="shared" si="245"/>
        <v>0</v>
      </c>
      <c r="T317" s="122">
        <f t="shared" si="254"/>
        <v>0.12559999999999999</v>
      </c>
      <c r="U317" s="121">
        <f t="shared" si="261"/>
        <v>3</v>
      </c>
      <c r="V317" s="121">
        <v>252</v>
      </c>
      <c r="W317" s="120">
        <f t="shared" si="246"/>
        <v>1.0014095190000001</v>
      </c>
      <c r="X317" s="113">
        <f t="shared" si="247"/>
        <v>1.51574473</v>
      </c>
      <c r="Y317" s="113">
        <f t="shared" si="248"/>
        <v>0</v>
      </c>
      <c r="Z317" s="125" t="str">
        <f t="shared" si="258"/>
        <v>J=</v>
      </c>
      <c r="AA317" s="118">
        <f t="shared" si="259"/>
        <v>44489</v>
      </c>
      <c r="AB317" s="4"/>
      <c r="AD317" s="171">
        <f>[2]Plan1!$A371</f>
        <v>47904</v>
      </c>
      <c r="AE317" s="143" t="str">
        <f>[2]Plan1!$C371</f>
        <v>Carnaval</v>
      </c>
      <c r="AG317" s="133"/>
      <c r="AH317" s="135"/>
      <c r="AI317" s="135"/>
      <c r="AJ317" s="135"/>
      <c r="AK317" s="135"/>
      <c r="AL317" s="133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49"/>
        <v>44463</v>
      </c>
      <c r="B318" s="113">
        <f t="shared" si="241"/>
        <v>1077.82907731</v>
      </c>
      <c r="C318" s="113">
        <f t="shared" si="255"/>
        <v>1001.409519</v>
      </c>
      <c r="D318" s="114">
        <f t="shared" si="250"/>
        <v>5825.37</v>
      </c>
      <c r="E318" s="115">
        <f t="shared" si="263"/>
        <v>5876.05</v>
      </c>
      <c r="F318" s="116">
        <f t="shared" si="264"/>
        <v>44428</v>
      </c>
      <c r="G318" s="117">
        <f t="shared" si="242"/>
        <v>8.699876574363552E-3</v>
      </c>
      <c r="H318" s="118">
        <f t="shared" si="256"/>
        <v>44489</v>
      </c>
      <c r="I318" s="118">
        <f t="shared" si="243"/>
        <v>44489</v>
      </c>
      <c r="J318" s="119">
        <f t="shared" si="251"/>
        <v>21</v>
      </c>
      <c r="K318" s="119">
        <f t="shared" si="265"/>
        <v>4</v>
      </c>
      <c r="L318" s="8">
        <f t="shared" si="252"/>
        <v>1.00165131</v>
      </c>
      <c r="M318" s="120">
        <f t="shared" si="266"/>
        <v>1.00959968</v>
      </c>
      <c r="N318" s="120">
        <f t="shared" si="260"/>
        <v>1.0725214773682075</v>
      </c>
      <c r="O318" s="113">
        <f t="shared" si="262"/>
        <v>1.0742925400000001</v>
      </c>
      <c r="P318" s="113">
        <f t="shared" si="244"/>
        <v>1075.8067757399999</v>
      </c>
      <c r="Q318" s="11">
        <f t="shared" si="257"/>
        <v>0</v>
      </c>
      <c r="R318" s="30">
        <f t="shared" si="253"/>
        <v>0</v>
      </c>
      <c r="S318" s="8">
        <f t="shared" si="245"/>
        <v>0</v>
      </c>
      <c r="T318" s="122">
        <f t="shared" si="254"/>
        <v>0.12559999999999999</v>
      </c>
      <c r="U318" s="121">
        <f t="shared" si="261"/>
        <v>4</v>
      </c>
      <c r="V318" s="121">
        <v>252</v>
      </c>
      <c r="W318" s="120">
        <f t="shared" si="246"/>
        <v>1.0018798</v>
      </c>
      <c r="X318" s="113">
        <f t="shared" si="247"/>
        <v>2.0223015700000002</v>
      </c>
      <c r="Y318" s="113">
        <f t="shared" si="248"/>
        <v>0</v>
      </c>
      <c r="Z318" s="125" t="str">
        <f t="shared" si="258"/>
        <v>J=</v>
      </c>
      <c r="AA318" s="118">
        <f t="shared" si="259"/>
        <v>44489</v>
      </c>
      <c r="AB318" s="4"/>
      <c r="AD318" s="171">
        <f>[2]Plan1!$A372</f>
        <v>47949</v>
      </c>
      <c r="AE318" s="143" t="str">
        <f>[2]Plan1!$C372</f>
        <v>Paixão de Cristo</v>
      </c>
      <c r="AG318" s="133"/>
      <c r="AH318" s="135"/>
      <c r="AI318" s="135"/>
      <c r="AJ318" s="135"/>
      <c r="AK318" s="135"/>
      <c r="AL318" s="133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49"/>
        <v>44464</v>
      </c>
      <c r="B319" s="113">
        <f t="shared" si="241"/>
        <v>1078.7801344500001</v>
      </c>
      <c r="C319" s="113">
        <f t="shared" si="255"/>
        <v>1001.409519</v>
      </c>
      <c r="D319" s="114">
        <f t="shared" si="250"/>
        <v>5825.37</v>
      </c>
      <c r="E319" s="115">
        <f t="shared" si="263"/>
        <v>5876.05</v>
      </c>
      <c r="F319" s="116">
        <f t="shared" si="264"/>
        <v>44428</v>
      </c>
      <c r="G319" s="117">
        <f t="shared" si="242"/>
        <v>8.699876574363552E-3</v>
      </c>
      <c r="H319" s="118">
        <f t="shared" si="256"/>
        <v>44489</v>
      </c>
      <c r="I319" s="118">
        <f t="shared" si="243"/>
        <v>44489</v>
      </c>
      <c r="J319" s="119">
        <f t="shared" si="251"/>
        <v>21</v>
      </c>
      <c r="K319" s="119">
        <f t="shared" si="265"/>
        <v>5</v>
      </c>
      <c r="L319" s="8">
        <f t="shared" si="252"/>
        <v>1.00206456</v>
      </c>
      <c r="M319" s="120">
        <f t="shared" si="266"/>
        <v>1.00959968</v>
      </c>
      <c r="N319" s="120">
        <f t="shared" si="260"/>
        <v>1.0725214773682075</v>
      </c>
      <c r="O319" s="113">
        <f t="shared" si="262"/>
        <v>1.07473576</v>
      </c>
      <c r="P319" s="113">
        <f t="shared" si="244"/>
        <v>1076.2506204700001</v>
      </c>
      <c r="Q319" s="11">
        <f t="shared" si="257"/>
        <v>0</v>
      </c>
      <c r="R319" s="30">
        <f t="shared" si="253"/>
        <v>0</v>
      </c>
      <c r="S319" s="8">
        <f t="shared" si="245"/>
        <v>0</v>
      </c>
      <c r="T319" s="122">
        <f t="shared" si="254"/>
        <v>0.12559999999999999</v>
      </c>
      <c r="U319" s="121">
        <f t="shared" si="261"/>
        <v>5</v>
      </c>
      <c r="V319" s="121">
        <v>252</v>
      </c>
      <c r="W319" s="120">
        <f t="shared" si="246"/>
        <v>1.002350302</v>
      </c>
      <c r="X319" s="113">
        <f t="shared" si="247"/>
        <v>2.5295139799999999</v>
      </c>
      <c r="Y319" s="113">
        <f t="shared" si="248"/>
        <v>0</v>
      </c>
      <c r="Z319" s="125" t="str">
        <f t="shared" si="258"/>
        <v>J=</v>
      </c>
      <c r="AA319" s="118">
        <f t="shared" si="259"/>
        <v>44489</v>
      </c>
      <c r="AB319" s="4"/>
      <c r="AD319" s="171">
        <f>[2]Plan1!$A373</f>
        <v>47959</v>
      </c>
      <c r="AE319" s="143" t="str">
        <f>[2]Plan1!$C373</f>
        <v>Tiradentes</v>
      </c>
      <c r="AG319" s="133"/>
      <c r="AH319" s="135"/>
      <c r="AI319" s="135"/>
      <c r="AJ319" s="135"/>
      <c r="AK319" s="135"/>
      <c r="AL319" s="133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49"/>
        <v>44465</v>
      </c>
      <c r="B320" s="113">
        <f t="shared" si="241"/>
        <v>1078.7801344500001</v>
      </c>
      <c r="C320" s="113">
        <f t="shared" si="255"/>
        <v>1001.409519</v>
      </c>
      <c r="D320" s="114">
        <f t="shared" si="250"/>
        <v>5825.37</v>
      </c>
      <c r="E320" s="115">
        <f t="shared" si="263"/>
        <v>5876.05</v>
      </c>
      <c r="F320" s="116">
        <f t="shared" si="264"/>
        <v>44428</v>
      </c>
      <c r="G320" s="117">
        <f t="shared" si="242"/>
        <v>8.699876574363552E-3</v>
      </c>
      <c r="H320" s="118">
        <f t="shared" si="256"/>
        <v>44489</v>
      </c>
      <c r="I320" s="118">
        <f t="shared" si="243"/>
        <v>44489</v>
      </c>
      <c r="J320" s="119">
        <f t="shared" si="251"/>
        <v>21</v>
      </c>
      <c r="K320" s="119">
        <f t="shared" si="265"/>
        <v>5</v>
      </c>
      <c r="L320" s="8">
        <f t="shared" si="252"/>
        <v>1.00206456</v>
      </c>
      <c r="M320" s="120">
        <f t="shared" si="266"/>
        <v>1.00959968</v>
      </c>
      <c r="N320" s="120">
        <f t="shared" si="260"/>
        <v>1.0725214773682075</v>
      </c>
      <c r="O320" s="113">
        <f t="shared" si="262"/>
        <v>1.07473576</v>
      </c>
      <c r="P320" s="113">
        <f t="shared" si="244"/>
        <v>1076.2506204700001</v>
      </c>
      <c r="Q320" s="11">
        <f t="shared" si="257"/>
        <v>0</v>
      </c>
      <c r="R320" s="30">
        <f t="shared" si="253"/>
        <v>0</v>
      </c>
      <c r="S320" s="8">
        <f t="shared" si="245"/>
        <v>0</v>
      </c>
      <c r="T320" s="122">
        <f t="shared" si="254"/>
        <v>0.12559999999999999</v>
      </c>
      <c r="U320" s="121">
        <f t="shared" si="261"/>
        <v>5</v>
      </c>
      <c r="V320" s="121">
        <v>252</v>
      </c>
      <c r="W320" s="120">
        <f t="shared" si="246"/>
        <v>1.002350302</v>
      </c>
      <c r="X320" s="113">
        <f t="shared" si="247"/>
        <v>2.5295139799999999</v>
      </c>
      <c r="Y320" s="113">
        <f t="shared" si="248"/>
        <v>0</v>
      </c>
      <c r="Z320" s="125" t="str">
        <f t="shared" si="258"/>
        <v>J=</v>
      </c>
      <c r="AA320" s="118">
        <f t="shared" si="259"/>
        <v>44489</v>
      </c>
      <c r="AB320" s="4"/>
      <c r="AD320" s="171">
        <f>[2]Plan1!$A374</f>
        <v>47969</v>
      </c>
      <c r="AE320" s="143" t="str">
        <f>[2]Plan1!$C374</f>
        <v>Dia do Trabalho</v>
      </c>
      <c r="AG320" s="133"/>
      <c r="AH320" s="135"/>
      <c r="AI320" s="135"/>
      <c r="AJ320" s="135"/>
      <c r="AK320" s="135"/>
      <c r="AL320" s="133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49"/>
        <v>44466</v>
      </c>
      <c r="B321" s="113">
        <f t="shared" si="241"/>
        <v>1078.7801344500001</v>
      </c>
      <c r="C321" s="113">
        <f t="shared" si="255"/>
        <v>1001.409519</v>
      </c>
      <c r="D321" s="114">
        <f t="shared" si="250"/>
        <v>5825.37</v>
      </c>
      <c r="E321" s="115">
        <f t="shared" si="263"/>
        <v>5876.05</v>
      </c>
      <c r="F321" s="116">
        <f t="shared" si="264"/>
        <v>44428</v>
      </c>
      <c r="G321" s="117">
        <f t="shared" si="242"/>
        <v>8.699876574363552E-3</v>
      </c>
      <c r="H321" s="118">
        <f t="shared" si="256"/>
        <v>44489</v>
      </c>
      <c r="I321" s="118">
        <f t="shared" si="243"/>
        <v>44489</v>
      </c>
      <c r="J321" s="119">
        <f t="shared" si="251"/>
        <v>21</v>
      </c>
      <c r="K321" s="119">
        <f t="shared" si="265"/>
        <v>5</v>
      </c>
      <c r="L321" s="8">
        <f t="shared" si="252"/>
        <v>1.00206456</v>
      </c>
      <c r="M321" s="120">
        <f t="shared" si="266"/>
        <v>1.00959968</v>
      </c>
      <c r="N321" s="120">
        <f t="shared" si="260"/>
        <v>1.0725214773682075</v>
      </c>
      <c r="O321" s="113">
        <f t="shared" si="262"/>
        <v>1.07473576</v>
      </c>
      <c r="P321" s="113">
        <f t="shared" si="244"/>
        <v>1076.2506204700001</v>
      </c>
      <c r="Q321" s="11">
        <f t="shared" si="257"/>
        <v>0</v>
      </c>
      <c r="R321" s="30">
        <f t="shared" si="253"/>
        <v>0</v>
      </c>
      <c r="S321" s="8">
        <f t="shared" si="245"/>
        <v>0</v>
      </c>
      <c r="T321" s="122">
        <f t="shared" si="254"/>
        <v>0.12559999999999999</v>
      </c>
      <c r="U321" s="121">
        <f t="shared" si="261"/>
        <v>5</v>
      </c>
      <c r="V321" s="121">
        <v>252</v>
      </c>
      <c r="W321" s="120">
        <f t="shared" si="246"/>
        <v>1.002350302</v>
      </c>
      <c r="X321" s="113">
        <f t="shared" si="247"/>
        <v>2.5295139799999999</v>
      </c>
      <c r="Y321" s="113">
        <f t="shared" si="248"/>
        <v>0</v>
      </c>
      <c r="Z321" s="125" t="str">
        <f t="shared" si="258"/>
        <v>J=</v>
      </c>
      <c r="AA321" s="118">
        <f t="shared" si="259"/>
        <v>44489</v>
      </c>
      <c r="AB321" s="4"/>
      <c r="AD321" s="171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49"/>
        <v>44467</v>
      </c>
      <c r="B322" s="113">
        <f t="shared" si="241"/>
        <v>1079.7320379999999</v>
      </c>
      <c r="C322" s="113">
        <f t="shared" si="255"/>
        <v>1001.409519</v>
      </c>
      <c r="D322" s="114">
        <f t="shared" si="250"/>
        <v>5825.37</v>
      </c>
      <c r="E322" s="115">
        <f t="shared" si="263"/>
        <v>5876.05</v>
      </c>
      <c r="F322" s="116">
        <f t="shared" si="264"/>
        <v>44428</v>
      </c>
      <c r="G322" s="117">
        <f t="shared" si="242"/>
        <v>8.699876574363552E-3</v>
      </c>
      <c r="H322" s="118">
        <f t="shared" si="256"/>
        <v>44489</v>
      </c>
      <c r="I322" s="118">
        <f t="shared" si="243"/>
        <v>44489</v>
      </c>
      <c r="J322" s="119">
        <f t="shared" si="251"/>
        <v>21</v>
      </c>
      <c r="K322" s="119">
        <f t="shared" si="265"/>
        <v>6</v>
      </c>
      <c r="L322" s="8">
        <f t="shared" si="252"/>
        <v>1.00247799</v>
      </c>
      <c r="M322" s="120">
        <f t="shared" si="266"/>
        <v>1.00959968</v>
      </c>
      <c r="N322" s="120">
        <f t="shared" si="260"/>
        <v>1.0725214773682075</v>
      </c>
      <c r="O322" s="113">
        <f t="shared" si="262"/>
        <v>1.07517917</v>
      </c>
      <c r="P322" s="113">
        <f t="shared" si="244"/>
        <v>1076.6946554599999</v>
      </c>
      <c r="Q322" s="11">
        <f t="shared" si="257"/>
        <v>0</v>
      </c>
      <c r="R322" s="30">
        <f t="shared" si="253"/>
        <v>0</v>
      </c>
      <c r="S322" s="8">
        <f t="shared" si="245"/>
        <v>0</v>
      </c>
      <c r="T322" s="122">
        <f t="shared" si="254"/>
        <v>0.12559999999999999</v>
      </c>
      <c r="U322" s="121">
        <f t="shared" si="261"/>
        <v>6</v>
      </c>
      <c r="V322" s="121">
        <v>252</v>
      </c>
      <c r="W322" s="120">
        <f t="shared" si="246"/>
        <v>1.002821025</v>
      </c>
      <c r="X322" s="113">
        <f t="shared" si="247"/>
        <v>3.0373825399999999</v>
      </c>
      <c r="Y322" s="113">
        <f t="shared" si="248"/>
        <v>0</v>
      </c>
      <c r="Z322" s="125" t="str">
        <f t="shared" si="258"/>
        <v>J=</v>
      </c>
      <c r="AA322" s="118">
        <f t="shared" si="259"/>
        <v>44489</v>
      </c>
      <c r="AB322" s="4"/>
      <c r="AD322" s="171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49"/>
        <v>44468</v>
      </c>
      <c r="B323" s="113">
        <f t="shared" si="241"/>
        <v>1080.6847673599998</v>
      </c>
      <c r="C323" s="113">
        <f t="shared" si="255"/>
        <v>1001.409519</v>
      </c>
      <c r="D323" s="114">
        <f t="shared" si="250"/>
        <v>5825.37</v>
      </c>
      <c r="E323" s="115">
        <f t="shared" si="263"/>
        <v>5876.05</v>
      </c>
      <c r="F323" s="116">
        <f t="shared" si="264"/>
        <v>44428</v>
      </c>
      <c r="G323" s="117">
        <f t="shared" si="242"/>
        <v>8.699876574363552E-3</v>
      </c>
      <c r="H323" s="118">
        <f t="shared" si="256"/>
        <v>44489</v>
      </c>
      <c r="I323" s="118">
        <f t="shared" si="243"/>
        <v>44489</v>
      </c>
      <c r="J323" s="119">
        <f t="shared" si="251"/>
        <v>21</v>
      </c>
      <c r="K323" s="119">
        <f t="shared" si="265"/>
        <v>7</v>
      </c>
      <c r="L323" s="8">
        <f t="shared" si="252"/>
        <v>1.00289158</v>
      </c>
      <c r="M323" s="120">
        <f t="shared" si="266"/>
        <v>1.00959968</v>
      </c>
      <c r="N323" s="120">
        <f t="shared" si="260"/>
        <v>1.0725214773682075</v>
      </c>
      <c r="O323" s="113">
        <f t="shared" si="262"/>
        <v>1.07562275</v>
      </c>
      <c r="P323" s="113">
        <f t="shared" si="244"/>
        <v>1077.1388606999999</v>
      </c>
      <c r="Q323" s="11">
        <f t="shared" si="257"/>
        <v>0</v>
      </c>
      <c r="R323" s="30">
        <f t="shared" si="253"/>
        <v>0</v>
      </c>
      <c r="S323" s="8">
        <f t="shared" si="245"/>
        <v>0</v>
      </c>
      <c r="T323" s="122">
        <f t="shared" si="254"/>
        <v>0.12559999999999999</v>
      </c>
      <c r="U323" s="121">
        <f t="shared" si="261"/>
        <v>7</v>
      </c>
      <c r="V323" s="121">
        <v>252</v>
      </c>
      <c r="W323" s="120">
        <f t="shared" si="246"/>
        <v>1.0032919680000001</v>
      </c>
      <c r="X323" s="113">
        <f t="shared" si="247"/>
        <v>3.54590666</v>
      </c>
      <c r="Y323" s="113">
        <f t="shared" si="248"/>
        <v>0</v>
      </c>
      <c r="Z323" s="125" t="str">
        <f t="shared" si="258"/>
        <v>J=</v>
      </c>
      <c r="AA323" s="118">
        <f t="shared" si="259"/>
        <v>44489</v>
      </c>
      <c r="AB323" s="4"/>
      <c r="AD323" s="171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49"/>
        <v>44469</v>
      </c>
      <c r="B324" s="113">
        <f t="shared" si="241"/>
        <v>1081.63835535</v>
      </c>
      <c r="C324" s="113">
        <f t="shared" si="255"/>
        <v>1001.409519</v>
      </c>
      <c r="D324" s="114">
        <f t="shared" si="250"/>
        <v>5825.37</v>
      </c>
      <c r="E324" s="115">
        <f t="shared" si="263"/>
        <v>5876.05</v>
      </c>
      <c r="F324" s="116">
        <f t="shared" si="264"/>
        <v>44428</v>
      </c>
      <c r="G324" s="117">
        <f t="shared" si="242"/>
        <v>8.699876574363552E-3</v>
      </c>
      <c r="H324" s="118">
        <f t="shared" si="256"/>
        <v>44489</v>
      </c>
      <c r="I324" s="118">
        <f t="shared" si="243"/>
        <v>44489</v>
      </c>
      <c r="J324" s="119">
        <f t="shared" si="251"/>
        <v>21</v>
      </c>
      <c r="K324" s="119">
        <f t="shared" si="265"/>
        <v>8</v>
      </c>
      <c r="L324" s="8">
        <f t="shared" si="252"/>
        <v>1.00330535</v>
      </c>
      <c r="M324" s="120">
        <f t="shared" si="266"/>
        <v>1.00959968</v>
      </c>
      <c r="N324" s="120">
        <f t="shared" si="260"/>
        <v>1.0725214773682075</v>
      </c>
      <c r="O324" s="113">
        <f t="shared" si="262"/>
        <v>1.0760665300000001</v>
      </c>
      <c r="P324" s="113">
        <f t="shared" si="244"/>
        <v>1077.5832662099999</v>
      </c>
      <c r="Q324" s="11">
        <f t="shared" si="257"/>
        <v>0</v>
      </c>
      <c r="R324" s="30">
        <f t="shared" si="253"/>
        <v>0</v>
      </c>
      <c r="S324" s="8">
        <f t="shared" si="245"/>
        <v>0</v>
      </c>
      <c r="T324" s="122">
        <f t="shared" si="254"/>
        <v>0.12559999999999999</v>
      </c>
      <c r="U324" s="121">
        <f t="shared" si="261"/>
        <v>8</v>
      </c>
      <c r="V324" s="121">
        <v>252</v>
      </c>
      <c r="W324" s="120">
        <f t="shared" si="246"/>
        <v>1.0037631330000001</v>
      </c>
      <c r="X324" s="113">
        <f t="shared" si="247"/>
        <v>4.0550891399999998</v>
      </c>
      <c r="Y324" s="113">
        <f t="shared" si="248"/>
        <v>0</v>
      </c>
      <c r="Z324" s="125" t="str">
        <f t="shared" si="258"/>
        <v>J=</v>
      </c>
      <c r="AA324" s="118">
        <f t="shared" si="259"/>
        <v>44489</v>
      </c>
      <c r="AB324" s="4"/>
      <c r="AD324" s="171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49"/>
        <v>44470</v>
      </c>
      <c r="B325" s="113">
        <f t="shared" si="241"/>
        <v>1082.59278247</v>
      </c>
      <c r="C325" s="113">
        <f t="shared" si="255"/>
        <v>1001.409519</v>
      </c>
      <c r="D325" s="114">
        <f t="shared" si="250"/>
        <v>5825.37</v>
      </c>
      <c r="E325" s="115">
        <f t="shared" si="263"/>
        <v>5876.05</v>
      </c>
      <c r="F325" s="116">
        <f t="shared" si="264"/>
        <v>44428</v>
      </c>
      <c r="G325" s="117">
        <f t="shared" si="242"/>
        <v>8.699876574363552E-3</v>
      </c>
      <c r="H325" s="118">
        <f t="shared" si="256"/>
        <v>44489</v>
      </c>
      <c r="I325" s="118">
        <f t="shared" si="243"/>
        <v>44489</v>
      </c>
      <c r="J325" s="119">
        <f t="shared" si="251"/>
        <v>21</v>
      </c>
      <c r="K325" s="119">
        <f t="shared" si="265"/>
        <v>9</v>
      </c>
      <c r="L325" s="8">
        <f t="shared" si="252"/>
        <v>1.00371929</v>
      </c>
      <c r="M325" s="120">
        <f t="shared" si="266"/>
        <v>1.00959968</v>
      </c>
      <c r="N325" s="120">
        <f t="shared" si="260"/>
        <v>1.0725214773682075</v>
      </c>
      <c r="O325" s="113">
        <f t="shared" si="262"/>
        <v>1.07651049</v>
      </c>
      <c r="P325" s="113">
        <f t="shared" si="244"/>
        <v>1078.0278519799999</v>
      </c>
      <c r="Q325" s="11">
        <f t="shared" si="257"/>
        <v>0</v>
      </c>
      <c r="R325" s="30">
        <f t="shared" si="253"/>
        <v>0</v>
      </c>
      <c r="S325" s="8">
        <f t="shared" si="245"/>
        <v>0</v>
      </c>
      <c r="T325" s="122">
        <f t="shared" si="254"/>
        <v>0.12559999999999999</v>
      </c>
      <c r="U325" s="121">
        <f t="shared" si="261"/>
        <v>9</v>
      </c>
      <c r="V325" s="121">
        <v>252</v>
      </c>
      <c r="W325" s="120">
        <f t="shared" si="246"/>
        <v>1.00423452</v>
      </c>
      <c r="X325" s="113">
        <f t="shared" si="247"/>
        <v>4.5649304900000001</v>
      </c>
      <c r="Y325" s="113">
        <f t="shared" si="248"/>
        <v>0</v>
      </c>
      <c r="Z325" s="125" t="str">
        <f t="shared" si="258"/>
        <v>J=</v>
      </c>
      <c r="AA325" s="118">
        <f t="shared" si="259"/>
        <v>44489</v>
      </c>
      <c r="AB325" s="4"/>
      <c r="AD325" s="171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49"/>
        <v>44471</v>
      </c>
      <c r="B326" s="113">
        <f t="shared" si="241"/>
        <v>1083.54804711</v>
      </c>
      <c r="C326" s="113">
        <f t="shared" si="255"/>
        <v>1001.409519</v>
      </c>
      <c r="D326" s="114">
        <f t="shared" si="250"/>
        <v>5825.37</v>
      </c>
      <c r="E326" s="115">
        <f t="shared" si="263"/>
        <v>5876.05</v>
      </c>
      <c r="F326" s="116">
        <f t="shared" si="264"/>
        <v>44428</v>
      </c>
      <c r="G326" s="117">
        <f t="shared" si="242"/>
        <v>8.699876574363552E-3</v>
      </c>
      <c r="H326" s="118">
        <f t="shared" si="256"/>
        <v>44489</v>
      </c>
      <c r="I326" s="118">
        <f t="shared" si="243"/>
        <v>44489</v>
      </c>
      <c r="J326" s="119">
        <f t="shared" si="251"/>
        <v>21</v>
      </c>
      <c r="K326" s="119">
        <f t="shared" si="265"/>
        <v>10</v>
      </c>
      <c r="L326" s="8">
        <f t="shared" si="252"/>
        <v>1.0041334</v>
      </c>
      <c r="M326" s="120">
        <f t="shared" si="266"/>
        <v>1.00959968</v>
      </c>
      <c r="N326" s="120">
        <f t="shared" si="260"/>
        <v>1.0725214773682075</v>
      </c>
      <c r="O326" s="113">
        <f t="shared" si="262"/>
        <v>1.0769546299999999</v>
      </c>
      <c r="P326" s="113">
        <f t="shared" si="244"/>
        <v>1078.4726180099999</v>
      </c>
      <c r="Q326" s="11">
        <f t="shared" si="257"/>
        <v>0</v>
      </c>
      <c r="R326" s="30">
        <f t="shared" si="253"/>
        <v>0</v>
      </c>
      <c r="S326" s="8">
        <f t="shared" si="245"/>
        <v>0</v>
      </c>
      <c r="T326" s="122">
        <f t="shared" si="254"/>
        <v>0.12559999999999999</v>
      </c>
      <c r="U326" s="121">
        <f t="shared" si="261"/>
        <v>10</v>
      </c>
      <c r="V326" s="121">
        <v>252</v>
      </c>
      <c r="W326" s="120">
        <f t="shared" si="246"/>
        <v>1.0047061269999999</v>
      </c>
      <c r="X326" s="113">
        <f t="shared" si="247"/>
        <v>5.0754291</v>
      </c>
      <c r="Y326" s="113">
        <f t="shared" si="248"/>
        <v>0</v>
      </c>
      <c r="Z326" s="125" t="str">
        <f t="shared" si="258"/>
        <v>J=</v>
      </c>
      <c r="AA326" s="118">
        <f t="shared" si="259"/>
        <v>44489</v>
      </c>
      <c r="AB326" s="4"/>
      <c r="AD326" s="171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49"/>
        <v>44472</v>
      </c>
      <c r="B327" s="113">
        <f t="shared" si="241"/>
        <v>1083.54804711</v>
      </c>
      <c r="C327" s="113">
        <f t="shared" si="255"/>
        <v>1001.409519</v>
      </c>
      <c r="D327" s="114">
        <f t="shared" si="250"/>
        <v>5825.37</v>
      </c>
      <c r="E327" s="115">
        <f t="shared" si="263"/>
        <v>5876.05</v>
      </c>
      <c r="F327" s="116">
        <f t="shared" si="264"/>
        <v>44428</v>
      </c>
      <c r="G327" s="117">
        <f t="shared" si="242"/>
        <v>8.699876574363552E-3</v>
      </c>
      <c r="H327" s="118">
        <f t="shared" si="256"/>
        <v>44489</v>
      </c>
      <c r="I327" s="118">
        <f t="shared" si="243"/>
        <v>44489</v>
      </c>
      <c r="J327" s="119">
        <f t="shared" si="251"/>
        <v>21</v>
      </c>
      <c r="K327" s="119">
        <f t="shared" si="265"/>
        <v>10</v>
      </c>
      <c r="L327" s="8">
        <f t="shared" si="252"/>
        <v>1.0041334</v>
      </c>
      <c r="M327" s="120">
        <f t="shared" si="266"/>
        <v>1.00959968</v>
      </c>
      <c r="N327" s="120">
        <f t="shared" si="260"/>
        <v>1.0725214773682075</v>
      </c>
      <c r="O327" s="113">
        <f t="shared" si="262"/>
        <v>1.0769546299999999</v>
      </c>
      <c r="P327" s="113">
        <f t="shared" si="244"/>
        <v>1078.4726180099999</v>
      </c>
      <c r="Q327" s="11">
        <f t="shared" si="257"/>
        <v>0</v>
      </c>
      <c r="R327" s="30">
        <f t="shared" si="253"/>
        <v>0</v>
      </c>
      <c r="S327" s="8">
        <f t="shared" si="245"/>
        <v>0</v>
      </c>
      <c r="T327" s="122">
        <f t="shared" si="254"/>
        <v>0.12559999999999999</v>
      </c>
      <c r="U327" s="121">
        <f t="shared" si="261"/>
        <v>10</v>
      </c>
      <c r="V327" s="121">
        <v>252</v>
      </c>
      <c r="W327" s="120">
        <f t="shared" si="246"/>
        <v>1.0047061269999999</v>
      </c>
      <c r="X327" s="113">
        <f t="shared" si="247"/>
        <v>5.0754291</v>
      </c>
      <c r="Y327" s="113">
        <f t="shared" si="248"/>
        <v>0</v>
      </c>
      <c r="Z327" s="125" t="str">
        <f t="shared" si="258"/>
        <v>J=</v>
      </c>
      <c r="AA327" s="118">
        <f t="shared" si="259"/>
        <v>44489</v>
      </c>
      <c r="AB327" s="4"/>
      <c r="AD327" s="171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49"/>
        <v>44473</v>
      </c>
      <c r="B328" s="113">
        <f t="shared" si="241"/>
        <v>1083.54804711</v>
      </c>
      <c r="C328" s="113">
        <f t="shared" si="255"/>
        <v>1001.409519</v>
      </c>
      <c r="D328" s="114">
        <f t="shared" si="250"/>
        <v>5825.37</v>
      </c>
      <c r="E328" s="115">
        <f t="shared" si="263"/>
        <v>5876.05</v>
      </c>
      <c r="F328" s="116">
        <f t="shared" si="264"/>
        <v>44428</v>
      </c>
      <c r="G328" s="117">
        <f t="shared" si="242"/>
        <v>8.699876574363552E-3</v>
      </c>
      <c r="H328" s="118">
        <f t="shared" si="256"/>
        <v>44489</v>
      </c>
      <c r="I328" s="118">
        <f t="shared" si="243"/>
        <v>44489</v>
      </c>
      <c r="J328" s="119">
        <f t="shared" si="251"/>
        <v>21</v>
      </c>
      <c r="K328" s="119">
        <f t="shared" si="265"/>
        <v>10</v>
      </c>
      <c r="L328" s="8">
        <f t="shared" si="252"/>
        <v>1.0041334</v>
      </c>
      <c r="M328" s="120">
        <f t="shared" si="266"/>
        <v>1.00959968</v>
      </c>
      <c r="N328" s="120">
        <f t="shared" si="260"/>
        <v>1.0725214773682075</v>
      </c>
      <c r="O328" s="113">
        <f t="shared" si="262"/>
        <v>1.0769546299999999</v>
      </c>
      <c r="P328" s="113">
        <f t="shared" si="244"/>
        <v>1078.4726180099999</v>
      </c>
      <c r="Q328" s="11">
        <f t="shared" si="257"/>
        <v>0</v>
      </c>
      <c r="R328" s="30">
        <f t="shared" si="253"/>
        <v>0</v>
      </c>
      <c r="S328" s="8">
        <f t="shared" si="245"/>
        <v>0</v>
      </c>
      <c r="T328" s="122">
        <f t="shared" si="254"/>
        <v>0.12559999999999999</v>
      </c>
      <c r="U328" s="121">
        <f t="shared" si="261"/>
        <v>10</v>
      </c>
      <c r="V328" s="121">
        <v>252</v>
      </c>
      <c r="W328" s="120">
        <f t="shared" si="246"/>
        <v>1.0047061269999999</v>
      </c>
      <c r="X328" s="113">
        <f t="shared" si="247"/>
        <v>5.0754291</v>
      </c>
      <c r="Y328" s="113">
        <f t="shared" si="248"/>
        <v>0</v>
      </c>
      <c r="Z328" s="125" t="str">
        <f t="shared" si="258"/>
        <v>J=</v>
      </c>
      <c r="AA328" s="118">
        <f t="shared" si="259"/>
        <v>44489</v>
      </c>
      <c r="AB328" s="4"/>
      <c r="AD328" s="171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49"/>
        <v>44474</v>
      </c>
      <c r="B329" s="113">
        <f t="shared" si="241"/>
        <v>1084.5041530399999</v>
      </c>
      <c r="C329" s="113">
        <f t="shared" si="255"/>
        <v>1001.409519</v>
      </c>
      <c r="D329" s="114">
        <f t="shared" si="250"/>
        <v>5825.37</v>
      </c>
      <c r="E329" s="115">
        <f t="shared" si="263"/>
        <v>5876.05</v>
      </c>
      <c r="F329" s="116">
        <f t="shared" si="264"/>
        <v>44428</v>
      </c>
      <c r="G329" s="117">
        <f t="shared" si="242"/>
        <v>8.699876574363552E-3</v>
      </c>
      <c r="H329" s="118">
        <f t="shared" si="256"/>
        <v>44489</v>
      </c>
      <c r="I329" s="118">
        <f t="shared" si="243"/>
        <v>44489</v>
      </c>
      <c r="J329" s="119">
        <f t="shared" si="251"/>
        <v>21</v>
      </c>
      <c r="K329" s="119">
        <f t="shared" si="265"/>
        <v>11</v>
      </c>
      <c r="L329" s="8">
        <f t="shared" si="252"/>
        <v>1.00454767</v>
      </c>
      <c r="M329" s="120">
        <f t="shared" si="266"/>
        <v>1.00959968</v>
      </c>
      <c r="N329" s="120">
        <f t="shared" si="260"/>
        <v>1.0725214773682075</v>
      </c>
      <c r="O329" s="113">
        <f t="shared" si="262"/>
        <v>1.0773989500000001</v>
      </c>
      <c r="P329" s="113">
        <f t="shared" si="244"/>
        <v>1078.91756429</v>
      </c>
      <c r="Q329" s="11">
        <f t="shared" si="257"/>
        <v>0</v>
      </c>
      <c r="R329" s="30">
        <f t="shared" si="253"/>
        <v>0</v>
      </c>
      <c r="S329" s="8">
        <f t="shared" si="245"/>
        <v>0</v>
      </c>
      <c r="T329" s="122">
        <f t="shared" si="254"/>
        <v>0.12559999999999999</v>
      </c>
      <c r="U329" s="121">
        <f t="shared" si="261"/>
        <v>11</v>
      </c>
      <c r="V329" s="121">
        <v>252</v>
      </c>
      <c r="W329" s="120">
        <f t="shared" si="246"/>
        <v>1.0051779569999999</v>
      </c>
      <c r="X329" s="113">
        <f t="shared" si="247"/>
        <v>5.5865887499999998</v>
      </c>
      <c r="Y329" s="113">
        <f t="shared" si="248"/>
        <v>0</v>
      </c>
      <c r="Z329" s="125" t="str">
        <f t="shared" si="258"/>
        <v>J=</v>
      </c>
      <c r="AA329" s="118">
        <f t="shared" si="259"/>
        <v>44489</v>
      </c>
      <c r="AB329" s="4"/>
      <c r="AD329" s="171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49"/>
        <v>44475</v>
      </c>
      <c r="B330" s="113">
        <f t="shared" ref="B330:B393" si="267">(P330+X330)</f>
        <v>1085.46109757</v>
      </c>
      <c r="C330" s="113">
        <f t="shared" si="255"/>
        <v>1001.409519</v>
      </c>
      <c r="D330" s="114">
        <f t="shared" si="250"/>
        <v>5825.37</v>
      </c>
      <c r="E330" s="115">
        <f t="shared" si="263"/>
        <v>5876.05</v>
      </c>
      <c r="F330" s="116">
        <f t="shared" si="264"/>
        <v>44428</v>
      </c>
      <c r="G330" s="117">
        <f t="shared" ref="G330:G393" si="268">(E330/D330)-1</f>
        <v>8.699876574363552E-3</v>
      </c>
      <c r="H330" s="118">
        <f t="shared" si="256"/>
        <v>44489</v>
      </c>
      <c r="I330" s="118">
        <f t="shared" ref="I330:I393" si="269">IF(A330&gt;I329,H330,I329)</f>
        <v>44489</v>
      </c>
      <c r="J330" s="119">
        <f t="shared" si="251"/>
        <v>21</v>
      </c>
      <c r="K330" s="119">
        <f t="shared" si="265"/>
        <v>12</v>
      </c>
      <c r="L330" s="8">
        <f t="shared" si="252"/>
        <v>1.0049621200000001</v>
      </c>
      <c r="M330" s="120">
        <f t="shared" si="266"/>
        <v>1.00959968</v>
      </c>
      <c r="N330" s="120">
        <f t="shared" si="260"/>
        <v>1.0725214773682075</v>
      </c>
      <c r="O330" s="113">
        <f t="shared" si="262"/>
        <v>1.07784345</v>
      </c>
      <c r="P330" s="113">
        <f t="shared" ref="P330:P393" si="270">TRUNC(C330*O330,8)</f>
        <v>1079.3626908199999</v>
      </c>
      <c r="Q330" s="11">
        <f t="shared" si="257"/>
        <v>0</v>
      </c>
      <c r="R330" s="30">
        <f t="shared" si="253"/>
        <v>0</v>
      </c>
      <c r="S330" s="8">
        <f t="shared" ref="S330:S393" si="271">IF(R330&gt;0,TRUNC(R330*P330,8),0)</f>
        <v>0</v>
      </c>
      <c r="T330" s="122">
        <f t="shared" si="254"/>
        <v>0.12559999999999999</v>
      </c>
      <c r="U330" s="121">
        <f t="shared" si="261"/>
        <v>12</v>
      </c>
      <c r="V330" s="121">
        <v>252</v>
      </c>
      <c r="W330" s="120">
        <f t="shared" ref="W330:W393" si="272">ROUND((1+T330)^TRUNC((U330/V330),9),9)</f>
        <v>1.0056500070000001</v>
      </c>
      <c r="X330" s="113">
        <f t="shared" ref="X330:X393" si="273">TRUNC((P330*(W330-1)),8)</f>
        <v>6.0984067499999997</v>
      </c>
      <c r="Y330" s="113">
        <f t="shared" ref="Y330:Y393" si="274">IF(Q330&gt;0,S330+X330,0)</f>
        <v>0</v>
      </c>
      <c r="Z330" s="125" t="str">
        <f t="shared" si="258"/>
        <v>J=</v>
      </c>
      <c r="AA330" s="118">
        <f t="shared" si="259"/>
        <v>44489</v>
      </c>
      <c r="AB330" s="4"/>
      <c r="AD330" s="171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75">(A330+1)</f>
        <v>44476</v>
      </c>
      <c r="B331" s="113">
        <f t="shared" si="267"/>
        <v>1086.4188945799999</v>
      </c>
      <c r="C331" s="113">
        <f t="shared" si="255"/>
        <v>1001.409519</v>
      </c>
      <c r="D331" s="114">
        <f t="shared" ref="D331:D394" si="276">IF(E331=E330,D330,E330)</f>
        <v>5825.37</v>
      </c>
      <c r="E331" s="115">
        <f t="shared" si="263"/>
        <v>5876.05</v>
      </c>
      <c r="F331" s="116">
        <f t="shared" si="264"/>
        <v>44428</v>
      </c>
      <c r="G331" s="117">
        <f t="shared" si="268"/>
        <v>8.699876574363552E-3</v>
      </c>
      <c r="H331" s="118">
        <f t="shared" si="256"/>
        <v>44489</v>
      </c>
      <c r="I331" s="118">
        <f t="shared" si="269"/>
        <v>44489</v>
      </c>
      <c r="J331" s="119">
        <f t="shared" ref="J331:J394" si="277">IF(I331=I330,J330,NETWORKDAYS(I330,I331,$AD$176:$AD$502)-1)</f>
        <v>21</v>
      </c>
      <c r="K331" s="119">
        <f t="shared" si="265"/>
        <v>13</v>
      </c>
      <c r="L331" s="8">
        <f t="shared" ref="L331:L394" si="278">IF(E331&lt;D331,1,TRUNC((E331/D331)^TRUNC((K331/J331),9),8))</f>
        <v>1.00537674</v>
      </c>
      <c r="M331" s="120">
        <f t="shared" si="266"/>
        <v>1.00959968</v>
      </c>
      <c r="N331" s="120">
        <f t="shared" si="260"/>
        <v>1.0725214773682075</v>
      </c>
      <c r="O331" s="113">
        <f t="shared" si="262"/>
        <v>1.07828814</v>
      </c>
      <c r="P331" s="113">
        <f t="shared" si="270"/>
        <v>1079.8080076199999</v>
      </c>
      <c r="Q331" s="11">
        <f t="shared" si="257"/>
        <v>0</v>
      </c>
      <c r="R331" s="30">
        <f t="shared" ref="R331:R394" si="279">IF(Q331&gt;0,VLOOKUP($A331,$AD$10:$AI$170,6),0)</f>
        <v>0</v>
      </c>
      <c r="S331" s="8">
        <f t="shared" si="271"/>
        <v>0</v>
      </c>
      <c r="T331" s="122">
        <f t="shared" ref="T331:T394" si="280">(T330)</f>
        <v>0.12559999999999999</v>
      </c>
      <c r="U331" s="121">
        <f t="shared" si="261"/>
        <v>13</v>
      </c>
      <c r="V331" s="121">
        <v>252</v>
      </c>
      <c r="W331" s="120">
        <f t="shared" si="272"/>
        <v>1.00612228</v>
      </c>
      <c r="X331" s="113">
        <f t="shared" si="273"/>
        <v>6.6108869600000002</v>
      </c>
      <c r="Y331" s="113">
        <f t="shared" si="274"/>
        <v>0</v>
      </c>
      <c r="Z331" s="125" t="str">
        <f t="shared" si="258"/>
        <v>J=</v>
      </c>
      <c r="AA331" s="118">
        <f t="shared" si="259"/>
        <v>44489</v>
      </c>
      <c r="AB331" s="4"/>
      <c r="AD331" s="171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75"/>
        <v>44477</v>
      </c>
      <c r="B332" s="113">
        <f t="shared" si="267"/>
        <v>1087.37754247</v>
      </c>
      <c r="C332" s="113">
        <f t="shared" ref="C332:C395" si="281">TRUNC(IF(Q331&gt;0,VLOOKUP(A331,$AD$12:$AE$170,2),C331),8)</f>
        <v>1001.409519</v>
      </c>
      <c r="D332" s="114">
        <f t="shared" si="276"/>
        <v>5825.37</v>
      </c>
      <c r="E332" s="115">
        <f t="shared" si="263"/>
        <v>5876.05</v>
      </c>
      <c r="F332" s="116">
        <f t="shared" si="264"/>
        <v>44428</v>
      </c>
      <c r="G332" s="117">
        <f t="shared" si="268"/>
        <v>8.699876574363552E-3</v>
      </c>
      <c r="H332" s="118">
        <f t="shared" ref="H332:H395" si="282">IF(DAY(A332)=H$9,VLOOKUP(A332,AH$118:AN$450,4),H331)</f>
        <v>44489</v>
      </c>
      <c r="I332" s="118">
        <f t="shared" si="269"/>
        <v>44489</v>
      </c>
      <c r="J332" s="119">
        <f t="shared" si="277"/>
        <v>21</v>
      </c>
      <c r="K332" s="119">
        <f t="shared" si="265"/>
        <v>14</v>
      </c>
      <c r="L332" s="8">
        <f t="shared" si="278"/>
        <v>1.0057915399999999</v>
      </c>
      <c r="M332" s="120">
        <f t="shared" si="266"/>
        <v>1.00959968</v>
      </c>
      <c r="N332" s="120">
        <f t="shared" si="260"/>
        <v>1.0725214773682075</v>
      </c>
      <c r="O332" s="113">
        <f t="shared" si="262"/>
        <v>1.07873302</v>
      </c>
      <c r="P332" s="113">
        <f t="shared" si="270"/>
        <v>1080.2535146800001</v>
      </c>
      <c r="Q332" s="11">
        <f t="shared" ref="Q332:Q395" si="283">IF(VLOOKUP(A332,AD$10:AK$170,8)=VLOOKUP(A331,AD$10:AK$170,8),0,VLOOKUP(A332,AD$10:AK$170,8))</f>
        <v>0</v>
      </c>
      <c r="R332" s="30">
        <f t="shared" si="279"/>
        <v>0</v>
      </c>
      <c r="S332" s="8">
        <f t="shared" si="271"/>
        <v>0</v>
      </c>
      <c r="T332" s="122">
        <f t="shared" si="280"/>
        <v>0.12559999999999999</v>
      </c>
      <c r="U332" s="121">
        <f t="shared" si="261"/>
        <v>14</v>
      </c>
      <c r="V332" s="121">
        <v>252</v>
      </c>
      <c r="W332" s="120">
        <f t="shared" si="272"/>
        <v>1.0065947740000001</v>
      </c>
      <c r="X332" s="113">
        <f t="shared" si="273"/>
        <v>7.1240277900000004</v>
      </c>
      <c r="Y332" s="113">
        <f t="shared" si="274"/>
        <v>0</v>
      </c>
      <c r="Z332" s="125" t="str">
        <f t="shared" ref="Z332:Z395" si="284">IF($Q331&gt;0,VLOOKUP($A331,$AD$10:$AM$170,9),Z331)</f>
        <v>J=</v>
      </c>
      <c r="AA332" s="118">
        <f t="shared" ref="AA332:AA395" si="285">IF($Q331&gt;0,VLOOKUP($A331,$AD$10:$AM$170,10),AA331)</f>
        <v>44489</v>
      </c>
      <c r="AB332" s="4"/>
      <c r="AD332" s="171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75"/>
        <v>44478</v>
      </c>
      <c r="B333" s="113">
        <f t="shared" si="267"/>
        <v>1088.3370328000001</v>
      </c>
      <c r="C333" s="113">
        <f t="shared" si="281"/>
        <v>1001.409519</v>
      </c>
      <c r="D333" s="114">
        <f t="shared" si="276"/>
        <v>5825.37</v>
      </c>
      <c r="E333" s="115">
        <f t="shared" si="263"/>
        <v>5876.05</v>
      </c>
      <c r="F333" s="116">
        <f t="shared" si="264"/>
        <v>44428</v>
      </c>
      <c r="G333" s="117">
        <f t="shared" si="268"/>
        <v>8.699876574363552E-3</v>
      </c>
      <c r="H333" s="118">
        <f t="shared" si="282"/>
        <v>44489</v>
      </c>
      <c r="I333" s="118">
        <f t="shared" si="269"/>
        <v>44489</v>
      </c>
      <c r="J333" s="119">
        <f t="shared" si="277"/>
        <v>21</v>
      </c>
      <c r="K333" s="119">
        <f t="shared" si="265"/>
        <v>15</v>
      </c>
      <c r="L333" s="8">
        <f t="shared" si="278"/>
        <v>1.0062065</v>
      </c>
      <c r="M333" s="120">
        <f t="shared" si="266"/>
        <v>1.00959968</v>
      </c>
      <c r="N333" s="120">
        <f t="shared" si="260"/>
        <v>1.0725214773682075</v>
      </c>
      <c r="O333" s="113">
        <f t="shared" si="262"/>
        <v>1.0791780799999999</v>
      </c>
      <c r="P333" s="113">
        <f t="shared" si="270"/>
        <v>1080.699202</v>
      </c>
      <c r="Q333" s="11">
        <f t="shared" si="283"/>
        <v>0</v>
      </c>
      <c r="R333" s="30">
        <f t="shared" si="279"/>
        <v>0</v>
      </c>
      <c r="S333" s="8">
        <f t="shared" si="271"/>
        <v>0</v>
      </c>
      <c r="T333" s="122">
        <f t="shared" si="280"/>
        <v>0.12559999999999999</v>
      </c>
      <c r="U333" s="121">
        <f t="shared" si="261"/>
        <v>15</v>
      </c>
      <c r="V333" s="121">
        <v>252</v>
      </c>
      <c r="W333" s="120">
        <f t="shared" si="272"/>
        <v>1.0070674900000001</v>
      </c>
      <c r="X333" s="113">
        <f t="shared" si="273"/>
        <v>7.6378307999999997</v>
      </c>
      <c r="Y333" s="113">
        <f t="shared" si="274"/>
        <v>0</v>
      </c>
      <c r="Z333" s="125" t="str">
        <f t="shared" si="284"/>
        <v>J=</v>
      </c>
      <c r="AA333" s="118">
        <f t="shared" si="285"/>
        <v>44489</v>
      </c>
      <c r="AB333" s="4"/>
      <c r="AD333" s="171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75"/>
        <v>44479</v>
      </c>
      <c r="B334" s="113">
        <f t="shared" si="267"/>
        <v>1088.3370328000001</v>
      </c>
      <c r="C334" s="113">
        <f t="shared" si="281"/>
        <v>1001.409519</v>
      </c>
      <c r="D334" s="114">
        <f t="shared" si="276"/>
        <v>5825.37</v>
      </c>
      <c r="E334" s="115">
        <f t="shared" si="263"/>
        <v>5876.05</v>
      </c>
      <c r="F334" s="116">
        <f t="shared" si="264"/>
        <v>44428</v>
      </c>
      <c r="G334" s="117">
        <f t="shared" si="268"/>
        <v>8.699876574363552E-3</v>
      </c>
      <c r="H334" s="118">
        <f t="shared" si="282"/>
        <v>44489</v>
      </c>
      <c r="I334" s="118">
        <f t="shared" si="269"/>
        <v>44489</v>
      </c>
      <c r="J334" s="119">
        <f t="shared" si="277"/>
        <v>21</v>
      </c>
      <c r="K334" s="119">
        <f t="shared" si="265"/>
        <v>15</v>
      </c>
      <c r="L334" s="8">
        <f t="shared" si="278"/>
        <v>1.0062065</v>
      </c>
      <c r="M334" s="120">
        <f t="shared" si="266"/>
        <v>1.00959968</v>
      </c>
      <c r="N334" s="120">
        <f t="shared" si="260"/>
        <v>1.0725214773682075</v>
      </c>
      <c r="O334" s="113">
        <f t="shared" si="262"/>
        <v>1.0791780799999999</v>
      </c>
      <c r="P334" s="113">
        <f t="shared" si="270"/>
        <v>1080.699202</v>
      </c>
      <c r="Q334" s="11">
        <f t="shared" si="283"/>
        <v>0</v>
      </c>
      <c r="R334" s="30">
        <f t="shared" si="279"/>
        <v>0</v>
      </c>
      <c r="S334" s="8">
        <f t="shared" si="271"/>
        <v>0</v>
      </c>
      <c r="T334" s="122">
        <f t="shared" si="280"/>
        <v>0.12559999999999999</v>
      </c>
      <c r="U334" s="121">
        <f t="shared" si="261"/>
        <v>15</v>
      </c>
      <c r="V334" s="121">
        <v>252</v>
      </c>
      <c r="W334" s="120">
        <f t="shared" si="272"/>
        <v>1.0070674900000001</v>
      </c>
      <c r="X334" s="113">
        <f t="shared" si="273"/>
        <v>7.6378307999999997</v>
      </c>
      <c r="Y334" s="113">
        <f t="shared" si="274"/>
        <v>0</v>
      </c>
      <c r="Z334" s="125" t="str">
        <f t="shared" si="284"/>
        <v>J=</v>
      </c>
      <c r="AA334" s="118">
        <f t="shared" si="285"/>
        <v>44489</v>
      </c>
      <c r="AB334" s="4"/>
      <c r="AD334" s="171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75"/>
        <v>44480</v>
      </c>
      <c r="B335" s="113">
        <f t="shared" si="267"/>
        <v>1088.3370328000001</v>
      </c>
      <c r="C335" s="113">
        <f t="shared" si="281"/>
        <v>1001.409519</v>
      </c>
      <c r="D335" s="114">
        <f t="shared" si="276"/>
        <v>5825.37</v>
      </c>
      <c r="E335" s="115">
        <f t="shared" si="263"/>
        <v>5876.05</v>
      </c>
      <c r="F335" s="116">
        <f t="shared" si="264"/>
        <v>44428</v>
      </c>
      <c r="G335" s="117">
        <f t="shared" si="268"/>
        <v>8.699876574363552E-3</v>
      </c>
      <c r="H335" s="118">
        <f t="shared" si="282"/>
        <v>44489</v>
      </c>
      <c r="I335" s="118">
        <f t="shared" si="269"/>
        <v>44489</v>
      </c>
      <c r="J335" s="119">
        <f t="shared" si="277"/>
        <v>21</v>
      </c>
      <c r="K335" s="119">
        <f t="shared" si="265"/>
        <v>15</v>
      </c>
      <c r="L335" s="8">
        <f t="shared" si="278"/>
        <v>1.0062065</v>
      </c>
      <c r="M335" s="120">
        <f t="shared" si="266"/>
        <v>1.00959968</v>
      </c>
      <c r="N335" s="120">
        <f t="shared" si="260"/>
        <v>1.0725214773682075</v>
      </c>
      <c r="O335" s="113">
        <f t="shared" si="262"/>
        <v>1.0791780799999999</v>
      </c>
      <c r="P335" s="113">
        <f t="shared" si="270"/>
        <v>1080.699202</v>
      </c>
      <c r="Q335" s="11">
        <f t="shared" si="283"/>
        <v>0</v>
      </c>
      <c r="R335" s="30">
        <f t="shared" si="279"/>
        <v>0</v>
      </c>
      <c r="S335" s="8">
        <f t="shared" si="271"/>
        <v>0</v>
      </c>
      <c r="T335" s="122">
        <f t="shared" si="280"/>
        <v>0.12559999999999999</v>
      </c>
      <c r="U335" s="121">
        <f t="shared" si="261"/>
        <v>15</v>
      </c>
      <c r="V335" s="121">
        <v>252</v>
      </c>
      <c r="W335" s="120">
        <f t="shared" si="272"/>
        <v>1.0070674900000001</v>
      </c>
      <c r="X335" s="113">
        <f t="shared" si="273"/>
        <v>7.6378307999999997</v>
      </c>
      <c r="Y335" s="113">
        <f t="shared" si="274"/>
        <v>0</v>
      </c>
      <c r="Z335" s="125" t="str">
        <f t="shared" si="284"/>
        <v>J=</v>
      </c>
      <c r="AA335" s="118">
        <f t="shared" si="285"/>
        <v>44489</v>
      </c>
      <c r="AB335" s="4"/>
      <c r="AD335" s="171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75"/>
        <v>44481</v>
      </c>
      <c r="B336" s="113">
        <f t="shared" si="267"/>
        <v>1089.2973560299999</v>
      </c>
      <c r="C336" s="113">
        <f t="shared" si="281"/>
        <v>1001.409519</v>
      </c>
      <c r="D336" s="114">
        <f t="shared" si="276"/>
        <v>5825.37</v>
      </c>
      <c r="E336" s="115">
        <f t="shared" si="263"/>
        <v>5876.05</v>
      </c>
      <c r="F336" s="116">
        <f t="shared" si="264"/>
        <v>44428</v>
      </c>
      <c r="G336" s="117">
        <f t="shared" si="268"/>
        <v>8.699876574363552E-3</v>
      </c>
      <c r="H336" s="118">
        <f t="shared" si="282"/>
        <v>44489</v>
      </c>
      <c r="I336" s="118">
        <f t="shared" si="269"/>
        <v>44489</v>
      </c>
      <c r="J336" s="119">
        <f t="shared" si="277"/>
        <v>21</v>
      </c>
      <c r="K336" s="119">
        <f t="shared" si="265"/>
        <v>16</v>
      </c>
      <c r="L336" s="8">
        <f t="shared" si="278"/>
        <v>1.0066216299999999</v>
      </c>
      <c r="M336" s="120">
        <f t="shared" si="266"/>
        <v>1.00959968</v>
      </c>
      <c r="N336" s="120">
        <f t="shared" si="260"/>
        <v>1.0725214773682075</v>
      </c>
      <c r="O336" s="113">
        <f t="shared" si="262"/>
        <v>1.0796233099999999</v>
      </c>
      <c r="P336" s="113">
        <f t="shared" si="270"/>
        <v>1081.1450595599999</v>
      </c>
      <c r="Q336" s="11">
        <f t="shared" si="283"/>
        <v>0</v>
      </c>
      <c r="R336" s="30">
        <f t="shared" si="279"/>
        <v>0</v>
      </c>
      <c r="S336" s="8">
        <f t="shared" si="271"/>
        <v>0</v>
      </c>
      <c r="T336" s="122">
        <f t="shared" si="280"/>
        <v>0.12559999999999999</v>
      </c>
      <c r="U336" s="121">
        <f t="shared" si="261"/>
        <v>16</v>
      </c>
      <c r="V336" s="121">
        <v>252</v>
      </c>
      <c r="W336" s="120">
        <f t="shared" si="272"/>
        <v>1.007540428</v>
      </c>
      <c r="X336" s="113">
        <f t="shared" si="273"/>
        <v>8.1522964699999996</v>
      </c>
      <c r="Y336" s="113">
        <f t="shared" si="274"/>
        <v>0</v>
      </c>
      <c r="Z336" s="125" t="str">
        <f t="shared" si="284"/>
        <v>J=</v>
      </c>
      <c r="AA336" s="118">
        <f t="shared" si="285"/>
        <v>44489</v>
      </c>
      <c r="AB336" s="4"/>
      <c r="AD336" s="171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75"/>
        <v>44482</v>
      </c>
      <c r="B337" s="113">
        <f t="shared" si="267"/>
        <v>1089.2973560299999</v>
      </c>
      <c r="C337" s="113">
        <f t="shared" si="281"/>
        <v>1001.409519</v>
      </c>
      <c r="D337" s="114">
        <f t="shared" si="276"/>
        <v>5825.37</v>
      </c>
      <c r="E337" s="115">
        <f t="shared" si="263"/>
        <v>5876.05</v>
      </c>
      <c r="F337" s="116">
        <f t="shared" si="264"/>
        <v>44428</v>
      </c>
      <c r="G337" s="117">
        <f t="shared" si="268"/>
        <v>8.699876574363552E-3</v>
      </c>
      <c r="H337" s="118">
        <f t="shared" si="282"/>
        <v>44489</v>
      </c>
      <c r="I337" s="118">
        <f t="shared" si="269"/>
        <v>44489</v>
      </c>
      <c r="J337" s="119">
        <f t="shared" si="277"/>
        <v>21</v>
      </c>
      <c r="K337" s="119">
        <f t="shared" si="265"/>
        <v>16</v>
      </c>
      <c r="L337" s="8">
        <f t="shared" si="278"/>
        <v>1.0066216299999999</v>
      </c>
      <c r="M337" s="120">
        <f t="shared" si="266"/>
        <v>1.00959968</v>
      </c>
      <c r="N337" s="120">
        <f t="shared" si="260"/>
        <v>1.0725214773682075</v>
      </c>
      <c r="O337" s="113">
        <f t="shared" si="262"/>
        <v>1.0796233099999999</v>
      </c>
      <c r="P337" s="113">
        <f t="shared" si="270"/>
        <v>1081.1450595599999</v>
      </c>
      <c r="Q337" s="11">
        <f t="shared" si="283"/>
        <v>0</v>
      </c>
      <c r="R337" s="30">
        <f t="shared" si="279"/>
        <v>0</v>
      </c>
      <c r="S337" s="8">
        <f t="shared" si="271"/>
        <v>0</v>
      </c>
      <c r="T337" s="122">
        <f t="shared" si="280"/>
        <v>0.12559999999999999</v>
      </c>
      <c r="U337" s="121">
        <f t="shared" si="261"/>
        <v>16</v>
      </c>
      <c r="V337" s="121">
        <v>252</v>
      </c>
      <c r="W337" s="120">
        <f t="shared" si="272"/>
        <v>1.007540428</v>
      </c>
      <c r="X337" s="113">
        <f t="shared" si="273"/>
        <v>8.1522964699999996</v>
      </c>
      <c r="Y337" s="113">
        <f t="shared" si="274"/>
        <v>0</v>
      </c>
      <c r="Z337" s="125" t="str">
        <f t="shared" si="284"/>
        <v>J=</v>
      </c>
      <c r="AA337" s="118">
        <f t="shared" si="285"/>
        <v>44489</v>
      </c>
      <c r="AB337" s="4"/>
      <c r="AD337" s="171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75"/>
        <v>44483</v>
      </c>
      <c r="B338" s="113">
        <f t="shared" si="267"/>
        <v>1090.2585429999999</v>
      </c>
      <c r="C338" s="113">
        <f t="shared" si="281"/>
        <v>1001.409519</v>
      </c>
      <c r="D338" s="114">
        <f t="shared" si="276"/>
        <v>5825.37</v>
      </c>
      <c r="E338" s="115">
        <f t="shared" si="263"/>
        <v>5876.05</v>
      </c>
      <c r="F338" s="116">
        <f t="shared" si="264"/>
        <v>44428</v>
      </c>
      <c r="G338" s="117">
        <f t="shared" si="268"/>
        <v>8.699876574363552E-3</v>
      </c>
      <c r="H338" s="118">
        <f t="shared" si="282"/>
        <v>44489</v>
      </c>
      <c r="I338" s="118">
        <f t="shared" si="269"/>
        <v>44489</v>
      </c>
      <c r="J338" s="119">
        <f t="shared" si="277"/>
        <v>21</v>
      </c>
      <c r="K338" s="119">
        <f t="shared" si="265"/>
        <v>17</v>
      </c>
      <c r="L338" s="8">
        <f t="shared" si="278"/>
        <v>1.0070369400000001</v>
      </c>
      <c r="M338" s="120">
        <f t="shared" si="266"/>
        <v>1.00959968</v>
      </c>
      <c r="N338" s="120">
        <f t="shared" si="260"/>
        <v>1.0725214773682075</v>
      </c>
      <c r="O338" s="113">
        <f t="shared" si="262"/>
        <v>1.08006874</v>
      </c>
      <c r="P338" s="113">
        <f t="shared" si="270"/>
        <v>1081.5911174099999</v>
      </c>
      <c r="Q338" s="11">
        <f t="shared" si="283"/>
        <v>0</v>
      </c>
      <c r="R338" s="30">
        <f t="shared" si="279"/>
        <v>0</v>
      </c>
      <c r="S338" s="8">
        <f t="shared" si="271"/>
        <v>0</v>
      </c>
      <c r="T338" s="122">
        <f t="shared" si="280"/>
        <v>0.12559999999999999</v>
      </c>
      <c r="U338" s="121">
        <f t="shared" si="261"/>
        <v>17</v>
      </c>
      <c r="V338" s="121">
        <v>252</v>
      </c>
      <c r="W338" s="120">
        <f t="shared" si="272"/>
        <v>1.0080135880000001</v>
      </c>
      <c r="X338" s="113">
        <f t="shared" si="273"/>
        <v>8.6674255900000006</v>
      </c>
      <c r="Y338" s="113">
        <f t="shared" si="274"/>
        <v>0</v>
      </c>
      <c r="Z338" s="125" t="str">
        <f t="shared" si="284"/>
        <v>J=</v>
      </c>
      <c r="AA338" s="118">
        <f t="shared" si="285"/>
        <v>44489</v>
      </c>
      <c r="AB338" s="4"/>
      <c r="AD338" s="171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75"/>
        <v>44484</v>
      </c>
      <c r="B339" s="113">
        <f t="shared" si="267"/>
        <v>1091.2205650599999</v>
      </c>
      <c r="C339" s="113">
        <f t="shared" si="281"/>
        <v>1001.409519</v>
      </c>
      <c r="D339" s="114">
        <f t="shared" si="276"/>
        <v>5825.37</v>
      </c>
      <c r="E339" s="115">
        <f t="shared" si="263"/>
        <v>5876.05</v>
      </c>
      <c r="F339" s="116">
        <f t="shared" si="264"/>
        <v>44428</v>
      </c>
      <c r="G339" s="117">
        <f t="shared" si="268"/>
        <v>8.699876574363552E-3</v>
      </c>
      <c r="H339" s="118">
        <f t="shared" si="282"/>
        <v>44489</v>
      </c>
      <c r="I339" s="118">
        <f t="shared" si="269"/>
        <v>44489</v>
      </c>
      <c r="J339" s="119">
        <f t="shared" si="277"/>
        <v>21</v>
      </c>
      <c r="K339" s="119">
        <f t="shared" si="265"/>
        <v>18</v>
      </c>
      <c r="L339" s="8">
        <f t="shared" si="278"/>
        <v>1.00745241</v>
      </c>
      <c r="M339" s="120">
        <f t="shared" si="266"/>
        <v>1.00959968</v>
      </c>
      <c r="N339" s="120">
        <f t="shared" si="260"/>
        <v>1.0725214773682075</v>
      </c>
      <c r="O339" s="113">
        <f t="shared" si="262"/>
        <v>1.0805143399999999</v>
      </c>
      <c r="P339" s="113">
        <f t="shared" si="270"/>
        <v>1082.03734549</v>
      </c>
      <c r="Q339" s="11">
        <f t="shared" si="283"/>
        <v>0</v>
      </c>
      <c r="R339" s="30">
        <f t="shared" si="279"/>
        <v>0</v>
      </c>
      <c r="S339" s="8">
        <f t="shared" si="271"/>
        <v>0</v>
      </c>
      <c r="T339" s="122">
        <f t="shared" si="280"/>
        <v>0.12559999999999999</v>
      </c>
      <c r="U339" s="121">
        <f t="shared" si="261"/>
        <v>18</v>
      </c>
      <c r="V339" s="121">
        <v>252</v>
      </c>
      <c r="W339" s="120">
        <f t="shared" si="272"/>
        <v>1.008486971</v>
      </c>
      <c r="X339" s="113">
        <f t="shared" si="273"/>
        <v>9.1832195700000003</v>
      </c>
      <c r="Y339" s="113">
        <f t="shared" si="274"/>
        <v>0</v>
      </c>
      <c r="Z339" s="125" t="str">
        <f t="shared" si="284"/>
        <v>J=</v>
      </c>
      <c r="AA339" s="118">
        <f t="shared" si="285"/>
        <v>44489</v>
      </c>
      <c r="AB339" s="4"/>
      <c r="AD339" s="171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75"/>
        <v>44485</v>
      </c>
      <c r="B340" s="113">
        <f t="shared" si="267"/>
        <v>1092.1834519700001</v>
      </c>
      <c r="C340" s="113">
        <f t="shared" si="281"/>
        <v>1001.409519</v>
      </c>
      <c r="D340" s="114">
        <f t="shared" si="276"/>
        <v>5825.37</v>
      </c>
      <c r="E340" s="115">
        <f t="shared" si="263"/>
        <v>5876.05</v>
      </c>
      <c r="F340" s="116">
        <f t="shared" si="264"/>
        <v>44428</v>
      </c>
      <c r="G340" s="117">
        <f t="shared" si="268"/>
        <v>8.699876574363552E-3</v>
      </c>
      <c r="H340" s="118">
        <f t="shared" si="282"/>
        <v>44489</v>
      </c>
      <c r="I340" s="118">
        <f t="shared" si="269"/>
        <v>44489</v>
      </c>
      <c r="J340" s="119">
        <f t="shared" si="277"/>
        <v>21</v>
      </c>
      <c r="K340" s="119">
        <f t="shared" si="265"/>
        <v>19</v>
      </c>
      <c r="L340" s="8">
        <f t="shared" si="278"/>
        <v>1.0078680600000001</v>
      </c>
      <c r="M340" s="120">
        <f t="shared" si="266"/>
        <v>1.00959968</v>
      </c>
      <c r="N340" s="120">
        <f t="shared" si="260"/>
        <v>1.0725214773682075</v>
      </c>
      <c r="O340" s="113">
        <f t="shared" si="262"/>
        <v>1.08096014</v>
      </c>
      <c r="P340" s="113">
        <f t="shared" si="270"/>
        <v>1082.48377385</v>
      </c>
      <c r="Q340" s="11">
        <f t="shared" si="283"/>
        <v>0</v>
      </c>
      <c r="R340" s="30">
        <f t="shared" si="279"/>
        <v>0</v>
      </c>
      <c r="S340" s="8">
        <f t="shared" si="271"/>
        <v>0</v>
      </c>
      <c r="T340" s="122">
        <f t="shared" si="280"/>
        <v>0.12559999999999999</v>
      </c>
      <c r="U340" s="121">
        <f t="shared" si="261"/>
        <v>19</v>
      </c>
      <c r="V340" s="121">
        <v>252</v>
      </c>
      <c r="W340" s="120">
        <f t="shared" si="272"/>
        <v>1.008960576</v>
      </c>
      <c r="X340" s="113">
        <f t="shared" si="273"/>
        <v>9.6996781199999997</v>
      </c>
      <c r="Y340" s="113">
        <f t="shared" si="274"/>
        <v>0</v>
      </c>
      <c r="Z340" s="125" t="str">
        <f t="shared" si="284"/>
        <v>J=</v>
      </c>
      <c r="AA340" s="118">
        <f t="shared" si="285"/>
        <v>44489</v>
      </c>
      <c r="AB340" s="4"/>
      <c r="AD340" s="171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75"/>
        <v>44486</v>
      </c>
      <c r="B341" s="113">
        <f t="shared" si="267"/>
        <v>1092.1834519700001</v>
      </c>
      <c r="C341" s="113">
        <f t="shared" si="281"/>
        <v>1001.409519</v>
      </c>
      <c r="D341" s="114">
        <f t="shared" si="276"/>
        <v>5825.37</v>
      </c>
      <c r="E341" s="115">
        <f t="shared" si="263"/>
        <v>5876.05</v>
      </c>
      <c r="F341" s="116">
        <f t="shared" si="264"/>
        <v>44428</v>
      </c>
      <c r="G341" s="117">
        <f t="shared" si="268"/>
        <v>8.699876574363552E-3</v>
      </c>
      <c r="H341" s="118">
        <f t="shared" si="282"/>
        <v>44489</v>
      </c>
      <c r="I341" s="118">
        <f t="shared" si="269"/>
        <v>44489</v>
      </c>
      <c r="J341" s="119">
        <f t="shared" si="277"/>
        <v>21</v>
      </c>
      <c r="K341" s="119">
        <f t="shared" si="265"/>
        <v>19</v>
      </c>
      <c r="L341" s="8">
        <f t="shared" si="278"/>
        <v>1.0078680600000001</v>
      </c>
      <c r="M341" s="120">
        <f t="shared" si="266"/>
        <v>1.00959968</v>
      </c>
      <c r="N341" s="120">
        <f t="shared" si="260"/>
        <v>1.0725214773682075</v>
      </c>
      <c r="O341" s="113">
        <f t="shared" si="262"/>
        <v>1.08096014</v>
      </c>
      <c r="P341" s="113">
        <f t="shared" si="270"/>
        <v>1082.48377385</v>
      </c>
      <c r="Q341" s="11">
        <f t="shared" si="283"/>
        <v>0</v>
      </c>
      <c r="R341" s="30">
        <f t="shared" si="279"/>
        <v>0</v>
      </c>
      <c r="S341" s="8">
        <f t="shared" si="271"/>
        <v>0</v>
      </c>
      <c r="T341" s="122">
        <f t="shared" si="280"/>
        <v>0.12559999999999999</v>
      </c>
      <c r="U341" s="121">
        <f t="shared" si="261"/>
        <v>19</v>
      </c>
      <c r="V341" s="121">
        <v>252</v>
      </c>
      <c r="W341" s="120">
        <f t="shared" si="272"/>
        <v>1.008960576</v>
      </c>
      <c r="X341" s="113">
        <f t="shared" si="273"/>
        <v>9.6996781199999997</v>
      </c>
      <c r="Y341" s="113">
        <f t="shared" si="274"/>
        <v>0</v>
      </c>
      <c r="Z341" s="125" t="str">
        <f t="shared" si="284"/>
        <v>J=</v>
      </c>
      <c r="AA341" s="118">
        <f t="shared" si="285"/>
        <v>44489</v>
      </c>
      <c r="AB341" s="4"/>
      <c r="AD341" s="171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75"/>
        <v>44487</v>
      </c>
      <c r="B342" s="113">
        <f t="shared" si="267"/>
        <v>1092.1834519700001</v>
      </c>
      <c r="C342" s="113">
        <f t="shared" si="281"/>
        <v>1001.409519</v>
      </c>
      <c r="D342" s="114">
        <f t="shared" si="276"/>
        <v>5825.37</v>
      </c>
      <c r="E342" s="115">
        <f t="shared" si="263"/>
        <v>5876.05</v>
      </c>
      <c r="F342" s="116">
        <f t="shared" si="264"/>
        <v>44428</v>
      </c>
      <c r="G342" s="117">
        <f t="shared" si="268"/>
        <v>8.699876574363552E-3</v>
      </c>
      <c r="H342" s="118">
        <f t="shared" si="282"/>
        <v>44489</v>
      </c>
      <c r="I342" s="118">
        <f t="shared" si="269"/>
        <v>44489</v>
      </c>
      <c r="J342" s="119">
        <f t="shared" si="277"/>
        <v>21</v>
      </c>
      <c r="K342" s="119">
        <f t="shared" si="265"/>
        <v>19</v>
      </c>
      <c r="L342" s="8">
        <f t="shared" si="278"/>
        <v>1.0078680600000001</v>
      </c>
      <c r="M342" s="120">
        <f t="shared" si="266"/>
        <v>1.00959968</v>
      </c>
      <c r="N342" s="120">
        <f t="shared" si="260"/>
        <v>1.0725214773682075</v>
      </c>
      <c r="O342" s="113">
        <f t="shared" si="262"/>
        <v>1.08096014</v>
      </c>
      <c r="P342" s="113">
        <f t="shared" si="270"/>
        <v>1082.48377385</v>
      </c>
      <c r="Q342" s="11">
        <f t="shared" si="283"/>
        <v>0</v>
      </c>
      <c r="R342" s="30">
        <f t="shared" si="279"/>
        <v>0</v>
      </c>
      <c r="S342" s="8">
        <f t="shared" si="271"/>
        <v>0</v>
      </c>
      <c r="T342" s="122">
        <f t="shared" si="280"/>
        <v>0.12559999999999999</v>
      </c>
      <c r="U342" s="121">
        <f t="shared" si="261"/>
        <v>19</v>
      </c>
      <c r="V342" s="121">
        <v>252</v>
      </c>
      <c r="W342" s="120">
        <f t="shared" si="272"/>
        <v>1.008960576</v>
      </c>
      <c r="X342" s="113">
        <f t="shared" si="273"/>
        <v>9.6996781199999997</v>
      </c>
      <c r="Y342" s="113">
        <f t="shared" si="274"/>
        <v>0</v>
      </c>
      <c r="Z342" s="125" t="str">
        <f t="shared" si="284"/>
        <v>J=</v>
      </c>
      <c r="AA342" s="118">
        <f t="shared" si="285"/>
        <v>44489</v>
      </c>
      <c r="AB342" s="4"/>
      <c r="AD342" s="171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75"/>
        <v>44488</v>
      </c>
      <c r="B343" s="113">
        <f t="shared" si="267"/>
        <v>1093.1471739999999</v>
      </c>
      <c r="C343" s="113">
        <f t="shared" si="281"/>
        <v>1001.409519</v>
      </c>
      <c r="D343" s="114">
        <f t="shared" si="276"/>
        <v>5825.37</v>
      </c>
      <c r="E343" s="115">
        <f t="shared" si="263"/>
        <v>5876.05</v>
      </c>
      <c r="F343" s="116">
        <f t="shared" si="264"/>
        <v>44428</v>
      </c>
      <c r="G343" s="117">
        <f t="shared" si="268"/>
        <v>8.699876574363552E-3</v>
      </c>
      <c r="H343" s="118">
        <f t="shared" si="282"/>
        <v>44489</v>
      </c>
      <c r="I343" s="118">
        <f t="shared" si="269"/>
        <v>44489</v>
      </c>
      <c r="J343" s="119">
        <f t="shared" si="277"/>
        <v>21</v>
      </c>
      <c r="K343" s="119">
        <f t="shared" si="265"/>
        <v>20</v>
      </c>
      <c r="L343" s="8">
        <f t="shared" si="278"/>
        <v>1.00828388</v>
      </c>
      <c r="M343" s="120">
        <f t="shared" si="266"/>
        <v>1.00959968</v>
      </c>
      <c r="N343" s="120">
        <f t="shared" si="260"/>
        <v>1.0725214773682075</v>
      </c>
      <c r="O343" s="113">
        <f t="shared" si="262"/>
        <v>1.0814061100000001</v>
      </c>
      <c r="P343" s="113">
        <f t="shared" si="270"/>
        <v>1082.93037245</v>
      </c>
      <c r="Q343" s="11">
        <f t="shared" si="283"/>
        <v>0</v>
      </c>
      <c r="R343" s="30">
        <f t="shared" si="279"/>
        <v>0</v>
      </c>
      <c r="S343" s="8">
        <f t="shared" si="271"/>
        <v>0</v>
      </c>
      <c r="T343" s="122">
        <f t="shared" si="280"/>
        <v>0.12559999999999999</v>
      </c>
      <c r="U343" s="121">
        <f t="shared" si="261"/>
        <v>20</v>
      </c>
      <c r="V343" s="121">
        <v>252</v>
      </c>
      <c r="W343" s="120">
        <f t="shared" si="272"/>
        <v>1.009434403</v>
      </c>
      <c r="X343" s="113">
        <f t="shared" si="273"/>
        <v>10.21680155</v>
      </c>
      <c r="Y343" s="113">
        <f t="shared" si="274"/>
        <v>0</v>
      </c>
      <c r="Z343" s="125" t="str">
        <f t="shared" si="284"/>
        <v>J=</v>
      </c>
      <c r="AA343" s="118">
        <f t="shared" si="285"/>
        <v>44489</v>
      </c>
      <c r="AB343" s="4"/>
      <c r="AD343" s="171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75"/>
        <v>44489</v>
      </c>
      <c r="B344" s="113">
        <f t="shared" si="267"/>
        <v>1094.11175192</v>
      </c>
      <c r="C344" s="113">
        <f t="shared" si="281"/>
        <v>1001.409519</v>
      </c>
      <c r="D344" s="114">
        <f t="shared" si="276"/>
        <v>5825.37</v>
      </c>
      <c r="E344" s="115">
        <f t="shared" si="263"/>
        <v>5876.05</v>
      </c>
      <c r="F344" s="116">
        <f t="shared" si="264"/>
        <v>44428</v>
      </c>
      <c r="G344" s="117">
        <f t="shared" si="268"/>
        <v>8.699876574363552E-3</v>
      </c>
      <c r="H344" s="118">
        <f t="shared" si="282"/>
        <v>44522</v>
      </c>
      <c r="I344" s="118">
        <f t="shared" si="269"/>
        <v>44489</v>
      </c>
      <c r="J344" s="119">
        <f t="shared" si="277"/>
        <v>21</v>
      </c>
      <c r="K344" s="119">
        <f t="shared" si="265"/>
        <v>21</v>
      </c>
      <c r="L344" s="8">
        <f t="shared" si="278"/>
        <v>1.0086998700000001</v>
      </c>
      <c r="M344" s="120">
        <f t="shared" si="266"/>
        <v>1.00959968</v>
      </c>
      <c r="N344" s="120">
        <f t="shared" si="260"/>
        <v>1.0725214773682075</v>
      </c>
      <c r="O344" s="113">
        <f t="shared" si="262"/>
        <v>1.0818522699999999</v>
      </c>
      <c r="P344" s="113">
        <f t="shared" si="270"/>
        <v>1083.3771613199999</v>
      </c>
      <c r="Q344" s="11">
        <f t="shared" si="283"/>
        <v>11</v>
      </c>
      <c r="R344" s="30">
        <f t="shared" si="279"/>
        <v>0</v>
      </c>
      <c r="S344" s="8">
        <f t="shared" si="271"/>
        <v>0</v>
      </c>
      <c r="T344" s="122">
        <f t="shared" si="280"/>
        <v>0.12559999999999999</v>
      </c>
      <c r="U344" s="121">
        <f t="shared" si="261"/>
        <v>21</v>
      </c>
      <c r="V344" s="121">
        <v>252</v>
      </c>
      <c r="W344" s="120">
        <f t="shared" si="272"/>
        <v>1.0099084519999999</v>
      </c>
      <c r="X344" s="113">
        <f t="shared" si="273"/>
        <v>10.734590600000001</v>
      </c>
      <c r="Y344" s="113">
        <f t="shared" si="274"/>
        <v>10.734590600000001</v>
      </c>
      <c r="Z344" s="125" t="str">
        <f t="shared" si="284"/>
        <v>J=</v>
      </c>
      <c r="AA344" s="118">
        <f t="shared" si="285"/>
        <v>44489</v>
      </c>
      <c r="AB344" s="4"/>
      <c r="AD344" s="171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75"/>
        <v>44490</v>
      </c>
      <c r="B345" s="113">
        <f t="shared" si="267"/>
        <v>1084.48134297</v>
      </c>
      <c r="C345" s="113">
        <f t="shared" si="281"/>
        <v>1001.409519</v>
      </c>
      <c r="D345" s="114">
        <f t="shared" si="276"/>
        <v>5876.05</v>
      </c>
      <c r="E345" s="115">
        <f t="shared" si="263"/>
        <v>5944.21</v>
      </c>
      <c r="F345" s="116">
        <f t="shared" si="264"/>
        <v>44459</v>
      </c>
      <c r="G345" s="117">
        <f t="shared" si="268"/>
        <v>1.159962900247602E-2</v>
      </c>
      <c r="H345" s="118">
        <f t="shared" si="282"/>
        <v>44522</v>
      </c>
      <c r="I345" s="118">
        <f t="shared" si="269"/>
        <v>44522</v>
      </c>
      <c r="J345" s="119">
        <f t="shared" si="277"/>
        <v>21</v>
      </c>
      <c r="K345" s="119">
        <f t="shared" si="265"/>
        <v>1</v>
      </c>
      <c r="L345" s="8">
        <f t="shared" si="278"/>
        <v>1.0005493299999999</v>
      </c>
      <c r="M345" s="120">
        <f t="shared" si="266"/>
        <v>1.0086998700000001</v>
      </c>
      <c r="N345" s="120">
        <f t="shared" si="260"/>
        <v>1.0818522747935189</v>
      </c>
      <c r="O345" s="113">
        <f t="shared" si="262"/>
        <v>1.0824465599999999</v>
      </c>
      <c r="P345" s="113">
        <f t="shared" si="270"/>
        <v>1083.9722889899999</v>
      </c>
      <c r="Q345" s="11">
        <f t="shared" si="283"/>
        <v>0</v>
      </c>
      <c r="R345" s="30">
        <f t="shared" si="279"/>
        <v>0</v>
      </c>
      <c r="S345" s="8">
        <f t="shared" si="271"/>
        <v>0</v>
      </c>
      <c r="T345" s="122">
        <f t="shared" si="280"/>
        <v>0.12559999999999999</v>
      </c>
      <c r="U345" s="121">
        <f t="shared" si="261"/>
        <v>1</v>
      </c>
      <c r="V345" s="121">
        <v>252</v>
      </c>
      <c r="W345" s="120">
        <f t="shared" si="272"/>
        <v>1.000469619</v>
      </c>
      <c r="X345" s="113">
        <f t="shared" si="273"/>
        <v>0.50905398000000002</v>
      </c>
      <c r="Y345" s="113">
        <f t="shared" si="274"/>
        <v>0</v>
      </c>
      <c r="Z345" s="125" t="str">
        <f t="shared" si="284"/>
        <v>J=</v>
      </c>
      <c r="AA345" s="118">
        <f t="shared" si="285"/>
        <v>44522</v>
      </c>
      <c r="AB345" s="4"/>
      <c r="AD345" s="171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75"/>
        <v>44491</v>
      </c>
      <c r="B346" s="113">
        <f t="shared" si="267"/>
        <v>1085.5866640700001</v>
      </c>
      <c r="C346" s="113">
        <f t="shared" si="281"/>
        <v>1001.409519</v>
      </c>
      <c r="D346" s="114">
        <f t="shared" si="276"/>
        <v>5876.05</v>
      </c>
      <c r="E346" s="115">
        <f t="shared" si="263"/>
        <v>5944.21</v>
      </c>
      <c r="F346" s="116">
        <f t="shared" si="264"/>
        <v>44459</v>
      </c>
      <c r="G346" s="117">
        <f t="shared" si="268"/>
        <v>1.159962900247602E-2</v>
      </c>
      <c r="H346" s="118">
        <f t="shared" si="282"/>
        <v>44522</v>
      </c>
      <c r="I346" s="118">
        <f t="shared" si="269"/>
        <v>44522</v>
      </c>
      <c r="J346" s="119">
        <f t="shared" si="277"/>
        <v>21</v>
      </c>
      <c r="K346" s="119">
        <f t="shared" si="265"/>
        <v>2</v>
      </c>
      <c r="L346" s="8">
        <f t="shared" si="278"/>
        <v>1.0010989699999999</v>
      </c>
      <c r="M346" s="120">
        <f t="shared" si="266"/>
        <v>1.0086998700000001</v>
      </c>
      <c r="N346" s="120">
        <f t="shared" si="260"/>
        <v>1.0818522747935189</v>
      </c>
      <c r="O346" s="113">
        <f t="shared" si="262"/>
        <v>1.0830411900000001</v>
      </c>
      <c r="P346" s="113">
        <f t="shared" si="270"/>
        <v>1084.56775713</v>
      </c>
      <c r="Q346" s="11">
        <f t="shared" si="283"/>
        <v>0</v>
      </c>
      <c r="R346" s="30">
        <f t="shared" si="279"/>
        <v>0</v>
      </c>
      <c r="S346" s="8">
        <f t="shared" si="271"/>
        <v>0</v>
      </c>
      <c r="T346" s="122">
        <f t="shared" si="280"/>
        <v>0.12559999999999999</v>
      </c>
      <c r="U346" s="121">
        <f t="shared" si="261"/>
        <v>2</v>
      </c>
      <c r="V346" s="121">
        <v>252</v>
      </c>
      <c r="W346" s="120">
        <f t="shared" si="272"/>
        <v>1.000939459</v>
      </c>
      <c r="X346" s="113">
        <f t="shared" si="273"/>
        <v>1.0189069399999999</v>
      </c>
      <c r="Y346" s="113">
        <f t="shared" si="274"/>
        <v>0</v>
      </c>
      <c r="Z346" s="125" t="str">
        <f t="shared" si="284"/>
        <v>J=</v>
      </c>
      <c r="AA346" s="118">
        <f t="shared" si="285"/>
        <v>44522</v>
      </c>
      <c r="AB346" s="4"/>
      <c r="AD346" s="171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75"/>
        <v>44492</v>
      </c>
      <c r="B347" s="113">
        <f t="shared" si="267"/>
        <v>1086.69311438</v>
      </c>
      <c r="C347" s="113">
        <f t="shared" si="281"/>
        <v>1001.409519</v>
      </c>
      <c r="D347" s="114">
        <f t="shared" si="276"/>
        <v>5876.05</v>
      </c>
      <c r="E347" s="115">
        <f t="shared" si="263"/>
        <v>5944.21</v>
      </c>
      <c r="F347" s="116">
        <f t="shared" si="264"/>
        <v>44459</v>
      </c>
      <c r="G347" s="117">
        <f t="shared" si="268"/>
        <v>1.159962900247602E-2</v>
      </c>
      <c r="H347" s="118">
        <f t="shared" si="282"/>
        <v>44522</v>
      </c>
      <c r="I347" s="118">
        <f t="shared" si="269"/>
        <v>44522</v>
      </c>
      <c r="J347" s="119">
        <f t="shared" si="277"/>
        <v>21</v>
      </c>
      <c r="K347" s="119">
        <f t="shared" si="265"/>
        <v>3</v>
      </c>
      <c r="L347" s="8">
        <f t="shared" si="278"/>
        <v>1.0016489099999999</v>
      </c>
      <c r="M347" s="120">
        <f t="shared" si="266"/>
        <v>1.0086998700000001</v>
      </c>
      <c r="N347" s="120">
        <f t="shared" si="260"/>
        <v>1.0818522747935189</v>
      </c>
      <c r="O347" s="113">
        <f t="shared" si="262"/>
        <v>1.08363615</v>
      </c>
      <c r="P347" s="113">
        <f t="shared" si="270"/>
        <v>1085.16355574</v>
      </c>
      <c r="Q347" s="11">
        <f t="shared" si="283"/>
        <v>0</v>
      </c>
      <c r="R347" s="30">
        <f t="shared" si="279"/>
        <v>0</v>
      </c>
      <c r="S347" s="8">
        <f t="shared" si="271"/>
        <v>0</v>
      </c>
      <c r="T347" s="122">
        <f t="shared" si="280"/>
        <v>0.12559999999999999</v>
      </c>
      <c r="U347" s="121">
        <f t="shared" si="261"/>
        <v>3</v>
      </c>
      <c r="V347" s="121">
        <v>252</v>
      </c>
      <c r="W347" s="120">
        <f t="shared" si="272"/>
        <v>1.0014095190000001</v>
      </c>
      <c r="X347" s="113">
        <f t="shared" si="273"/>
        <v>1.5295586400000001</v>
      </c>
      <c r="Y347" s="113">
        <f t="shared" si="274"/>
        <v>0</v>
      </c>
      <c r="Z347" s="125" t="str">
        <f t="shared" si="284"/>
        <v>J=</v>
      </c>
      <c r="AA347" s="118">
        <f t="shared" si="285"/>
        <v>44522</v>
      </c>
      <c r="AB347" s="4"/>
      <c r="AD347" s="171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75"/>
        <v>44493</v>
      </c>
      <c r="B348" s="113">
        <f t="shared" si="267"/>
        <v>1086.69311438</v>
      </c>
      <c r="C348" s="113">
        <f t="shared" si="281"/>
        <v>1001.409519</v>
      </c>
      <c r="D348" s="114">
        <f t="shared" si="276"/>
        <v>5876.05</v>
      </c>
      <c r="E348" s="115">
        <f t="shared" si="263"/>
        <v>5944.21</v>
      </c>
      <c r="F348" s="116">
        <f t="shared" si="264"/>
        <v>44459</v>
      </c>
      <c r="G348" s="117">
        <f t="shared" si="268"/>
        <v>1.159962900247602E-2</v>
      </c>
      <c r="H348" s="118">
        <f t="shared" si="282"/>
        <v>44522</v>
      </c>
      <c r="I348" s="118">
        <f t="shared" si="269"/>
        <v>44522</v>
      </c>
      <c r="J348" s="119">
        <f t="shared" si="277"/>
        <v>21</v>
      </c>
      <c r="K348" s="119">
        <f t="shared" si="265"/>
        <v>3</v>
      </c>
      <c r="L348" s="8">
        <f t="shared" si="278"/>
        <v>1.0016489099999999</v>
      </c>
      <c r="M348" s="120">
        <f t="shared" si="266"/>
        <v>1.0086998700000001</v>
      </c>
      <c r="N348" s="120">
        <f t="shared" si="260"/>
        <v>1.0818522747935189</v>
      </c>
      <c r="O348" s="113">
        <f t="shared" si="262"/>
        <v>1.08363615</v>
      </c>
      <c r="P348" s="113">
        <f t="shared" si="270"/>
        <v>1085.16355574</v>
      </c>
      <c r="Q348" s="11">
        <f t="shared" si="283"/>
        <v>0</v>
      </c>
      <c r="R348" s="30">
        <f t="shared" si="279"/>
        <v>0</v>
      </c>
      <c r="S348" s="8">
        <f t="shared" si="271"/>
        <v>0</v>
      </c>
      <c r="T348" s="122">
        <f t="shared" si="280"/>
        <v>0.12559999999999999</v>
      </c>
      <c r="U348" s="121">
        <f t="shared" si="261"/>
        <v>3</v>
      </c>
      <c r="V348" s="121">
        <v>252</v>
      </c>
      <c r="W348" s="120">
        <f t="shared" si="272"/>
        <v>1.0014095190000001</v>
      </c>
      <c r="X348" s="113">
        <f t="shared" si="273"/>
        <v>1.5295586400000001</v>
      </c>
      <c r="Y348" s="113">
        <f t="shared" si="274"/>
        <v>0</v>
      </c>
      <c r="Z348" s="125" t="str">
        <f t="shared" si="284"/>
        <v>J=</v>
      </c>
      <c r="AA348" s="118">
        <f t="shared" si="285"/>
        <v>44522</v>
      </c>
      <c r="AB348" s="4"/>
      <c r="AD348" s="171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75"/>
        <v>44494</v>
      </c>
      <c r="B349" s="113">
        <f t="shared" si="267"/>
        <v>1086.69311438</v>
      </c>
      <c r="C349" s="113">
        <f t="shared" si="281"/>
        <v>1001.409519</v>
      </c>
      <c r="D349" s="114">
        <f t="shared" si="276"/>
        <v>5876.05</v>
      </c>
      <c r="E349" s="115">
        <f t="shared" si="263"/>
        <v>5944.21</v>
      </c>
      <c r="F349" s="116">
        <f t="shared" si="264"/>
        <v>44459</v>
      </c>
      <c r="G349" s="117">
        <f t="shared" si="268"/>
        <v>1.159962900247602E-2</v>
      </c>
      <c r="H349" s="118">
        <f t="shared" si="282"/>
        <v>44522</v>
      </c>
      <c r="I349" s="118">
        <f t="shared" si="269"/>
        <v>44522</v>
      </c>
      <c r="J349" s="119">
        <f t="shared" si="277"/>
        <v>21</v>
      </c>
      <c r="K349" s="119">
        <f t="shared" si="265"/>
        <v>3</v>
      </c>
      <c r="L349" s="8">
        <f t="shared" si="278"/>
        <v>1.0016489099999999</v>
      </c>
      <c r="M349" s="120">
        <f t="shared" si="266"/>
        <v>1.0086998700000001</v>
      </c>
      <c r="N349" s="120">
        <f t="shared" si="260"/>
        <v>1.0818522747935189</v>
      </c>
      <c r="O349" s="113">
        <f t="shared" si="262"/>
        <v>1.08363615</v>
      </c>
      <c r="P349" s="113">
        <f t="shared" si="270"/>
        <v>1085.16355574</v>
      </c>
      <c r="Q349" s="11">
        <f t="shared" si="283"/>
        <v>0</v>
      </c>
      <c r="R349" s="30">
        <f t="shared" si="279"/>
        <v>0</v>
      </c>
      <c r="S349" s="8">
        <f t="shared" si="271"/>
        <v>0</v>
      </c>
      <c r="T349" s="122">
        <f t="shared" si="280"/>
        <v>0.12559999999999999</v>
      </c>
      <c r="U349" s="121">
        <f t="shared" si="261"/>
        <v>3</v>
      </c>
      <c r="V349" s="121">
        <v>252</v>
      </c>
      <c r="W349" s="120">
        <f t="shared" si="272"/>
        <v>1.0014095190000001</v>
      </c>
      <c r="X349" s="113">
        <f t="shared" si="273"/>
        <v>1.5295586400000001</v>
      </c>
      <c r="Y349" s="113">
        <f t="shared" si="274"/>
        <v>0</v>
      </c>
      <c r="Z349" s="125" t="str">
        <f t="shared" si="284"/>
        <v>J=</v>
      </c>
      <c r="AA349" s="118">
        <f t="shared" si="285"/>
        <v>44522</v>
      </c>
      <c r="AB349" s="4"/>
      <c r="AD349" s="171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75"/>
        <v>44495</v>
      </c>
      <c r="B350" s="113">
        <f t="shared" si="267"/>
        <v>1087.80068583</v>
      </c>
      <c r="C350" s="113">
        <f t="shared" si="281"/>
        <v>1001.409519</v>
      </c>
      <c r="D350" s="114">
        <f t="shared" si="276"/>
        <v>5876.05</v>
      </c>
      <c r="E350" s="115">
        <f t="shared" si="263"/>
        <v>5944.21</v>
      </c>
      <c r="F350" s="116">
        <f t="shared" si="264"/>
        <v>44459</v>
      </c>
      <c r="G350" s="117">
        <f t="shared" si="268"/>
        <v>1.159962900247602E-2</v>
      </c>
      <c r="H350" s="118">
        <f t="shared" si="282"/>
        <v>44522</v>
      </c>
      <c r="I350" s="118">
        <f t="shared" si="269"/>
        <v>44522</v>
      </c>
      <c r="J350" s="119">
        <f t="shared" si="277"/>
        <v>21</v>
      </c>
      <c r="K350" s="119">
        <f t="shared" si="265"/>
        <v>4</v>
      </c>
      <c r="L350" s="8">
        <f t="shared" si="278"/>
        <v>1.00219915</v>
      </c>
      <c r="M350" s="120">
        <f t="shared" si="266"/>
        <v>1.0086998700000001</v>
      </c>
      <c r="N350" s="120">
        <f t="shared" si="260"/>
        <v>1.0818522747935189</v>
      </c>
      <c r="O350" s="113">
        <f t="shared" si="262"/>
        <v>1.08423143</v>
      </c>
      <c r="P350" s="113">
        <f t="shared" si="270"/>
        <v>1085.7596748000001</v>
      </c>
      <c r="Q350" s="11">
        <f t="shared" si="283"/>
        <v>0</v>
      </c>
      <c r="R350" s="30">
        <f t="shared" si="279"/>
        <v>0</v>
      </c>
      <c r="S350" s="8">
        <f t="shared" si="271"/>
        <v>0</v>
      </c>
      <c r="T350" s="122">
        <f t="shared" si="280"/>
        <v>0.12559999999999999</v>
      </c>
      <c r="U350" s="121">
        <f t="shared" si="261"/>
        <v>4</v>
      </c>
      <c r="V350" s="121">
        <v>252</v>
      </c>
      <c r="W350" s="120">
        <f t="shared" si="272"/>
        <v>1.0018798</v>
      </c>
      <c r="X350" s="113">
        <f t="shared" si="273"/>
        <v>2.0410110299999999</v>
      </c>
      <c r="Y350" s="113">
        <f t="shared" si="274"/>
        <v>0</v>
      </c>
      <c r="Z350" s="125" t="str">
        <f t="shared" si="284"/>
        <v>J=</v>
      </c>
      <c r="AA350" s="118">
        <f t="shared" si="285"/>
        <v>44522</v>
      </c>
      <c r="AB350" s="4"/>
      <c r="AD350" s="171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75"/>
        <v>44496</v>
      </c>
      <c r="B351" s="113">
        <f t="shared" si="267"/>
        <v>1088.90937925</v>
      </c>
      <c r="C351" s="113">
        <f t="shared" si="281"/>
        <v>1001.409519</v>
      </c>
      <c r="D351" s="114">
        <f t="shared" si="276"/>
        <v>5876.05</v>
      </c>
      <c r="E351" s="115">
        <f t="shared" si="263"/>
        <v>5944.21</v>
      </c>
      <c r="F351" s="116">
        <f t="shared" si="264"/>
        <v>44459</v>
      </c>
      <c r="G351" s="117">
        <f t="shared" si="268"/>
        <v>1.159962900247602E-2</v>
      </c>
      <c r="H351" s="118">
        <f t="shared" si="282"/>
        <v>44522</v>
      </c>
      <c r="I351" s="118">
        <f t="shared" si="269"/>
        <v>44522</v>
      </c>
      <c r="J351" s="119">
        <f t="shared" si="277"/>
        <v>21</v>
      </c>
      <c r="K351" s="119">
        <f t="shared" si="265"/>
        <v>5</v>
      </c>
      <c r="L351" s="8">
        <f t="shared" si="278"/>
        <v>1.0027496899999999</v>
      </c>
      <c r="M351" s="120">
        <f t="shared" si="266"/>
        <v>1.0086998700000001</v>
      </c>
      <c r="N351" s="120">
        <f t="shared" ref="N351:N414" si="286">IF(I351&gt;I350,N350*M351,N350)</f>
        <v>1.0818522747935189</v>
      </c>
      <c r="O351" s="113">
        <f t="shared" si="262"/>
        <v>1.08482703</v>
      </c>
      <c r="P351" s="113">
        <f t="shared" si="270"/>
        <v>1086.3561143100001</v>
      </c>
      <c r="Q351" s="11">
        <f t="shared" si="283"/>
        <v>0</v>
      </c>
      <c r="R351" s="30">
        <f t="shared" si="279"/>
        <v>0</v>
      </c>
      <c r="S351" s="8">
        <f t="shared" si="271"/>
        <v>0</v>
      </c>
      <c r="T351" s="122">
        <f t="shared" si="280"/>
        <v>0.12559999999999999</v>
      </c>
      <c r="U351" s="121">
        <f t="shared" si="261"/>
        <v>5</v>
      </c>
      <c r="V351" s="121">
        <v>252</v>
      </c>
      <c r="W351" s="120">
        <f t="shared" si="272"/>
        <v>1.002350302</v>
      </c>
      <c r="X351" s="113">
        <f t="shared" si="273"/>
        <v>2.55326494</v>
      </c>
      <c r="Y351" s="113">
        <f t="shared" si="274"/>
        <v>0</v>
      </c>
      <c r="Z351" s="125" t="str">
        <f t="shared" si="284"/>
        <v>J=</v>
      </c>
      <c r="AA351" s="118">
        <f t="shared" si="285"/>
        <v>44522</v>
      </c>
      <c r="AB351" s="4"/>
      <c r="AD351" s="171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75"/>
        <v>44497</v>
      </c>
      <c r="B352" s="113">
        <f t="shared" si="267"/>
        <v>1090.0192155699999</v>
      </c>
      <c r="C352" s="113">
        <f t="shared" si="281"/>
        <v>1001.409519</v>
      </c>
      <c r="D352" s="114">
        <f t="shared" si="276"/>
        <v>5876.05</v>
      </c>
      <c r="E352" s="115">
        <f t="shared" si="263"/>
        <v>5944.21</v>
      </c>
      <c r="F352" s="116">
        <f t="shared" si="264"/>
        <v>44459</v>
      </c>
      <c r="G352" s="117">
        <f t="shared" si="268"/>
        <v>1.159962900247602E-2</v>
      </c>
      <c r="H352" s="118">
        <f t="shared" si="282"/>
        <v>44522</v>
      </c>
      <c r="I352" s="118">
        <f t="shared" si="269"/>
        <v>44522</v>
      </c>
      <c r="J352" s="119">
        <f t="shared" si="277"/>
        <v>21</v>
      </c>
      <c r="K352" s="119">
        <f t="shared" si="265"/>
        <v>6</v>
      </c>
      <c r="L352" s="8">
        <f t="shared" si="278"/>
        <v>1.0033005399999999</v>
      </c>
      <c r="M352" s="120">
        <f t="shared" si="266"/>
        <v>1.0086998700000001</v>
      </c>
      <c r="N352" s="120">
        <f t="shared" si="286"/>
        <v>1.0818522747935189</v>
      </c>
      <c r="O352" s="113">
        <f t="shared" si="262"/>
        <v>1.08542297</v>
      </c>
      <c r="P352" s="113">
        <f t="shared" si="270"/>
        <v>1086.9528942899999</v>
      </c>
      <c r="Q352" s="11">
        <f t="shared" si="283"/>
        <v>0</v>
      </c>
      <c r="R352" s="30">
        <f t="shared" si="279"/>
        <v>0</v>
      </c>
      <c r="S352" s="8">
        <f t="shared" si="271"/>
        <v>0</v>
      </c>
      <c r="T352" s="122">
        <f t="shared" si="280"/>
        <v>0.12559999999999999</v>
      </c>
      <c r="U352" s="121">
        <f t="shared" si="261"/>
        <v>6</v>
      </c>
      <c r="V352" s="121">
        <v>252</v>
      </c>
      <c r="W352" s="120">
        <f t="shared" si="272"/>
        <v>1.002821025</v>
      </c>
      <c r="X352" s="113">
        <f t="shared" si="273"/>
        <v>3.0663212799999999</v>
      </c>
      <c r="Y352" s="113">
        <f t="shared" si="274"/>
        <v>0</v>
      </c>
      <c r="Z352" s="125" t="str">
        <f t="shared" si="284"/>
        <v>J=</v>
      </c>
      <c r="AA352" s="118">
        <f t="shared" si="285"/>
        <v>44522</v>
      </c>
      <c r="AB352" s="4"/>
      <c r="AD352" s="171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75"/>
        <v>44498</v>
      </c>
      <c r="B353" s="113">
        <f t="shared" si="267"/>
        <v>1091.1301644600001</v>
      </c>
      <c r="C353" s="113">
        <f t="shared" si="281"/>
        <v>1001.409519</v>
      </c>
      <c r="D353" s="114">
        <f t="shared" si="276"/>
        <v>5876.05</v>
      </c>
      <c r="E353" s="115">
        <f t="shared" si="263"/>
        <v>5944.21</v>
      </c>
      <c r="F353" s="116">
        <f t="shared" si="264"/>
        <v>44459</v>
      </c>
      <c r="G353" s="117">
        <f t="shared" si="268"/>
        <v>1.159962900247602E-2</v>
      </c>
      <c r="H353" s="118">
        <f t="shared" si="282"/>
        <v>44522</v>
      </c>
      <c r="I353" s="118">
        <f t="shared" si="269"/>
        <v>44522</v>
      </c>
      <c r="J353" s="119">
        <f t="shared" si="277"/>
        <v>21</v>
      </c>
      <c r="K353" s="119">
        <f t="shared" si="265"/>
        <v>7</v>
      </c>
      <c r="L353" s="8">
        <f t="shared" si="278"/>
        <v>1.0038516799999999</v>
      </c>
      <c r="M353" s="120">
        <f t="shared" si="266"/>
        <v>1.0086998700000001</v>
      </c>
      <c r="N353" s="120">
        <f t="shared" si="286"/>
        <v>1.0818522747935189</v>
      </c>
      <c r="O353" s="113">
        <f t="shared" si="262"/>
        <v>1.0860192200000001</v>
      </c>
      <c r="P353" s="113">
        <f t="shared" si="270"/>
        <v>1087.5499847200001</v>
      </c>
      <c r="Q353" s="11">
        <f t="shared" si="283"/>
        <v>0</v>
      </c>
      <c r="R353" s="30">
        <f t="shared" si="279"/>
        <v>0</v>
      </c>
      <c r="S353" s="8">
        <f t="shared" si="271"/>
        <v>0</v>
      </c>
      <c r="T353" s="122">
        <f t="shared" si="280"/>
        <v>0.12559999999999999</v>
      </c>
      <c r="U353" s="121">
        <f t="shared" si="261"/>
        <v>7</v>
      </c>
      <c r="V353" s="121">
        <v>252</v>
      </c>
      <c r="W353" s="120">
        <f t="shared" si="272"/>
        <v>1.0032919680000001</v>
      </c>
      <c r="X353" s="113">
        <f t="shared" si="273"/>
        <v>3.5801797400000002</v>
      </c>
      <c r="Y353" s="113">
        <f t="shared" si="274"/>
        <v>0</v>
      </c>
      <c r="Z353" s="125" t="str">
        <f t="shared" si="284"/>
        <v>J=</v>
      </c>
      <c r="AA353" s="118">
        <f t="shared" si="285"/>
        <v>44522</v>
      </c>
      <c r="AB353" s="4"/>
      <c r="AD353" s="171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75"/>
        <v>44499</v>
      </c>
      <c r="B354" s="113">
        <f t="shared" si="267"/>
        <v>1092.2422590599999</v>
      </c>
      <c r="C354" s="113">
        <f t="shared" si="281"/>
        <v>1001.409519</v>
      </c>
      <c r="D354" s="114">
        <f t="shared" si="276"/>
        <v>5876.05</v>
      </c>
      <c r="E354" s="115">
        <f t="shared" si="263"/>
        <v>5944.21</v>
      </c>
      <c r="F354" s="116">
        <f t="shared" si="264"/>
        <v>44459</v>
      </c>
      <c r="G354" s="117">
        <f t="shared" si="268"/>
        <v>1.159962900247602E-2</v>
      </c>
      <c r="H354" s="118">
        <f t="shared" si="282"/>
        <v>44522</v>
      </c>
      <c r="I354" s="118">
        <f t="shared" si="269"/>
        <v>44522</v>
      </c>
      <c r="J354" s="119">
        <f t="shared" si="277"/>
        <v>21</v>
      </c>
      <c r="K354" s="119">
        <f t="shared" si="265"/>
        <v>8</v>
      </c>
      <c r="L354" s="8">
        <f t="shared" si="278"/>
        <v>1.00440313</v>
      </c>
      <c r="M354" s="120">
        <f t="shared" si="266"/>
        <v>1.0086998700000001</v>
      </c>
      <c r="N354" s="120">
        <f t="shared" si="286"/>
        <v>1.0818522747935189</v>
      </c>
      <c r="O354" s="113">
        <f t="shared" si="262"/>
        <v>1.0866158100000001</v>
      </c>
      <c r="P354" s="113">
        <f t="shared" si="270"/>
        <v>1088.1474156199999</v>
      </c>
      <c r="Q354" s="11">
        <f t="shared" si="283"/>
        <v>0</v>
      </c>
      <c r="R354" s="30">
        <f t="shared" si="279"/>
        <v>0</v>
      </c>
      <c r="S354" s="8">
        <f t="shared" si="271"/>
        <v>0</v>
      </c>
      <c r="T354" s="122">
        <f t="shared" si="280"/>
        <v>0.12559999999999999</v>
      </c>
      <c r="U354" s="121">
        <f t="shared" si="261"/>
        <v>8</v>
      </c>
      <c r="V354" s="121">
        <v>252</v>
      </c>
      <c r="W354" s="120">
        <f t="shared" si="272"/>
        <v>1.0037631330000001</v>
      </c>
      <c r="X354" s="113">
        <f t="shared" si="273"/>
        <v>4.09484344</v>
      </c>
      <c r="Y354" s="113">
        <f t="shared" si="274"/>
        <v>0</v>
      </c>
      <c r="Z354" s="125" t="str">
        <f t="shared" si="284"/>
        <v>J=</v>
      </c>
      <c r="AA354" s="118">
        <f t="shared" si="285"/>
        <v>44522</v>
      </c>
      <c r="AB354" s="4"/>
      <c r="AD354" s="171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75"/>
        <v>44500</v>
      </c>
      <c r="B355" s="113">
        <f t="shared" si="267"/>
        <v>1092.2422590599999</v>
      </c>
      <c r="C355" s="113">
        <f t="shared" si="281"/>
        <v>1001.409519</v>
      </c>
      <c r="D355" s="114">
        <f t="shared" si="276"/>
        <v>5876.05</v>
      </c>
      <c r="E355" s="115">
        <f t="shared" si="263"/>
        <v>5944.21</v>
      </c>
      <c r="F355" s="116">
        <f t="shared" si="264"/>
        <v>44459</v>
      </c>
      <c r="G355" s="117">
        <f t="shared" si="268"/>
        <v>1.159962900247602E-2</v>
      </c>
      <c r="H355" s="118">
        <f t="shared" si="282"/>
        <v>44522</v>
      </c>
      <c r="I355" s="118">
        <f t="shared" si="269"/>
        <v>44522</v>
      </c>
      <c r="J355" s="119">
        <f t="shared" si="277"/>
        <v>21</v>
      </c>
      <c r="K355" s="119">
        <f t="shared" si="265"/>
        <v>8</v>
      </c>
      <c r="L355" s="8">
        <f t="shared" si="278"/>
        <v>1.00440313</v>
      </c>
      <c r="M355" s="120">
        <f t="shared" si="266"/>
        <v>1.0086998700000001</v>
      </c>
      <c r="N355" s="120">
        <f t="shared" si="286"/>
        <v>1.0818522747935189</v>
      </c>
      <c r="O355" s="113">
        <f t="shared" si="262"/>
        <v>1.0866158100000001</v>
      </c>
      <c r="P355" s="113">
        <f t="shared" si="270"/>
        <v>1088.1474156199999</v>
      </c>
      <c r="Q355" s="11">
        <f t="shared" si="283"/>
        <v>0</v>
      </c>
      <c r="R355" s="30">
        <f t="shared" si="279"/>
        <v>0</v>
      </c>
      <c r="S355" s="8">
        <f t="shared" si="271"/>
        <v>0</v>
      </c>
      <c r="T355" s="122">
        <f t="shared" si="280"/>
        <v>0.12559999999999999</v>
      </c>
      <c r="U355" s="121">
        <f t="shared" si="261"/>
        <v>8</v>
      </c>
      <c r="V355" s="121">
        <v>252</v>
      </c>
      <c r="W355" s="120">
        <f t="shared" si="272"/>
        <v>1.0037631330000001</v>
      </c>
      <c r="X355" s="113">
        <f t="shared" si="273"/>
        <v>4.09484344</v>
      </c>
      <c r="Y355" s="113">
        <f t="shared" si="274"/>
        <v>0</v>
      </c>
      <c r="Z355" s="125" t="str">
        <f t="shared" si="284"/>
        <v>J=</v>
      </c>
      <c r="AA355" s="118">
        <f t="shared" si="285"/>
        <v>44522</v>
      </c>
      <c r="AB355" s="4"/>
      <c r="AD355" s="171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75"/>
        <v>44501</v>
      </c>
      <c r="B356" s="113">
        <f t="shared" si="267"/>
        <v>1092.2422590599999</v>
      </c>
      <c r="C356" s="113">
        <f t="shared" si="281"/>
        <v>1001.409519</v>
      </c>
      <c r="D356" s="114">
        <f t="shared" si="276"/>
        <v>5876.05</v>
      </c>
      <c r="E356" s="115">
        <f t="shared" si="263"/>
        <v>5944.21</v>
      </c>
      <c r="F356" s="116">
        <f t="shared" si="264"/>
        <v>44459</v>
      </c>
      <c r="G356" s="117">
        <f t="shared" si="268"/>
        <v>1.159962900247602E-2</v>
      </c>
      <c r="H356" s="118">
        <f t="shared" si="282"/>
        <v>44522</v>
      </c>
      <c r="I356" s="118">
        <f t="shared" si="269"/>
        <v>44522</v>
      </c>
      <c r="J356" s="119">
        <f t="shared" si="277"/>
        <v>21</v>
      </c>
      <c r="K356" s="119">
        <f t="shared" si="265"/>
        <v>8</v>
      </c>
      <c r="L356" s="8">
        <f t="shared" si="278"/>
        <v>1.00440313</v>
      </c>
      <c r="M356" s="120">
        <f t="shared" si="266"/>
        <v>1.0086998700000001</v>
      </c>
      <c r="N356" s="120">
        <f t="shared" si="286"/>
        <v>1.0818522747935189</v>
      </c>
      <c r="O356" s="113">
        <f t="shared" si="262"/>
        <v>1.0866158100000001</v>
      </c>
      <c r="P356" s="113">
        <f t="shared" si="270"/>
        <v>1088.1474156199999</v>
      </c>
      <c r="Q356" s="11">
        <f t="shared" si="283"/>
        <v>0</v>
      </c>
      <c r="R356" s="30">
        <f t="shared" si="279"/>
        <v>0</v>
      </c>
      <c r="S356" s="8">
        <f t="shared" si="271"/>
        <v>0</v>
      </c>
      <c r="T356" s="122">
        <f t="shared" si="280"/>
        <v>0.12559999999999999</v>
      </c>
      <c r="U356" s="121">
        <f t="shared" si="261"/>
        <v>8</v>
      </c>
      <c r="V356" s="121">
        <v>252</v>
      </c>
      <c r="W356" s="120">
        <f t="shared" si="272"/>
        <v>1.0037631330000001</v>
      </c>
      <c r="X356" s="113">
        <f t="shared" si="273"/>
        <v>4.09484344</v>
      </c>
      <c r="Y356" s="113">
        <f t="shared" si="274"/>
        <v>0</v>
      </c>
      <c r="Z356" s="125" t="str">
        <f t="shared" si="284"/>
        <v>J=</v>
      </c>
      <c r="AA356" s="118">
        <f t="shared" si="285"/>
        <v>44522</v>
      </c>
      <c r="AB356" s="4"/>
      <c r="AD356" s="171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75"/>
        <v>44502</v>
      </c>
      <c r="B357" s="113">
        <f t="shared" si="267"/>
        <v>1093.35549021</v>
      </c>
      <c r="C357" s="113">
        <f t="shared" si="281"/>
        <v>1001.409519</v>
      </c>
      <c r="D357" s="114">
        <f t="shared" si="276"/>
        <v>5876.05</v>
      </c>
      <c r="E357" s="115">
        <f t="shared" si="263"/>
        <v>5944.21</v>
      </c>
      <c r="F357" s="116">
        <f t="shared" si="264"/>
        <v>44459</v>
      </c>
      <c r="G357" s="117">
        <f t="shared" si="268"/>
        <v>1.159962900247602E-2</v>
      </c>
      <c r="H357" s="118">
        <f t="shared" si="282"/>
        <v>44522</v>
      </c>
      <c r="I357" s="118">
        <f t="shared" si="269"/>
        <v>44522</v>
      </c>
      <c r="J357" s="119">
        <f t="shared" si="277"/>
        <v>21</v>
      </c>
      <c r="K357" s="119">
        <f t="shared" si="265"/>
        <v>9</v>
      </c>
      <c r="L357" s="8">
        <f t="shared" si="278"/>
        <v>1.00495489</v>
      </c>
      <c r="M357" s="120">
        <f t="shared" si="266"/>
        <v>1.0086998700000001</v>
      </c>
      <c r="N357" s="120">
        <f t="shared" si="286"/>
        <v>1.0818522747935189</v>
      </c>
      <c r="O357" s="113">
        <f t="shared" si="262"/>
        <v>1.0872127300000001</v>
      </c>
      <c r="P357" s="113">
        <f t="shared" si="270"/>
        <v>1088.7451769899999</v>
      </c>
      <c r="Q357" s="11">
        <f t="shared" si="283"/>
        <v>0</v>
      </c>
      <c r="R357" s="30">
        <f t="shared" si="279"/>
        <v>0</v>
      </c>
      <c r="S357" s="8">
        <f t="shared" si="271"/>
        <v>0</v>
      </c>
      <c r="T357" s="122">
        <f t="shared" si="280"/>
        <v>0.12559999999999999</v>
      </c>
      <c r="U357" s="121">
        <f t="shared" ref="U357:U420" si="287">IF(Q356&gt;0,1,IF(K357=K356,U356,U356+1))</f>
        <v>9</v>
      </c>
      <c r="V357" s="121">
        <v>252</v>
      </c>
      <c r="W357" s="120">
        <f t="shared" si="272"/>
        <v>1.00423452</v>
      </c>
      <c r="X357" s="113">
        <f t="shared" si="273"/>
        <v>4.6103132200000001</v>
      </c>
      <c r="Y357" s="113">
        <f t="shared" si="274"/>
        <v>0</v>
      </c>
      <c r="Z357" s="125" t="str">
        <f t="shared" si="284"/>
        <v>J=</v>
      </c>
      <c r="AA357" s="118">
        <f t="shared" si="285"/>
        <v>44522</v>
      </c>
      <c r="AB357" s="4"/>
      <c r="AD357" s="171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75"/>
        <v>44503</v>
      </c>
      <c r="B358" s="113">
        <f t="shared" si="267"/>
        <v>1093.35549021</v>
      </c>
      <c r="C358" s="113">
        <f t="shared" si="281"/>
        <v>1001.409519</v>
      </c>
      <c r="D358" s="114">
        <f t="shared" si="276"/>
        <v>5876.05</v>
      </c>
      <c r="E358" s="115">
        <f t="shared" si="263"/>
        <v>5944.21</v>
      </c>
      <c r="F358" s="116">
        <f t="shared" si="264"/>
        <v>44459</v>
      </c>
      <c r="G358" s="117">
        <f t="shared" si="268"/>
        <v>1.159962900247602E-2</v>
      </c>
      <c r="H358" s="118">
        <f t="shared" si="282"/>
        <v>44522</v>
      </c>
      <c r="I358" s="118">
        <f t="shared" si="269"/>
        <v>44522</v>
      </c>
      <c r="J358" s="119">
        <f t="shared" si="277"/>
        <v>21</v>
      </c>
      <c r="K358" s="119">
        <f t="shared" si="265"/>
        <v>9</v>
      </c>
      <c r="L358" s="8">
        <f t="shared" si="278"/>
        <v>1.00495489</v>
      </c>
      <c r="M358" s="120">
        <f t="shared" si="266"/>
        <v>1.0086998700000001</v>
      </c>
      <c r="N358" s="120">
        <f t="shared" si="286"/>
        <v>1.0818522747935189</v>
      </c>
      <c r="O358" s="113">
        <f t="shared" si="262"/>
        <v>1.0872127300000001</v>
      </c>
      <c r="P358" s="113">
        <f t="shared" si="270"/>
        <v>1088.7451769899999</v>
      </c>
      <c r="Q358" s="11">
        <f t="shared" si="283"/>
        <v>0</v>
      </c>
      <c r="R358" s="30">
        <f t="shared" si="279"/>
        <v>0</v>
      </c>
      <c r="S358" s="8">
        <f t="shared" si="271"/>
        <v>0</v>
      </c>
      <c r="T358" s="122">
        <f t="shared" si="280"/>
        <v>0.12559999999999999</v>
      </c>
      <c r="U358" s="121">
        <f t="shared" si="287"/>
        <v>9</v>
      </c>
      <c r="V358" s="121">
        <v>252</v>
      </c>
      <c r="W358" s="120">
        <f t="shared" si="272"/>
        <v>1.00423452</v>
      </c>
      <c r="X358" s="113">
        <f t="shared" si="273"/>
        <v>4.6103132200000001</v>
      </c>
      <c r="Y358" s="113">
        <f t="shared" si="274"/>
        <v>0</v>
      </c>
      <c r="Z358" s="125" t="str">
        <f t="shared" si="284"/>
        <v>J=</v>
      </c>
      <c r="AA358" s="118">
        <f t="shared" si="285"/>
        <v>44522</v>
      </c>
      <c r="AB358" s="4"/>
      <c r="AD358" s="171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75"/>
        <v>44504</v>
      </c>
      <c r="B359" s="113">
        <f t="shared" si="267"/>
        <v>1094.4698565899998</v>
      </c>
      <c r="C359" s="113">
        <f t="shared" si="281"/>
        <v>1001.409519</v>
      </c>
      <c r="D359" s="114">
        <f t="shared" si="276"/>
        <v>5876.05</v>
      </c>
      <c r="E359" s="115">
        <f t="shared" si="263"/>
        <v>5944.21</v>
      </c>
      <c r="F359" s="116">
        <f t="shared" si="264"/>
        <v>44459</v>
      </c>
      <c r="G359" s="117">
        <f t="shared" si="268"/>
        <v>1.159962900247602E-2</v>
      </c>
      <c r="H359" s="118">
        <f t="shared" si="282"/>
        <v>44522</v>
      </c>
      <c r="I359" s="118">
        <f t="shared" si="269"/>
        <v>44522</v>
      </c>
      <c r="J359" s="119">
        <f t="shared" si="277"/>
        <v>21</v>
      </c>
      <c r="K359" s="119">
        <f t="shared" si="265"/>
        <v>10</v>
      </c>
      <c r="L359" s="8">
        <f t="shared" si="278"/>
        <v>1.00550695</v>
      </c>
      <c r="M359" s="120">
        <f t="shared" si="266"/>
        <v>1.0086998700000001</v>
      </c>
      <c r="N359" s="120">
        <f t="shared" si="286"/>
        <v>1.0818522747935189</v>
      </c>
      <c r="O359" s="113">
        <f t="shared" si="262"/>
        <v>1.0878099800000001</v>
      </c>
      <c r="P359" s="113">
        <f t="shared" si="270"/>
        <v>1089.3432688299999</v>
      </c>
      <c r="Q359" s="11">
        <f t="shared" si="283"/>
        <v>0</v>
      </c>
      <c r="R359" s="30">
        <f t="shared" si="279"/>
        <v>0</v>
      </c>
      <c r="S359" s="8">
        <f t="shared" si="271"/>
        <v>0</v>
      </c>
      <c r="T359" s="122">
        <f t="shared" si="280"/>
        <v>0.12559999999999999</v>
      </c>
      <c r="U359" s="121">
        <f t="shared" si="287"/>
        <v>10</v>
      </c>
      <c r="V359" s="121">
        <v>252</v>
      </c>
      <c r="W359" s="120">
        <f t="shared" si="272"/>
        <v>1.0047061269999999</v>
      </c>
      <c r="X359" s="113">
        <f t="shared" si="273"/>
        <v>5.1265877599999996</v>
      </c>
      <c r="Y359" s="113">
        <f t="shared" si="274"/>
        <v>0</v>
      </c>
      <c r="Z359" s="125" t="str">
        <f t="shared" si="284"/>
        <v>J=</v>
      </c>
      <c r="AA359" s="118">
        <f t="shared" si="285"/>
        <v>44522</v>
      </c>
      <c r="AB359" s="4"/>
      <c r="AD359" s="171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75"/>
        <v>44505</v>
      </c>
      <c r="B360" s="113">
        <f t="shared" si="267"/>
        <v>1095.5853522700002</v>
      </c>
      <c r="C360" s="113">
        <f t="shared" si="281"/>
        <v>1001.409519</v>
      </c>
      <c r="D360" s="114">
        <f t="shared" si="276"/>
        <v>5876.05</v>
      </c>
      <c r="E360" s="115">
        <f t="shared" si="263"/>
        <v>5944.21</v>
      </c>
      <c r="F360" s="116">
        <f t="shared" si="264"/>
        <v>44459</v>
      </c>
      <c r="G360" s="117">
        <f t="shared" si="268"/>
        <v>1.159962900247602E-2</v>
      </c>
      <c r="H360" s="118">
        <f t="shared" si="282"/>
        <v>44522</v>
      </c>
      <c r="I360" s="118">
        <f t="shared" si="269"/>
        <v>44522</v>
      </c>
      <c r="J360" s="119">
        <f t="shared" si="277"/>
        <v>21</v>
      </c>
      <c r="K360" s="119">
        <f t="shared" si="265"/>
        <v>11</v>
      </c>
      <c r="L360" s="8">
        <f t="shared" si="278"/>
        <v>1.0060593099999999</v>
      </c>
      <c r="M360" s="120">
        <f t="shared" si="266"/>
        <v>1.0086998700000001</v>
      </c>
      <c r="N360" s="120">
        <f t="shared" si="286"/>
        <v>1.0818522747935189</v>
      </c>
      <c r="O360" s="113">
        <f t="shared" si="262"/>
        <v>1.0884075499999999</v>
      </c>
      <c r="P360" s="113">
        <f t="shared" si="270"/>
        <v>1089.9416811200001</v>
      </c>
      <c r="Q360" s="11">
        <f t="shared" si="283"/>
        <v>0</v>
      </c>
      <c r="R360" s="30">
        <f t="shared" si="279"/>
        <v>0</v>
      </c>
      <c r="S360" s="8">
        <f t="shared" si="271"/>
        <v>0</v>
      </c>
      <c r="T360" s="122">
        <f t="shared" si="280"/>
        <v>0.12559999999999999</v>
      </c>
      <c r="U360" s="121">
        <f t="shared" si="287"/>
        <v>11</v>
      </c>
      <c r="V360" s="121">
        <v>252</v>
      </c>
      <c r="W360" s="120">
        <f t="shared" si="272"/>
        <v>1.0051779569999999</v>
      </c>
      <c r="X360" s="113">
        <f t="shared" si="273"/>
        <v>5.6436711500000003</v>
      </c>
      <c r="Y360" s="113">
        <f t="shared" si="274"/>
        <v>0</v>
      </c>
      <c r="Z360" s="125" t="str">
        <f t="shared" si="284"/>
        <v>J=</v>
      </c>
      <c r="AA360" s="118">
        <f t="shared" si="285"/>
        <v>44522</v>
      </c>
      <c r="AB360" s="4"/>
      <c r="AD360" s="171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75"/>
        <v>44506</v>
      </c>
      <c r="B361" s="113">
        <f t="shared" si="267"/>
        <v>1096.70197482</v>
      </c>
      <c r="C361" s="113">
        <f t="shared" si="281"/>
        <v>1001.409519</v>
      </c>
      <c r="D361" s="114">
        <f t="shared" si="276"/>
        <v>5876.05</v>
      </c>
      <c r="E361" s="115">
        <f t="shared" si="263"/>
        <v>5944.21</v>
      </c>
      <c r="F361" s="116">
        <f t="shared" si="264"/>
        <v>44459</v>
      </c>
      <c r="G361" s="117">
        <f t="shared" si="268"/>
        <v>1.159962900247602E-2</v>
      </c>
      <c r="H361" s="118">
        <f t="shared" si="282"/>
        <v>44522</v>
      </c>
      <c r="I361" s="118">
        <f t="shared" si="269"/>
        <v>44522</v>
      </c>
      <c r="J361" s="119">
        <f t="shared" si="277"/>
        <v>21</v>
      </c>
      <c r="K361" s="119">
        <f t="shared" si="265"/>
        <v>12</v>
      </c>
      <c r="L361" s="8">
        <f t="shared" si="278"/>
        <v>1.00661197</v>
      </c>
      <c r="M361" s="120">
        <f t="shared" si="266"/>
        <v>1.0086998700000001</v>
      </c>
      <c r="N361" s="120">
        <f t="shared" si="286"/>
        <v>1.0818522747935189</v>
      </c>
      <c r="O361" s="113">
        <f t="shared" ref="O361:O424" si="288">TRUNC(TRUNC((L361*N361),15),8)</f>
        <v>1.08900544</v>
      </c>
      <c r="P361" s="113">
        <f t="shared" si="270"/>
        <v>1090.54041385</v>
      </c>
      <c r="Q361" s="11">
        <f t="shared" si="283"/>
        <v>0</v>
      </c>
      <c r="R361" s="30">
        <f t="shared" si="279"/>
        <v>0</v>
      </c>
      <c r="S361" s="8">
        <f t="shared" si="271"/>
        <v>0</v>
      </c>
      <c r="T361" s="122">
        <f t="shared" si="280"/>
        <v>0.12559999999999999</v>
      </c>
      <c r="U361" s="121">
        <f t="shared" si="287"/>
        <v>12</v>
      </c>
      <c r="V361" s="121">
        <v>252</v>
      </c>
      <c r="W361" s="120">
        <f t="shared" si="272"/>
        <v>1.0056500070000001</v>
      </c>
      <c r="X361" s="113">
        <f t="shared" si="273"/>
        <v>6.16156097</v>
      </c>
      <c r="Y361" s="113">
        <f t="shared" si="274"/>
        <v>0</v>
      </c>
      <c r="Z361" s="125" t="str">
        <f t="shared" si="284"/>
        <v>J=</v>
      </c>
      <c r="AA361" s="118">
        <f t="shared" si="285"/>
        <v>44522</v>
      </c>
      <c r="AB361" s="4"/>
      <c r="AD361" s="171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75"/>
        <v>44507</v>
      </c>
      <c r="B362" s="113">
        <f t="shared" si="267"/>
        <v>1096.70197482</v>
      </c>
      <c r="C362" s="113">
        <f t="shared" si="281"/>
        <v>1001.409519</v>
      </c>
      <c r="D362" s="114">
        <f t="shared" si="276"/>
        <v>5876.05</v>
      </c>
      <c r="E362" s="115">
        <f t="shared" ref="E362:E425" si="289">IF($K362=1,VLOOKUP($A361,$AO$10:$AS$131,4),E361)</f>
        <v>5944.21</v>
      </c>
      <c r="F362" s="116">
        <f t="shared" ref="F362:F425" si="290">IF($K362=1,VLOOKUP($A361,$AO$10:$AS$131,5),F361)</f>
        <v>44459</v>
      </c>
      <c r="G362" s="117">
        <f t="shared" si="268"/>
        <v>1.159962900247602E-2</v>
      </c>
      <c r="H362" s="118">
        <f t="shared" si="282"/>
        <v>44522</v>
      </c>
      <c r="I362" s="118">
        <f t="shared" si="269"/>
        <v>44522</v>
      </c>
      <c r="J362" s="119">
        <f t="shared" si="277"/>
        <v>21</v>
      </c>
      <c r="K362" s="119">
        <f t="shared" ref="K362:K425" si="291">(J362-(NETWORKDAYS(A362,I362,AD$176:AD$502)-1))</f>
        <v>12</v>
      </c>
      <c r="L362" s="8">
        <f t="shared" si="278"/>
        <v>1.00661197</v>
      </c>
      <c r="M362" s="120">
        <f t="shared" ref="M362:M425" si="292">IF(I362&gt;I361,L361,M361)</f>
        <v>1.0086998700000001</v>
      </c>
      <c r="N362" s="120">
        <f t="shared" si="286"/>
        <v>1.0818522747935189</v>
      </c>
      <c r="O362" s="113">
        <f t="shared" si="288"/>
        <v>1.08900544</v>
      </c>
      <c r="P362" s="113">
        <f t="shared" si="270"/>
        <v>1090.54041385</v>
      </c>
      <c r="Q362" s="11">
        <f t="shared" si="283"/>
        <v>0</v>
      </c>
      <c r="R362" s="30">
        <f t="shared" si="279"/>
        <v>0</v>
      </c>
      <c r="S362" s="8">
        <f t="shared" si="271"/>
        <v>0</v>
      </c>
      <c r="T362" s="122">
        <f t="shared" si="280"/>
        <v>0.12559999999999999</v>
      </c>
      <c r="U362" s="121">
        <f t="shared" si="287"/>
        <v>12</v>
      </c>
      <c r="V362" s="121">
        <v>252</v>
      </c>
      <c r="W362" s="120">
        <f t="shared" si="272"/>
        <v>1.0056500070000001</v>
      </c>
      <c r="X362" s="113">
        <f t="shared" si="273"/>
        <v>6.16156097</v>
      </c>
      <c r="Y362" s="113">
        <f t="shared" si="274"/>
        <v>0</v>
      </c>
      <c r="Z362" s="125" t="str">
        <f t="shared" si="284"/>
        <v>J=</v>
      </c>
      <c r="AA362" s="118">
        <f t="shared" si="285"/>
        <v>44522</v>
      </c>
      <c r="AB362" s="4"/>
      <c r="AD362" s="171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75"/>
        <v>44508</v>
      </c>
      <c r="B363" s="113">
        <f t="shared" si="267"/>
        <v>1096.70197482</v>
      </c>
      <c r="C363" s="113">
        <f t="shared" si="281"/>
        <v>1001.409519</v>
      </c>
      <c r="D363" s="114">
        <f t="shared" si="276"/>
        <v>5876.05</v>
      </c>
      <c r="E363" s="115">
        <f t="shared" si="289"/>
        <v>5944.21</v>
      </c>
      <c r="F363" s="116">
        <f t="shared" si="290"/>
        <v>44459</v>
      </c>
      <c r="G363" s="117">
        <f t="shared" si="268"/>
        <v>1.159962900247602E-2</v>
      </c>
      <c r="H363" s="118">
        <f t="shared" si="282"/>
        <v>44522</v>
      </c>
      <c r="I363" s="118">
        <f t="shared" si="269"/>
        <v>44522</v>
      </c>
      <c r="J363" s="119">
        <f t="shared" si="277"/>
        <v>21</v>
      </c>
      <c r="K363" s="119">
        <f t="shared" si="291"/>
        <v>12</v>
      </c>
      <c r="L363" s="8">
        <f t="shared" si="278"/>
        <v>1.00661197</v>
      </c>
      <c r="M363" s="120">
        <f t="shared" si="292"/>
        <v>1.0086998700000001</v>
      </c>
      <c r="N363" s="120">
        <f t="shared" si="286"/>
        <v>1.0818522747935189</v>
      </c>
      <c r="O363" s="113">
        <f t="shared" si="288"/>
        <v>1.08900544</v>
      </c>
      <c r="P363" s="113">
        <f t="shared" si="270"/>
        <v>1090.54041385</v>
      </c>
      <c r="Q363" s="11">
        <f t="shared" si="283"/>
        <v>0</v>
      </c>
      <c r="R363" s="30">
        <f t="shared" si="279"/>
        <v>0</v>
      </c>
      <c r="S363" s="8">
        <f t="shared" si="271"/>
        <v>0</v>
      </c>
      <c r="T363" s="122">
        <f t="shared" si="280"/>
        <v>0.12559999999999999</v>
      </c>
      <c r="U363" s="121">
        <f t="shared" si="287"/>
        <v>12</v>
      </c>
      <c r="V363" s="121">
        <v>252</v>
      </c>
      <c r="W363" s="120">
        <f t="shared" si="272"/>
        <v>1.0056500070000001</v>
      </c>
      <c r="X363" s="113">
        <f t="shared" si="273"/>
        <v>6.16156097</v>
      </c>
      <c r="Y363" s="113">
        <f t="shared" si="274"/>
        <v>0</v>
      </c>
      <c r="Z363" s="125" t="str">
        <f t="shared" si="284"/>
        <v>J=</v>
      </c>
      <c r="AA363" s="118">
        <f t="shared" si="285"/>
        <v>44522</v>
      </c>
      <c r="AB363" s="4"/>
      <c r="AD363" s="171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75"/>
        <v>44509</v>
      </c>
      <c r="B364" s="113">
        <f t="shared" si="267"/>
        <v>1097.8197585999999</v>
      </c>
      <c r="C364" s="113">
        <f t="shared" si="281"/>
        <v>1001.409519</v>
      </c>
      <c r="D364" s="114">
        <f t="shared" si="276"/>
        <v>5876.05</v>
      </c>
      <c r="E364" s="115">
        <f t="shared" si="289"/>
        <v>5944.21</v>
      </c>
      <c r="F364" s="116">
        <f t="shared" si="290"/>
        <v>44459</v>
      </c>
      <c r="G364" s="117">
        <f t="shared" si="268"/>
        <v>1.159962900247602E-2</v>
      </c>
      <c r="H364" s="118">
        <f t="shared" si="282"/>
        <v>44522</v>
      </c>
      <c r="I364" s="118">
        <f t="shared" si="269"/>
        <v>44522</v>
      </c>
      <c r="J364" s="119">
        <f t="shared" si="277"/>
        <v>21</v>
      </c>
      <c r="K364" s="119">
        <f t="shared" si="291"/>
        <v>13</v>
      </c>
      <c r="L364" s="8">
        <f t="shared" si="278"/>
        <v>1.00716494</v>
      </c>
      <c r="M364" s="120">
        <f t="shared" si="292"/>
        <v>1.0086998700000001</v>
      </c>
      <c r="N364" s="120">
        <f t="shared" si="286"/>
        <v>1.0818522747935189</v>
      </c>
      <c r="O364" s="113">
        <f t="shared" si="288"/>
        <v>1.08960368</v>
      </c>
      <c r="P364" s="113">
        <f t="shared" si="270"/>
        <v>1091.13949708</v>
      </c>
      <c r="Q364" s="11">
        <f t="shared" si="283"/>
        <v>0</v>
      </c>
      <c r="R364" s="30">
        <f t="shared" si="279"/>
        <v>0</v>
      </c>
      <c r="S364" s="8">
        <f t="shared" si="271"/>
        <v>0</v>
      </c>
      <c r="T364" s="122">
        <f t="shared" si="280"/>
        <v>0.12559999999999999</v>
      </c>
      <c r="U364" s="121">
        <f t="shared" si="287"/>
        <v>13</v>
      </c>
      <c r="V364" s="121">
        <v>252</v>
      </c>
      <c r="W364" s="120">
        <f t="shared" si="272"/>
        <v>1.00612228</v>
      </c>
      <c r="X364" s="113">
        <f t="shared" si="273"/>
        <v>6.6802615200000002</v>
      </c>
      <c r="Y364" s="113">
        <f t="shared" si="274"/>
        <v>0</v>
      </c>
      <c r="Z364" s="125" t="str">
        <f t="shared" si="284"/>
        <v>J=</v>
      </c>
      <c r="AA364" s="118">
        <f t="shared" si="285"/>
        <v>44522</v>
      </c>
      <c r="AB364" s="4"/>
      <c r="AD364" s="171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75"/>
        <v>44510</v>
      </c>
      <c r="B365" s="113">
        <f t="shared" si="267"/>
        <v>1098.938662</v>
      </c>
      <c r="C365" s="113">
        <f t="shared" si="281"/>
        <v>1001.409519</v>
      </c>
      <c r="D365" s="114">
        <f t="shared" si="276"/>
        <v>5876.05</v>
      </c>
      <c r="E365" s="115">
        <f t="shared" si="289"/>
        <v>5944.21</v>
      </c>
      <c r="F365" s="116">
        <f t="shared" si="290"/>
        <v>44459</v>
      </c>
      <c r="G365" s="117">
        <f t="shared" si="268"/>
        <v>1.159962900247602E-2</v>
      </c>
      <c r="H365" s="118">
        <f t="shared" si="282"/>
        <v>44522</v>
      </c>
      <c r="I365" s="118">
        <f t="shared" si="269"/>
        <v>44522</v>
      </c>
      <c r="J365" s="119">
        <f t="shared" si="277"/>
        <v>21</v>
      </c>
      <c r="K365" s="119">
        <f t="shared" si="291"/>
        <v>14</v>
      </c>
      <c r="L365" s="8">
        <f t="shared" si="278"/>
        <v>1.0077182099999999</v>
      </c>
      <c r="M365" s="120">
        <f t="shared" si="292"/>
        <v>1.0086998700000001</v>
      </c>
      <c r="N365" s="120">
        <f t="shared" si="286"/>
        <v>1.0818522747935189</v>
      </c>
      <c r="O365" s="113">
        <f t="shared" si="288"/>
        <v>1.09020223</v>
      </c>
      <c r="P365" s="113">
        <f t="shared" si="270"/>
        <v>1091.7388907500001</v>
      </c>
      <c r="Q365" s="11">
        <f t="shared" si="283"/>
        <v>0</v>
      </c>
      <c r="R365" s="30">
        <f t="shared" si="279"/>
        <v>0</v>
      </c>
      <c r="S365" s="8">
        <f t="shared" si="271"/>
        <v>0</v>
      </c>
      <c r="T365" s="122">
        <f t="shared" si="280"/>
        <v>0.12559999999999999</v>
      </c>
      <c r="U365" s="121">
        <f t="shared" si="287"/>
        <v>14</v>
      </c>
      <c r="V365" s="121">
        <v>252</v>
      </c>
      <c r="W365" s="120">
        <f t="shared" si="272"/>
        <v>1.0065947740000001</v>
      </c>
      <c r="X365" s="113">
        <f t="shared" si="273"/>
        <v>7.1997712500000004</v>
      </c>
      <c r="Y365" s="113">
        <f t="shared" si="274"/>
        <v>0</v>
      </c>
      <c r="Z365" s="125" t="str">
        <f t="shared" si="284"/>
        <v>J=</v>
      </c>
      <c r="AA365" s="118">
        <f t="shared" si="285"/>
        <v>44522</v>
      </c>
      <c r="AB365" s="4"/>
      <c r="AD365" s="171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75"/>
        <v>44511</v>
      </c>
      <c r="B366" s="113">
        <f t="shared" si="267"/>
        <v>1100.0587071100001</v>
      </c>
      <c r="C366" s="113">
        <f t="shared" si="281"/>
        <v>1001.409519</v>
      </c>
      <c r="D366" s="114">
        <f t="shared" si="276"/>
        <v>5876.05</v>
      </c>
      <c r="E366" s="115">
        <f t="shared" si="289"/>
        <v>5944.21</v>
      </c>
      <c r="F366" s="116">
        <f t="shared" si="290"/>
        <v>44459</v>
      </c>
      <c r="G366" s="117">
        <f t="shared" si="268"/>
        <v>1.159962900247602E-2</v>
      </c>
      <c r="H366" s="118">
        <f t="shared" si="282"/>
        <v>44522</v>
      </c>
      <c r="I366" s="118">
        <f t="shared" si="269"/>
        <v>44522</v>
      </c>
      <c r="J366" s="119">
        <f t="shared" si="277"/>
        <v>21</v>
      </c>
      <c r="K366" s="119">
        <f t="shared" si="291"/>
        <v>15</v>
      </c>
      <c r="L366" s="8">
        <f t="shared" si="278"/>
        <v>1.0082717800000001</v>
      </c>
      <c r="M366" s="120">
        <f t="shared" si="292"/>
        <v>1.0086998700000001</v>
      </c>
      <c r="N366" s="120">
        <f t="shared" si="286"/>
        <v>1.0818522747935189</v>
      </c>
      <c r="O366" s="113">
        <f t="shared" si="288"/>
        <v>1.0908011099999999</v>
      </c>
      <c r="P366" s="113">
        <f t="shared" si="270"/>
        <v>1092.33861488</v>
      </c>
      <c r="Q366" s="11">
        <f t="shared" si="283"/>
        <v>0</v>
      </c>
      <c r="R366" s="30">
        <f t="shared" si="279"/>
        <v>0</v>
      </c>
      <c r="S366" s="8">
        <f t="shared" si="271"/>
        <v>0</v>
      </c>
      <c r="T366" s="122">
        <f t="shared" si="280"/>
        <v>0.12559999999999999</v>
      </c>
      <c r="U366" s="121">
        <f t="shared" si="287"/>
        <v>15</v>
      </c>
      <c r="V366" s="121">
        <v>252</v>
      </c>
      <c r="W366" s="120">
        <f t="shared" si="272"/>
        <v>1.0070674900000001</v>
      </c>
      <c r="X366" s="113">
        <f t="shared" si="273"/>
        <v>7.7200922299999997</v>
      </c>
      <c r="Y366" s="113">
        <f t="shared" si="274"/>
        <v>0</v>
      </c>
      <c r="Z366" s="125" t="str">
        <f t="shared" si="284"/>
        <v>J=</v>
      </c>
      <c r="AA366" s="118">
        <f t="shared" si="285"/>
        <v>44522</v>
      </c>
      <c r="AB366" s="4"/>
      <c r="AD366" s="171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75"/>
        <v>44512</v>
      </c>
      <c r="B367" s="113">
        <f t="shared" si="267"/>
        <v>1101.1799049200001</v>
      </c>
      <c r="C367" s="113">
        <f t="shared" si="281"/>
        <v>1001.409519</v>
      </c>
      <c r="D367" s="114">
        <f t="shared" si="276"/>
        <v>5876.05</v>
      </c>
      <c r="E367" s="115">
        <f t="shared" si="289"/>
        <v>5944.21</v>
      </c>
      <c r="F367" s="116">
        <f t="shared" si="290"/>
        <v>44459</v>
      </c>
      <c r="G367" s="117">
        <f t="shared" si="268"/>
        <v>1.159962900247602E-2</v>
      </c>
      <c r="H367" s="118">
        <f t="shared" si="282"/>
        <v>44522</v>
      </c>
      <c r="I367" s="118">
        <f t="shared" si="269"/>
        <v>44522</v>
      </c>
      <c r="J367" s="119">
        <f t="shared" si="277"/>
        <v>21</v>
      </c>
      <c r="K367" s="119">
        <f t="shared" si="291"/>
        <v>16</v>
      </c>
      <c r="L367" s="8">
        <f t="shared" si="278"/>
        <v>1.0088256600000001</v>
      </c>
      <c r="M367" s="120">
        <f t="shared" si="292"/>
        <v>1.0086998700000001</v>
      </c>
      <c r="N367" s="120">
        <f t="shared" si="286"/>
        <v>1.0818522747935189</v>
      </c>
      <c r="O367" s="113">
        <f t="shared" si="288"/>
        <v>1.0914003299999999</v>
      </c>
      <c r="P367" s="113">
        <f t="shared" si="270"/>
        <v>1092.9386795</v>
      </c>
      <c r="Q367" s="11">
        <f t="shared" si="283"/>
        <v>0</v>
      </c>
      <c r="R367" s="30">
        <f t="shared" si="279"/>
        <v>0</v>
      </c>
      <c r="S367" s="8">
        <f t="shared" si="271"/>
        <v>0</v>
      </c>
      <c r="T367" s="122">
        <f t="shared" si="280"/>
        <v>0.12559999999999999</v>
      </c>
      <c r="U367" s="121">
        <f t="shared" si="287"/>
        <v>16</v>
      </c>
      <c r="V367" s="121">
        <v>252</v>
      </c>
      <c r="W367" s="120">
        <f t="shared" si="272"/>
        <v>1.007540428</v>
      </c>
      <c r="X367" s="113">
        <f t="shared" si="273"/>
        <v>8.2412254199999992</v>
      </c>
      <c r="Y367" s="113">
        <f t="shared" si="274"/>
        <v>0</v>
      </c>
      <c r="Z367" s="125" t="str">
        <f t="shared" si="284"/>
        <v>J=</v>
      </c>
      <c r="AA367" s="118">
        <f t="shared" si="285"/>
        <v>44522</v>
      </c>
      <c r="AB367" s="4"/>
      <c r="AD367" s="171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75"/>
        <v>44513</v>
      </c>
      <c r="B368" s="113">
        <f t="shared" si="267"/>
        <v>1102.3022360800001</v>
      </c>
      <c r="C368" s="113">
        <f t="shared" si="281"/>
        <v>1001.409519</v>
      </c>
      <c r="D368" s="114">
        <f t="shared" si="276"/>
        <v>5876.05</v>
      </c>
      <c r="E368" s="115">
        <f t="shared" si="289"/>
        <v>5944.21</v>
      </c>
      <c r="F368" s="116">
        <f t="shared" si="290"/>
        <v>44459</v>
      </c>
      <c r="G368" s="117">
        <f t="shared" si="268"/>
        <v>1.159962900247602E-2</v>
      </c>
      <c r="H368" s="118">
        <f t="shared" si="282"/>
        <v>44522</v>
      </c>
      <c r="I368" s="118">
        <f t="shared" si="269"/>
        <v>44522</v>
      </c>
      <c r="J368" s="119">
        <f t="shared" si="277"/>
        <v>21</v>
      </c>
      <c r="K368" s="119">
        <f t="shared" si="291"/>
        <v>17</v>
      </c>
      <c r="L368" s="8">
        <f t="shared" si="278"/>
        <v>1.00937984</v>
      </c>
      <c r="M368" s="120">
        <f t="shared" si="292"/>
        <v>1.0086998700000001</v>
      </c>
      <c r="N368" s="120">
        <f t="shared" si="286"/>
        <v>1.0818522747935189</v>
      </c>
      <c r="O368" s="113">
        <f t="shared" si="288"/>
        <v>1.09199987</v>
      </c>
      <c r="P368" s="113">
        <f t="shared" si="270"/>
        <v>1093.53906456</v>
      </c>
      <c r="Q368" s="11">
        <f t="shared" si="283"/>
        <v>0</v>
      </c>
      <c r="R368" s="30">
        <f t="shared" si="279"/>
        <v>0</v>
      </c>
      <c r="S368" s="8">
        <f t="shared" si="271"/>
        <v>0</v>
      </c>
      <c r="T368" s="122">
        <f t="shared" si="280"/>
        <v>0.12559999999999999</v>
      </c>
      <c r="U368" s="121">
        <f t="shared" si="287"/>
        <v>17</v>
      </c>
      <c r="V368" s="121">
        <v>252</v>
      </c>
      <c r="W368" s="120">
        <f t="shared" si="272"/>
        <v>1.0080135880000001</v>
      </c>
      <c r="X368" s="113">
        <f t="shared" si="273"/>
        <v>8.7631715200000002</v>
      </c>
      <c r="Y368" s="113">
        <f t="shared" si="274"/>
        <v>0</v>
      </c>
      <c r="Z368" s="125" t="str">
        <f t="shared" si="284"/>
        <v>J=</v>
      </c>
      <c r="AA368" s="118">
        <f t="shared" si="285"/>
        <v>44522</v>
      </c>
      <c r="AB368" s="4"/>
      <c r="AD368" s="171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75"/>
        <v>44514</v>
      </c>
      <c r="B369" s="113">
        <f t="shared" si="267"/>
        <v>1102.3022360800001</v>
      </c>
      <c r="C369" s="113">
        <f t="shared" si="281"/>
        <v>1001.409519</v>
      </c>
      <c r="D369" s="114">
        <f t="shared" si="276"/>
        <v>5876.05</v>
      </c>
      <c r="E369" s="115">
        <f t="shared" si="289"/>
        <v>5944.21</v>
      </c>
      <c r="F369" s="116">
        <f t="shared" si="290"/>
        <v>44459</v>
      </c>
      <c r="G369" s="117">
        <f t="shared" si="268"/>
        <v>1.159962900247602E-2</v>
      </c>
      <c r="H369" s="118">
        <f t="shared" si="282"/>
        <v>44522</v>
      </c>
      <c r="I369" s="118">
        <f t="shared" si="269"/>
        <v>44522</v>
      </c>
      <c r="J369" s="119">
        <f t="shared" si="277"/>
        <v>21</v>
      </c>
      <c r="K369" s="119">
        <f t="shared" si="291"/>
        <v>17</v>
      </c>
      <c r="L369" s="8">
        <f t="shared" si="278"/>
        <v>1.00937984</v>
      </c>
      <c r="M369" s="120">
        <f t="shared" si="292"/>
        <v>1.0086998700000001</v>
      </c>
      <c r="N369" s="120">
        <f t="shared" si="286"/>
        <v>1.0818522747935189</v>
      </c>
      <c r="O369" s="113">
        <f t="shared" si="288"/>
        <v>1.09199987</v>
      </c>
      <c r="P369" s="113">
        <f t="shared" si="270"/>
        <v>1093.53906456</v>
      </c>
      <c r="Q369" s="11">
        <f t="shared" si="283"/>
        <v>0</v>
      </c>
      <c r="R369" s="30">
        <f t="shared" si="279"/>
        <v>0</v>
      </c>
      <c r="S369" s="8">
        <f t="shared" si="271"/>
        <v>0</v>
      </c>
      <c r="T369" s="122">
        <f t="shared" si="280"/>
        <v>0.12559999999999999</v>
      </c>
      <c r="U369" s="121">
        <f t="shared" si="287"/>
        <v>17</v>
      </c>
      <c r="V369" s="121">
        <v>252</v>
      </c>
      <c r="W369" s="120">
        <f t="shared" si="272"/>
        <v>1.0080135880000001</v>
      </c>
      <c r="X369" s="113">
        <f t="shared" si="273"/>
        <v>8.7631715200000002</v>
      </c>
      <c r="Y369" s="113">
        <f t="shared" si="274"/>
        <v>0</v>
      </c>
      <c r="Z369" s="125" t="str">
        <f t="shared" si="284"/>
        <v>J=</v>
      </c>
      <c r="AA369" s="118">
        <f t="shared" si="285"/>
        <v>44522</v>
      </c>
      <c r="AB369" s="4"/>
      <c r="AD369" s="171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75"/>
        <v>44515</v>
      </c>
      <c r="B370" s="113">
        <f t="shared" si="267"/>
        <v>1102.3022360800001</v>
      </c>
      <c r="C370" s="113">
        <f t="shared" si="281"/>
        <v>1001.409519</v>
      </c>
      <c r="D370" s="114">
        <f t="shared" si="276"/>
        <v>5876.05</v>
      </c>
      <c r="E370" s="115">
        <f t="shared" si="289"/>
        <v>5944.21</v>
      </c>
      <c r="F370" s="116">
        <f t="shared" si="290"/>
        <v>44459</v>
      </c>
      <c r="G370" s="117">
        <f t="shared" si="268"/>
        <v>1.159962900247602E-2</v>
      </c>
      <c r="H370" s="118">
        <f t="shared" si="282"/>
        <v>44522</v>
      </c>
      <c r="I370" s="118">
        <f t="shared" si="269"/>
        <v>44522</v>
      </c>
      <c r="J370" s="119">
        <f t="shared" si="277"/>
        <v>21</v>
      </c>
      <c r="K370" s="119">
        <f t="shared" si="291"/>
        <v>17</v>
      </c>
      <c r="L370" s="8">
        <f t="shared" si="278"/>
        <v>1.00937984</v>
      </c>
      <c r="M370" s="120">
        <f t="shared" si="292"/>
        <v>1.0086998700000001</v>
      </c>
      <c r="N370" s="120">
        <f t="shared" si="286"/>
        <v>1.0818522747935189</v>
      </c>
      <c r="O370" s="113">
        <f t="shared" si="288"/>
        <v>1.09199987</v>
      </c>
      <c r="P370" s="113">
        <f t="shared" si="270"/>
        <v>1093.53906456</v>
      </c>
      <c r="Q370" s="11">
        <f t="shared" si="283"/>
        <v>0</v>
      </c>
      <c r="R370" s="30">
        <f t="shared" si="279"/>
        <v>0</v>
      </c>
      <c r="S370" s="8">
        <f t="shared" si="271"/>
        <v>0</v>
      </c>
      <c r="T370" s="122">
        <f t="shared" si="280"/>
        <v>0.12559999999999999</v>
      </c>
      <c r="U370" s="121">
        <f t="shared" si="287"/>
        <v>17</v>
      </c>
      <c r="V370" s="121">
        <v>252</v>
      </c>
      <c r="W370" s="120">
        <f t="shared" si="272"/>
        <v>1.0080135880000001</v>
      </c>
      <c r="X370" s="113">
        <f t="shared" si="273"/>
        <v>8.7631715200000002</v>
      </c>
      <c r="Y370" s="113">
        <f t="shared" si="274"/>
        <v>0</v>
      </c>
      <c r="Z370" s="125" t="str">
        <f t="shared" si="284"/>
        <v>J=</v>
      </c>
      <c r="AA370" s="118">
        <f t="shared" si="285"/>
        <v>44522</v>
      </c>
      <c r="AB370" s="4"/>
      <c r="AD370" s="171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75"/>
        <v>44516</v>
      </c>
      <c r="B371" s="113">
        <f t="shared" si="267"/>
        <v>1102.3022360800001</v>
      </c>
      <c r="C371" s="113">
        <f t="shared" si="281"/>
        <v>1001.409519</v>
      </c>
      <c r="D371" s="114">
        <f t="shared" si="276"/>
        <v>5876.05</v>
      </c>
      <c r="E371" s="115">
        <f t="shared" si="289"/>
        <v>5944.21</v>
      </c>
      <c r="F371" s="116">
        <f t="shared" si="290"/>
        <v>44459</v>
      </c>
      <c r="G371" s="117">
        <f t="shared" si="268"/>
        <v>1.159962900247602E-2</v>
      </c>
      <c r="H371" s="118">
        <f t="shared" si="282"/>
        <v>44522</v>
      </c>
      <c r="I371" s="118">
        <f t="shared" si="269"/>
        <v>44522</v>
      </c>
      <c r="J371" s="119">
        <f t="shared" si="277"/>
        <v>21</v>
      </c>
      <c r="K371" s="119">
        <f t="shared" si="291"/>
        <v>17</v>
      </c>
      <c r="L371" s="8">
        <f t="shared" si="278"/>
        <v>1.00937984</v>
      </c>
      <c r="M371" s="120">
        <f t="shared" si="292"/>
        <v>1.0086998700000001</v>
      </c>
      <c r="N371" s="120">
        <f t="shared" si="286"/>
        <v>1.0818522747935189</v>
      </c>
      <c r="O371" s="113">
        <f t="shared" si="288"/>
        <v>1.09199987</v>
      </c>
      <c r="P371" s="113">
        <f t="shared" si="270"/>
        <v>1093.53906456</v>
      </c>
      <c r="Q371" s="11">
        <f t="shared" si="283"/>
        <v>0</v>
      </c>
      <c r="R371" s="30">
        <f t="shared" si="279"/>
        <v>0</v>
      </c>
      <c r="S371" s="8">
        <f t="shared" si="271"/>
        <v>0</v>
      </c>
      <c r="T371" s="122">
        <f t="shared" si="280"/>
        <v>0.12559999999999999</v>
      </c>
      <c r="U371" s="121">
        <f t="shared" si="287"/>
        <v>17</v>
      </c>
      <c r="V371" s="121">
        <v>252</v>
      </c>
      <c r="W371" s="120">
        <f t="shared" si="272"/>
        <v>1.0080135880000001</v>
      </c>
      <c r="X371" s="113">
        <f t="shared" si="273"/>
        <v>8.7631715200000002</v>
      </c>
      <c r="Y371" s="113">
        <f t="shared" si="274"/>
        <v>0</v>
      </c>
      <c r="Z371" s="125" t="str">
        <f t="shared" si="284"/>
        <v>J=</v>
      </c>
      <c r="AA371" s="118">
        <f t="shared" si="285"/>
        <v>44522</v>
      </c>
      <c r="AB371" s="4"/>
      <c r="AD371" s="171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75"/>
        <v>44517</v>
      </c>
      <c r="B372" s="113">
        <f t="shared" si="267"/>
        <v>1103.4257227600001</v>
      </c>
      <c r="C372" s="113">
        <f t="shared" si="281"/>
        <v>1001.409519</v>
      </c>
      <c r="D372" s="114">
        <f t="shared" si="276"/>
        <v>5876.05</v>
      </c>
      <c r="E372" s="115">
        <f t="shared" si="289"/>
        <v>5944.21</v>
      </c>
      <c r="F372" s="116">
        <f t="shared" si="290"/>
        <v>44459</v>
      </c>
      <c r="G372" s="117">
        <f t="shared" si="268"/>
        <v>1.159962900247602E-2</v>
      </c>
      <c r="H372" s="118">
        <f t="shared" si="282"/>
        <v>44522</v>
      </c>
      <c r="I372" s="118">
        <f t="shared" si="269"/>
        <v>44522</v>
      </c>
      <c r="J372" s="119">
        <f t="shared" si="277"/>
        <v>21</v>
      </c>
      <c r="K372" s="119">
        <f t="shared" si="291"/>
        <v>18</v>
      </c>
      <c r="L372" s="8">
        <f t="shared" si="278"/>
        <v>1.0099343300000001</v>
      </c>
      <c r="M372" s="120">
        <f t="shared" si="292"/>
        <v>1.0086998700000001</v>
      </c>
      <c r="N372" s="120">
        <f t="shared" si="286"/>
        <v>1.0818522747935189</v>
      </c>
      <c r="O372" s="113">
        <f t="shared" si="288"/>
        <v>1.09259975</v>
      </c>
      <c r="P372" s="113">
        <f t="shared" si="270"/>
        <v>1094.1397901</v>
      </c>
      <c r="Q372" s="11">
        <f t="shared" si="283"/>
        <v>0</v>
      </c>
      <c r="R372" s="30">
        <f t="shared" si="279"/>
        <v>0</v>
      </c>
      <c r="S372" s="8">
        <f t="shared" si="271"/>
        <v>0</v>
      </c>
      <c r="T372" s="122">
        <f t="shared" si="280"/>
        <v>0.12559999999999999</v>
      </c>
      <c r="U372" s="121">
        <f t="shared" si="287"/>
        <v>18</v>
      </c>
      <c r="V372" s="121">
        <v>252</v>
      </c>
      <c r="W372" s="120">
        <f t="shared" si="272"/>
        <v>1.008486971</v>
      </c>
      <c r="X372" s="113">
        <f t="shared" si="273"/>
        <v>9.2859326600000003</v>
      </c>
      <c r="Y372" s="113">
        <f t="shared" si="274"/>
        <v>0</v>
      </c>
      <c r="Z372" s="125" t="str">
        <f t="shared" si="284"/>
        <v>J=</v>
      </c>
      <c r="AA372" s="118">
        <f t="shared" si="285"/>
        <v>44522</v>
      </c>
      <c r="AB372" s="4"/>
      <c r="AD372" s="171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75"/>
        <v>44518</v>
      </c>
      <c r="B373" s="113">
        <f t="shared" si="267"/>
        <v>1104.55034456</v>
      </c>
      <c r="C373" s="113">
        <f t="shared" si="281"/>
        <v>1001.409519</v>
      </c>
      <c r="D373" s="114">
        <f t="shared" si="276"/>
        <v>5876.05</v>
      </c>
      <c r="E373" s="115">
        <f t="shared" si="289"/>
        <v>5944.21</v>
      </c>
      <c r="F373" s="116">
        <f t="shared" si="290"/>
        <v>44459</v>
      </c>
      <c r="G373" s="117">
        <f t="shared" si="268"/>
        <v>1.159962900247602E-2</v>
      </c>
      <c r="H373" s="118">
        <f t="shared" si="282"/>
        <v>44522</v>
      </c>
      <c r="I373" s="118">
        <f t="shared" si="269"/>
        <v>44522</v>
      </c>
      <c r="J373" s="119">
        <f t="shared" si="277"/>
        <v>21</v>
      </c>
      <c r="K373" s="119">
        <f t="shared" si="291"/>
        <v>19</v>
      </c>
      <c r="L373" s="8">
        <f t="shared" si="278"/>
        <v>1.0104891199999999</v>
      </c>
      <c r="M373" s="120">
        <f t="shared" si="292"/>
        <v>1.0086998700000001</v>
      </c>
      <c r="N373" s="120">
        <f t="shared" si="286"/>
        <v>1.0818522747935189</v>
      </c>
      <c r="O373" s="113">
        <f t="shared" si="288"/>
        <v>1.09319995</v>
      </c>
      <c r="P373" s="113">
        <f t="shared" si="270"/>
        <v>1094.7408361</v>
      </c>
      <c r="Q373" s="11">
        <f t="shared" si="283"/>
        <v>0</v>
      </c>
      <c r="R373" s="30">
        <f t="shared" si="279"/>
        <v>0</v>
      </c>
      <c r="S373" s="8">
        <f t="shared" si="271"/>
        <v>0</v>
      </c>
      <c r="T373" s="122">
        <f t="shared" si="280"/>
        <v>0.12559999999999999</v>
      </c>
      <c r="U373" s="121">
        <f t="shared" si="287"/>
        <v>19</v>
      </c>
      <c r="V373" s="121">
        <v>252</v>
      </c>
      <c r="W373" s="120">
        <f t="shared" si="272"/>
        <v>1.008960576</v>
      </c>
      <c r="X373" s="113">
        <f t="shared" si="273"/>
        <v>9.80950846</v>
      </c>
      <c r="Y373" s="113">
        <f t="shared" si="274"/>
        <v>0</v>
      </c>
      <c r="Z373" s="125" t="str">
        <f t="shared" si="284"/>
        <v>J=</v>
      </c>
      <c r="AA373" s="118">
        <f t="shared" si="285"/>
        <v>44522</v>
      </c>
      <c r="AB373" s="4"/>
      <c r="AD373" s="171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75"/>
        <v>44519</v>
      </c>
      <c r="B374" s="113">
        <f t="shared" si="267"/>
        <v>1105.6761124000002</v>
      </c>
      <c r="C374" s="113">
        <f t="shared" si="281"/>
        <v>1001.409519</v>
      </c>
      <c r="D374" s="114">
        <f t="shared" si="276"/>
        <v>5876.05</v>
      </c>
      <c r="E374" s="115">
        <f t="shared" si="289"/>
        <v>5944.21</v>
      </c>
      <c r="F374" s="116">
        <f t="shared" si="290"/>
        <v>44459</v>
      </c>
      <c r="G374" s="117">
        <f t="shared" si="268"/>
        <v>1.159962900247602E-2</v>
      </c>
      <c r="H374" s="118">
        <f t="shared" si="282"/>
        <v>44522</v>
      </c>
      <c r="I374" s="118">
        <f t="shared" si="269"/>
        <v>44522</v>
      </c>
      <c r="J374" s="119">
        <f t="shared" si="277"/>
        <v>21</v>
      </c>
      <c r="K374" s="119">
        <f t="shared" si="291"/>
        <v>20</v>
      </c>
      <c r="L374" s="8">
        <f t="shared" si="278"/>
        <v>1.01104422</v>
      </c>
      <c r="M374" s="120">
        <f t="shared" si="292"/>
        <v>1.0086998700000001</v>
      </c>
      <c r="N374" s="120">
        <f t="shared" si="286"/>
        <v>1.0818522747935189</v>
      </c>
      <c r="O374" s="113">
        <f t="shared" si="288"/>
        <v>1.0938004800000001</v>
      </c>
      <c r="P374" s="113">
        <f t="shared" si="270"/>
        <v>1095.3422125500001</v>
      </c>
      <c r="Q374" s="11">
        <f t="shared" si="283"/>
        <v>0</v>
      </c>
      <c r="R374" s="30">
        <f t="shared" si="279"/>
        <v>0</v>
      </c>
      <c r="S374" s="8">
        <f t="shared" si="271"/>
        <v>0</v>
      </c>
      <c r="T374" s="122">
        <f t="shared" si="280"/>
        <v>0.12559999999999999</v>
      </c>
      <c r="U374" s="121">
        <f t="shared" si="287"/>
        <v>20</v>
      </c>
      <c r="V374" s="121">
        <v>252</v>
      </c>
      <c r="W374" s="120">
        <f t="shared" si="272"/>
        <v>1.009434403</v>
      </c>
      <c r="X374" s="113">
        <f t="shared" si="273"/>
        <v>10.33389985</v>
      </c>
      <c r="Y374" s="113">
        <f t="shared" si="274"/>
        <v>0</v>
      </c>
      <c r="Z374" s="125" t="str">
        <f t="shared" si="284"/>
        <v>J=</v>
      </c>
      <c r="AA374" s="118">
        <f t="shared" si="285"/>
        <v>44522</v>
      </c>
      <c r="AB374" s="4"/>
      <c r="AD374" s="171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75"/>
        <v>44520</v>
      </c>
      <c r="B375" s="113">
        <f t="shared" si="267"/>
        <v>1106.80303731</v>
      </c>
      <c r="C375" s="113">
        <f t="shared" si="281"/>
        <v>1001.409519</v>
      </c>
      <c r="D375" s="114">
        <f t="shared" si="276"/>
        <v>5876.05</v>
      </c>
      <c r="E375" s="115">
        <f t="shared" si="289"/>
        <v>5944.21</v>
      </c>
      <c r="F375" s="116">
        <f t="shared" si="290"/>
        <v>44459</v>
      </c>
      <c r="G375" s="117">
        <f t="shared" si="268"/>
        <v>1.159962900247602E-2</v>
      </c>
      <c r="H375" s="118">
        <f t="shared" si="282"/>
        <v>44550</v>
      </c>
      <c r="I375" s="118">
        <f t="shared" si="269"/>
        <v>44522</v>
      </c>
      <c r="J375" s="119">
        <f t="shared" si="277"/>
        <v>21</v>
      </c>
      <c r="K375" s="119">
        <f t="shared" si="291"/>
        <v>21</v>
      </c>
      <c r="L375" s="8">
        <f t="shared" si="278"/>
        <v>1.0115996199999999</v>
      </c>
      <c r="M375" s="120">
        <f t="shared" si="292"/>
        <v>1.0086998700000001</v>
      </c>
      <c r="N375" s="120">
        <f t="shared" si="286"/>
        <v>1.0818522747935189</v>
      </c>
      <c r="O375" s="113">
        <f t="shared" si="288"/>
        <v>1.0944013500000001</v>
      </c>
      <c r="P375" s="113">
        <f t="shared" si="270"/>
        <v>1095.9439294900001</v>
      </c>
      <c r="Q375" s="11">
        <f t="shared" si="283"/>
        <v>0</v>
      </c>
      <c r="R375" s="30">
        <f t="shared" si="279"/>
        <v>0</v>
      </c>
      <c r="S375" s="8">
        <f t="shared" si="271"/>
        <v>0</v>
      </c>
      <c r="T375" s="122">
        <f t="shared" si="280"/>
        <v>0.12559999999999999</v>
      </c>
      <c r="U375" s="121">
        <f t="shared" si="287"/>
        <v>21</v>
      </c>
      <c r="V375" s="121">
        <v>252</v>
      </c>
      <c r="W375" s="120">
        <f t="shared" si="272"/>
        <v>1.0099084519999999</v>
      </c>
      <c r="X375" s="113">
        <f t="shared" si="273"/>
        <v>10.85910782</v>
      </c>
      <c r="Y375" s="113">
        <f t="shared" si="274"/>
        <v>0</v>
      </c>
      <c r="Z375" s="125" t="str">
        <f t="shared" si="284"/>
        <v>J=</v>
      </c>
      <c r="AA375" s="118">
        <f t="shared" si="285"/>
        <v>44522</v>
      </c>
      <c r="AB375" s="26"/>
      <c r="AD375" s="171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75"/>
        <v>44521</v>
      </c>
      <c r="B376" s="113">
        <f t="shared" si="267"/>
        <v>1106.80303731</v>
      </c>
      <c r="C376" s="113">
        <f t="shared" si="281"/>
        <v>1001.409519</v>
      </c>
      <c r="D376" s="114">
        <f t="shared" si="276"/>
        <v>5876.05</v>
      </c>
      <c r="E376" s="115">
        <f t="shared" si="289"/>
        <v>5944.21</v>
      </c>
      <c r="F376" s="116">
        <f t="shared" si="290"/>
        <v>44459</v>
      </c>
      <c r="G376" s="117">
        <f t="shared" si="268"/>
        <v>1.159962900247602E-2</v>
      </c>
      <c r="H376" s="118">
        <f t="shared" si="282"/>
        <v>44550</v>
      </c>
      <c r="I376" s="118">
        <f t="shared" si="269"/>
        <v>44522</v>
      </c>
      <c r="J376" s="119">
        <f t="shared" si="277"/>
        <v>21</v>
      </c>
      <c r="K376" s="119">
        <f t="shared" si="291"/>
        <v>21</v>
      </c>
      <c r="L376" s="8">
        <f t="shared" si="278"/>
        <v>1.0115996199999999</v>
      </c>
      <c r="M376" s="120">
        <f t="shared" si="292"/>
        <v>1.0086998700000001</v>
      </c>
      <c r="N376" s="120">
        <f t="shared" si="286"/>
        <v>1.0818522747935189</v>
      </c>
      <c r="O376" s="113">
        <f t="shared" si="288"/>
        <v>1.0944013500000001</v>
      </c>
      <c r="P376" s="113">
        <f t="shared" si="270"/>
        <v>1095.9439294900001</v>
      </c>
      <c r="Q376" s="11">
        <f t="shared" si="283"/>
        <v>0</v>
      </c>
      <c r="R376" s="30">
        <f t="shared" si="279"/>
        <v>0</v>
      </c>
      <c r="S376" s="8">
        <f t="shared" si="271"/>
        <v>0</v>
      </c>
      <c r="T376" s="122">
        <f t="shared" si="280"/>
        <v>0.12559999999999999</v>
      </c>
      <c r="U376" s="121">
        <f t="shared" si="287"/>
        <v>21</v>
      </c>
      <c r="V376" s="121">
        <v>252</v>
      </c>
      <c r="W376" s="120">
        <f t="shared" si="272"/>
        <v>1.0099084519999999</v>
      </c>
      <c r="X376" s="113">
        <f t="shared" si="273"/>
        <v>10.85910782</v>
      </c>
      <c r="Y376" s="113">
        <f t="shared" si="274"/>
        <v>0</v>
      </c>
      <c r="Z376" s="125" t="str">
        <f t="shared" si="284"/>
        <v>J=</v>
      </c>
      <c r="AA376" s="118">
        <f t="shared" si="285"/>
        <v>44522</v>
      </c>
      <c r="AB376" s="26"/>
      <c r="AD376" s="171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75"/>
        <v>44522</v>
      </c>
      <c r="B377" s="113">
        <f t="shared" si="267"/>
        <v>1106.80303731</v>
      </c>
      <c r="C377" s="113">
        <f t="shared" si="281"/>
        <v>1001.409519</v>
      </c>
      <c r="D377" s="114">
        <f t="shared" si="276"/>
        <v>5876.05</v>
      </c>
      <c r="E377" s="115">
        <f t="shared" si="289"/>
        <v>5944.21</v>
      </c>
      <c r="F377" s="116">
        <f t="shared" si="290"/>
        <v>44459</v>
      </c>
      <c r="G377" s="117">
        <f t="shared" si="268"/>
        <v>1.159962900247602E-2</v>
      </c>
      <c r="H377" s="118">
        <f t="shared" si="282"/>
        <v>44550</v>
      </c>
      <c r="I377" s="118">
        <f t="shared" si="269"/>
        <v>44522</v>
      </c>
      <c r="J377" s="119">
        <f t="shared" si="277"/>
        <v>21</v>
      </c>
      <c r="K377" s="119">
        <f t="shared" si="291"/>
        <v>21</v>
      </c>
      <c r="L377" s="8">
        <f t="shared" si="278"/>
        <v>1.0115996199999999</v>
      </c>
      <c r="M377" s="120">
        <f t="shared" si="292"/>
        <v>1.0086998700000001</v>
      </c>
      <c r="N377" s="120">
        <f t="shared" si="286"/>
        <v>1.0818522747935189</v>
      </c>
      <c r="O377" s="113">
        <f t="shared" si="288"/>
        <v>1.0944013500000001</v>
      </c>
      <c r="P377" s="113">
        <f t="shared" si="270"/>
        <v>1095.9439294900001</v>
      </c>
      <c r="Q377" s="11">
        <f t="shared" si="283"/>
        <v>12</v>
      </c>
      <c r="R377" s="30">
        <f t="shared" si="279"/>
        <v>0</v>
      </c>
      <c r="S377" s="8">
        <f t="shared" si="271"/>
        <v>0</v>
      </c>
      <c r="T377" s="122">
        <f t="shared" si="280"/>
        <v>0.12559999999999999</v>
      </c>
      <c r="U377" s="121">
        <f t="shared" si="287"/>
        <v>21</v>
      </c>
      <c r="V377" s="121">
        <v>252</v>
      </c>
      <c r="W377" s="120">
        <f t="shared" si="272"/>
        <v>1.0099084519999999</v>
      </c>
      <c r="X377" s="113">
        <f t="shared" si="273"/>
        <v>10.85910782</v>
      </c>
      <c r="Y377" s="113">
        <f t="shared" si="274"/>
        <v>10.85910782</v>
      </c>
      <c r="Z377" s="125" t="str">
        <f t="shared" si="284"/>
        <v>J=</v>
      </c>
      <c r="AA377" s="118">
        <f t="shared" si="285"/>
        <v>44522</v>
      </c>
      <c r="AB377" s="4"/>
      <c r="AD377" s="171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75"/>
        <v>44523</v>
      </c>
      <c r="B378" s="113">
        <f t="shared" si="267"/>
        <v>1097.1398237300002</v>
      </c>
      <c r="C378" s="113">
        <f t="shared" si="281"/>
        <v>1001.409519</v>
      </c>
      <c r="D378" s="114">
        <f t="shared" si="276"/>
        <v>5944.21</v>
      </c>
      <c r="E378" s="115">
        <f t="shared" si="289"/>
        <v>6018.51</v>
      </c>
      <c r="F378" s="116">
        <f t="shared" si="290"/>
        <v>44491</v>
      </c>
      <c r="G378" s="117">
        <f t="shared" si="268"/>
        <v>1.2499558393798349E-2</v>
      </c>
      <c r="H378" s="118">
        <f t="shared" si="282"/>
        <v>44550</v>
      </c>
      <c r="I378" s="118">
        <f t="shared" si="269"/>
        <v>44550</v>
      </c>
      <c r="J378" s="119">
        <f t="shared" si="277"/>
        <v>20</v>
      </c>
      <c r="K378" s="119">
        <f t="shared" si="291"/>
        <v>1</v>
      </c>
      <c r="L378" s="8">
        <f t="shared" si="278"/>
        <v>1.00062129</v>
      </c>
      <c r="M378" s="120">
        <f t="shared" si="292"/>
        <v>1.0115996199999999</v>
      </c>
      <c r="N378" s="120">
        <f t="shared" si="286"/>
        <v>1.0944013500772591</v>
      </c>
      <c r="O378" s="113">
        <f t="shared" si="288"/>
        <v>1.09508129</v>
      </c>
      <c r="P378" s="113">
        <f t="shared" si="270"/>
        <v>1096.6248278800001</v>
      </c>
      <c r="Q378" s="11">
        <f t="shared" si="283"/>
        <v>0</v>
      </c>
      <c r="R378" s="30">
        <f t="shared" si="279"/>
        <v>0</v>
      </c>
      <c r="S378" s="8">
        <f t="shared" si="271"/>
        <v>0</v>
      </c>
      <c r="T378" s="122">
        <f t="shared" si="280"/>
        <v>0.12559999999999999</v>
      </c>
      <c r="U378" s="121">
        <f t="shared" si="287"/>
        <v>1</v>
      </c>
      <c r="V378" s="121">
        <v>252</v>
      </c>
      <c r="W378" s="120">
        <f t="shared" si="272"/>
        <v>1.000469619</v>
      </c>
      <c r="X378" s="113">
        <f t="shared" si="273"/>
        <v>0.51499585000000003</v>
      </c>
      <c r="Y378" s="113">
        <f t="shared" si="274"/>
        <v>0</v>
      </c>
      <c r="Z378" s="125" t="str">
        <f t="shared" si="284"/>
        <v>J=</v>
      </c>
      <c r="AA378" s="118">
        <f t="shared" si="285"/>
        <v>44550</v>
      </c>
      <c r="AB378" s="4"/>
      <c r="AD378" s="171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75"/>
        <v>44524</v>
      </c>
      <c r="B379" s="113">
        <f t="shared" si="267"/>
        <v>1098.3370310099999</v>
      </c>
      <c r="C379" s="113">
        <f t="shared" si="281"/>
        <v>1001.409519</v>
      </c>
      <c r="D379" s="114">
        <f t="shared" si="276"/>
        <v>5944.21</v>
      </c>
      <c r="E379" s="115">
        <f t="shared" si="289"/>
        <v>6018.51</v>
      </c>
      <c r="F379" s="116">
        <f t="shared" si="290"/>
        <v>44491</v>
      </c>
      <c r="G379" s="117">
        <f t="shared" si="268"/>
        <v>1.2499558393798349E-2</v>
      </c>
      <c r="H379" s="118">
        <f t="shared" si="282"/>
        <v>44550</v>
      </c>
      <c r="I379" s="118">
        <f t="shared" si="269"/>
        <v>44550</v>
      </c>
      <c r="J379" s="119">
        <f t="shared" si="277"/>
        <v>20</v>
      </c>
      <c r="K379" s="119">
        <f t="shared" si="291"/>
        <v>2</v>
      </c>
      <c r="L379" s="8">
        <f t="shared" si="278"/>
        <v>1.00124298</v>
      </c>
      <c r="M379" s="120">
        <f t="shared" si="292"/>
        <v>1.0115996199999999</v>
      </c>
      <c r="N379" s="120">
        <f t="shared" si="286"/>
        <v>1.0944013500772591</v>
      </c>
      <c r="O379" s="113">
        <f t="shared" si="288"/>
        <v>1.09576166</v>
      </c>
      <c r="P379" s="113">
        <f t="shared" si="270"/>
        <v>1097.30615687</v>
      </c>
      <c r="Q379" s="11">
        <f t="shared" si="283"/>
        <v>0</v>
      </c>
      <c r="R379" s="30">
        <f t="shared" si="279"/>
        <v>0</v>
      </c>
      <c r="S379" s="8">
        <f t="shared" si="271"/>
        <v>0</v>
      </c>
      <c r="T379" s="122">
        <f t="shared" si="280"/>
        <v>0.12559999999999999</v>
      </c>
      <c r="U379" s="121">
        <f t="shared" si="287"/>
        <v>2</v>
      </c>
      <c r="V379" s="121">
        <v>252</v>
      </c>
      <c r="W379" s="120">
        <f t="shared" si="272"/>
        <v>1.000939459</v>
      </c>
      <c r="X379" s="113">
        <f t="shared" si="273"/>
        <v>1.0308741400000001</v>
      </c>
      <c r="Y379" s="113">
        <f t="shared" si="274"/>
        <v>0</v>
      </c>
      <c r="Z379" s="125" t="str">
        <f t="shared" si="284"/>
        <v>J=</v>
      </c>
      <c r="AA379" s="118">
        <f t="shared" si="285"/>
        <v>44550</v>
      </c>
      <c r="AB379" s="4"/>
      <c r="AD379" s="171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75"/>
        <v>44525</v>
      </c>
      <c r="B380" s="113">
        <f t="shared" si="267"/>
        <v>1099.5355412700001</v>
      </c>
      <c r="C380" s="113">
        <f t="shared" si="281"/>
        <v>1001.409519</v>
      </c>
      <c r="D380" s="114">
        <f t="shared" si="276"/>
        <v>5944.21</v>
      </c>
      <c r="E380" s="115">
        <f t="shared" si="289"/>
        <v>6018.51</v>
      </c>
      <c r="F380" s="116">
        <f t="shared" si="290"/>
        <v>44491</v>
      </c>
      <c r="G380" s="117">
        <f t="shared" si="268"/>
        <v>1.2499558393798349E-2</v>
      </c>
      <c r="H380" s="118">
        <f t="shared" si="282"/>
        <v>44550</v>
      </c>
      <c r="I380" s="118">
        <f t="shared" si="269"/>
        <v>44550</v>
      </c>
      <c r="J380" s="119">
        <f t="shared" si="277"/>
        <v>20</v>
      </c>
      <c r="K380" s="119">
        <f t="shared" si="291"/>
        <v>3</v>
      </c>
      <c r="L380" s="8">
        <f t="shared" si="278"/>
        <v>1.00186504</v>
      </c>
      <c r="M380" s="120">
        <f t="shared" si="292"/>
        <v>1.0115996199999999</v>
      </c>
      <c r="N380" s="120">
        <f t="shared" si="286"/>
        <v>1.0944013500772591</v>
      </c>
      <c r="O380" s="113">
        <f t="shared" si="288"/>
        <v>1.0964424500000001</v>
      </c>
      <c r="P380" s="113">
        <f t="shared" si="270"/>
        <v>1097.98790646</v>
      </c>
      <c r="Q380" s="11">
        <f t="shared" si="283"/>
        <v>0</v>
      </c>
      <c r="R380" s="30">
        <f t="shared" si="279"/>
        <v>0</v>
      </c>
      <c r="S380" s="8">
        <f t="shared" si="271"/>
        <v>0</v>
      </c>
      <c r="T380" s="122">
        <f t="shared" si="280"/>
        <v>0.12559999999999999</v>
      </c>
      <c r="U380" s="121">
        <f t="shared" si="287"/>
        <v>3</v>
      </c>
      <c r="V380" s="121">
        <v>252</v>
      </c>
      <c r="W380" s="120">
        <f t="shared" si="272"/>
        <v>1.0014095190000001</v>
      </c>
      <c r="X380" s="113">
        <f t="shared" si="273"/>
        <v>1.5476348099999999</v>
      </c>
      <c r="Y380" s="113">
        <f t="shared" si="274"/>
        <v>0</v>
      </c>
      <c r="Z380" s="125" t="str">
        <f t="shared" si="284"/>
        <v>J=</v>
      </c>
      <c r="AA380" s="118">
        <f t="shared" si="285"/>
        <v>44550</v>
      </c>
      <c r="AB380" s="4"/>
      <c r="AD380" s="171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75"/>
        <v>44526</v>
      </c>
      <c r="B381" s="113">
        <f t="shared" si="267"/>
        <v>1100.7353666700001</v>
      </c>
      <c r="C381" s="113">
        <f t="shared" si="281"/>
        <v>1001.409519</v>
      </c>
      <c r="D381" s="114">
        <f t="shared" si="276"/>
        <v>5944.21</v>
      </c>
      <c r="E381" s="115">
        <f t="shared" si="289"/>
        <v>6018.51</v>
      </c>
      <c r="F381" s="116">
        <f t="shared" si="290"/>
        <v>44491</v>
      </c>
      <c r="G381" s="117">
        <f t="shared" si="268"/>
        <v>1.2499558393798349E-2</v>
      </c>
      <c r="H381" s="118">
        <f t="shared" si="282"/>
        <v>44550</v>
      </c>
      <c r="I381" s="118">
        <f t="shared" si="269"/>
        <v>44550</v>
      </c>
      <c r="J381" s="119">
        <f t="shared" si="277"/>
        <v>20</v>
      </c>
      <c r="K381" s="119">
        <f t="shared" si="291"/>
        <v>4</v>
      </c>
      <c r="L381" s="8">
        <f t="shared" si="278"/>
        <v>1.0024875</v>
      </c>
      <c r="M381" s="120">
        <f t="shared" si="292"/>
        <v>1.0115996199999999</v>
      </c>
      <c r="N381" s="120">
        <f t="shared" si="286"/>
        <v>1.0944013500772591</v>
      </c>
      <c r="O381" s="113">
        <f t="shared" si="288"/>
        <v>1.09712367</v>
      </c>
      <c r="P381" s="113">
        <f t="shared" si="270"/>
        <v>1098.67008665</v>
      </c>
      <c r="Q381" s="11">
        <f t="shared" si="283"/>
        <v>0</v>
      </c>
      <c r="R381" s="30">
        <f t="shared" si="279"/>
        <v>0</v>
      </c>
      <c r="S381" s="8">
        <f t="shared" si="271"/>
        <v>0</v>
      </c>
      <c r="T381" s="122">
        <f t="shared" si="280"/>
        <v>0.12559999999999999</v>
      </c>
      <c r="U381" s="121">
        <f t="shared" si="287"/>
        <v>4</v>
      </c>
      <c r="V381" s="121">
        <v>252</v>
      </c>
      <c r="W381" s="120">
        <f t="shared" si="272"/>
        <v>1.0018798</v>
      </c>
      <c r="X381" s="113">
        <f t="shared" si="273"/>
        <v>2.0652800199999999</v>
      </c>
      <c r="Y381" s="113">
        <f t="shared" si="274"/>
        <v>0</v>
      </c>
      <c r="Z381" s="125" t="str">
        <f t="shared" si="284"/>
        <v>J=</v>
      </c>
      <c r="AA381" s="118">
        <f t="shared" si="285"/>
        <v>44550</v>
      </c>
      <c r="AB381" s="4"/>
      <c r="AD381" s="171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75"/>
        <v>44527</v>
      </c>
      <c r="B382" s="113">
        <f t="shared" si="267"/>
        <v>1101.9364982499999</v>
      </c>
      <c r="C382" s="113">
        <f t="shared" si="281"/>
        <v>1001.409519</v>
      </c>
      <c r="D382" s="114">
        <f t="shared" si="276"/>
        <v>5944.21</v>
      </c>
      <c r="E382" s="115">
        <f t="shared" si="289"/>
        <v>6018.51</v>
      </c>
      <c r="F382" s="116">
        <f t="shared" si="290"/>
        <v>44491</v>
      </c>
      <c r="G382" s="117">
        <f t="shared" si="268"/>
        <v>1.2499558393798349E-2</v>
      </c>
      <c r="H382" s="118">
        <f t="shared" si="282"/>
        <v>44550</v>
      </c>
      <c r="I382" s="118">
        <f t="shared" si="269"/>
        <v>44550</v>
      </c>
      <c r="J382" s="119">
        <f t="shared" si="277"/>
        <v>20</v>
      </c>
      <c r="K382" s="119">
        <f t="shared" si="291"/>
        <v>5</v>
      </c>
      <c r="L382" s="8">
        <f t="shared" si="278"/>
        <v>1.0031103400000001</v>
      </c>
      <c r="M382" s="120">
        <f t="shared" si="292"/>
        <v>1.0115996199999999</v>
      </c>
      <c r="N382" s="120">
        <f t="shared" si="286"/>
        <v>1.0944013500772591</v>
      </c>
      <c r="O382" s="113">
        <f t="shared" si="288"/>
        <v>1.09780531</v>
      </c>
      <c r="P382" s="113">
        <f t="shared" si="270"/>
        <v>1099.35268744</v>
      </c>
      <c r="Q382" s="11">
        <f t="shared" si="283"/>
        <v>0</v>
      </c>
      <c r="R382" s="30">
        <f t="shared" si="279"/>
        <v>0</v>
      </c>
      <c r="S382" s="8">
        <f t="shared" si="271"/>
        <v>0</v>
      </c>
      <c r="T382" s="122">
        <f t="shared" si="280"/>
        <v>0.12559999999999999</v>
      </c>
      <c r="U382" s="121">
        <f t="shared" si="287"/>
        <v>5</v>
      </c>
      <c r="V382" s="121">
        <v>252</v>
      </c>
      <c r="W382" s="120">
        <f t="shared" si="272"/>
        <v>1.002350302</v>
      </c>
      <c r="X382" s="113">
        <f t="shared" si="273"/>
        <v>2.5838108100000001</v>
      </c>
      <c r="Y382" s="113">
        <f t="shared" si="274"/>
        <v>0</v>
      </c>
      <c r="Z382" s="125" t="str">
        <f t="shared" si="284"/>
        <v>J=</v>
      </c>
      <c r="AA382" s="118">
        <f t="shared" si="285"/>
        <v>44550</v>
      </c>
      <c r="AB382" s="4"/>
      <c r="AD382" s="171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75"/>
        <v>44528</v>
      </c>
      <c r="B383" s="113">
        <f t="shared" si="267"/>
        <v>1101.9364982499999</v>
      </c>
      <c r="C383" s="113">
        <f t="shared" si="281"/>
        <v>1001.409519</v>
      </c>
      <c r="D383" s="114">
        <f t="shared" si="276"/>
        <v>5944.21</v>
      </c>
      <c r="E383" s="115">
        <f t="shared" si="289"/>
        <v>6018.51</v>
      </c>
      <c r="F383" s="116">
        <f t="shared" si="290"/>
        <v>44491</v>
      </c>
      <c r="G383" s="117">
        <f t="shared" si="268"/>
        <v>1.2499558393798349E-2</v>
      </c>
      <c r="H383" s="118">
        <f t="shared" si="282"/>
        <v>44550</v>
      </c>
      <c r="I383" s="118">
        <f t="shared" si="269"/>
        <v>44550</v>
      </c>
      <c r="J383" s="119">
        <f t="shared" si="277"/>
        <v>20</v>
      </c>
      <c r="K383" s="119">
        <f t="shared" si="291"/>
        <v>5</v>
      </c>
      <c r="L383" s="8">
        <f t="shared" si="278"/>
        <v>1.0031103400000001</v>
      </c>
      <c r="M383" s="120">
        <f t="shared" si="292"/>
        <v>1.0115996199999999</v>
      </c>
      <c r="N383" s="120">
        <f t="shared" si="286"/>
        <v>1.0944013500772591</v>
      </c>
      <c r="O383" s="113">
        <f t="shared" si="288"/>
        <v>1.09780531</v>
      </c>
      <c r="P383" s="113">
        <f t="shared" si="270"/>
        <v>1099.35268744</v>
      </c>
      <c r="Q383" s="11">
        <f t="shared" si="283"/>
        <v>0</v>
      </c>
      <c r="R383" s="30">
        <f t="shared" si="279"/>
        <v>0</v>
      </c>
      <c r="S383" s="8">
        <f t="shared" si="271"/>
        <v>0</v>
      </c>
      <c r="T383" s="122">
        <f t="shared" si="280"/>
        <v>0.12559999999999999</v>
      </c>
      <c r="U383" s="121">
        <f t="shared" si="287"/>
        <v>5</v>
      </c>
      <c r="V383" s="121">
        <v>252</v>
      </c>
      <c r="W383" s="120">
        <f t="shared" si="272"/>
        <v>1.002350302</v>
      </c>
      <c r="X383" s="113">
        <f t="shared" si="273"/>
        <v>2.5838108100000001</v>
      </c>
      <c r="Y383" s="113">
        <f t="shared" si="274"/>
        <v>0</v>
      </c>
      <c r="Z383" s="125" t="str">
        <f t="shared" si="284"/>
        <v>J=</v>
      </c>
      <c r="AA383" s="118">
        <f t="shared" si="285"/>
        <v>44550</v>
      </c>
      <c r="AB383" s="4"/>
      <c r="AD383" s="171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75"/>
        <v>44529</v>
      </c>
      <c r="B384" s="113">
        <f t="shared" si="267"/>
        <v>1101.9364982499999</v>
      </c>
      <c r="C384" s="113">
        <f t="shared" si="281"/>
        <v>1001.409519</v>
      </c>
      <c r="D384" s="114">
        <f t="shared" si="276"/>
        <v>5944.21</v>
      </c>
      <c r="E384" s="115">
        <f t="shared" si="289"/>
        <v>6018.51</v>
      </c>
      <c r="F384" s="116">
        <f t="shared" si="290"/>
        <v>44491</v>
      </c>
      <c r="G384" s="117">
        <f t="shared" si="268"/>
        <v>1.2499558393798349E-2</v>
      </c>
      <c r="H384" s="118">
        <f t="shared" si="282"/>
        <v>44550</v>
      </c>
      <c r="I384" s="118">
        <f t="shared" si="269"/>
        <v>44550</v>
      </c>
      <c r="J384" s="119">
        <f t="shared" si="277"/>
        <v>20</v>
      </c>
      <c r="K384" s="119">
        <f t="shared" si="291"/>
        <v>5</v>
      </c>
      <c r="L384" s="8">
        <f t="shared" si="278"/>
        <v>1.0031103400000001</v>
      </c>
      <c r="M384" s="120">
        <f t="shared" si="292"/>
        <v>1.0115996199999999</v>
      </c>
      <c r="N384" s="120">
        <f t="shared" si="286"/>
        <v>1.0944013500772591</v>
      </c>
      <c r="O384" s="113">
        <f t="shared" si="288"/>
        <v>1.09780531</v>
      </c>
      <c r="P384" s="113">
        <f t="shared" si="270"/>
        <v>1099.35268744</v>
      </c>
      <c r="Q384" s="11">
        <f t="shared" si="283"/>
        <v>0</v>
      </c>
      <c r="R384" s="30">
        <f t="shared" si="279"/>
        <v>0</v>
      </c>
      <c r="S384" s="8">
        <f t="shared" si="271"/>
        <v>0</v>
      </c>
      <c r="T384" s="122">
        <f t="shared" si="280"/>
        <v>0.12559999999999999</v>
      </c>
      <c r="U384" s="121">
        <f t="shared" si="287"/>
        <v>5</v>
      </c>
      <c r="V384" s="121">
        <v>252</v>
      </c>
      <c r="W384" s="120">
        <f t="shared" si="272"/>
        <v>1.002350302</v>
      </c>
      <c r="X384" s="113">
        <f t="shared" si="273"/>
        <v>2.5838108100000001</v>
      </c>
      <c r="Y384" s="113">
        <f t="shared" si="274"/>
        <v>0</v>
      </c>
      <c r="Z384" s="125" t="str">
        <f t="shared" si="284"/>
        <v>J=</v>
      </c>
      <c r="AA384" s="118">
        <f t="shared" si="285"/>
        <v>44550</v>
      </c>
      <c r="AB384" s="4"/>
      <c r="AD384" s="171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75"/>
        <v>44530</v>
      </c>
      <c r="B385" s="113">
        <f t="shared" si="267"/>
        <v>1103.13893704</v>
      </c>
      <c r="C385" s="113">
        <f t="shared" si="281"/>
        <v>1001.409519</v>
      </c>
      <c r="D385" s="114">
        <f t="shared" si="276"/>
        <v>5944.21</v>
      </c>
      <c r="E385" s="115">
        <f t="shared" si="289"/>
        <v>6018.51</v>
      </c>
      <c r="F385" s="116">
        <f t="shared" si="290"/>
        <v>44491</v>
      </c>
      <c r="G385" s="117">
        <f t="shared" si="268"/>
        <v>1.2499558393798349E-2</v>
      </c>
      <c r="H385" s="118">
        <f t="shared" si="282"/>
        <v>44550</v>
      </c>
      <c r="I385" s="118">
        <f t="shared" si="269"/>
        <v>44550</v>
      </c>
      <c r="J385" s="119">
        <f t="shared" si="277"/>
        <v>20</v>
      </c>
      <c r="K385" s="119">
        <f t="shared" si="291"/>
        <v>6</v>
      </c>
      <c r="L385" s="8">
        <f t="shared" si="278"/>
        <v>1.0037335700000001</v>
      </c>
      <c r="M385" s="120">
        <f t="shared" si="292"/>
        <v>1.0115996199999999</v>
      </c>
      <c r="N385" s="120">
        <f t="shared" si="286"/>
        <v>1.0944013500772591</v>
      </c>
      <c r="O385" s="113">
        <f t="shared" si="288"/>
        <v>1.09848737</v>
      </c>
      <c r="P385" s="113">
        <f t="shared" si="270"/>
        <v>1100.03570881</v>
      </c>
      <c r="Q385" s="11">
        <f t="shared" si="283"/>
        <v>0</v>
      </c>
      <c r="R385" s="30">
        <f t="shared" si="279"/>
        <v>0</v>
      </c>
      <c r="S385" s="8">
        <f t="shared" si="271"/>
        <v>0</v>
      </c>
      <c r="T385" s="122">
        <f t="shared" si="280"/>
        <v>0.12559999999999999</v>
      </c>
      <c r="U385" s="121">
        <f t="shared" si="287"/>
        <v>6</v>
      </c>
      <c r="V385" s="121">
        <v>252</v>
      </c>
      <c r="W385" s="120">
        <f t="shared" si="272"/>
        <v>1.002821025</v>
      </c>
      <c r="X385" s="113">
        <f t="shared" si="273"/>
        <v>3.10322823</v>
      </c>
      <c r="Y385" s="113">
        <f t="shared" si="274"/>
        <v>0</v>
      </c>
      <c r="Z385" s="125" t="str">
        <f t="shared" si="284"/>
        <v>J=</v>
      </c>
      <c r="AA385" s="118">
        <f t="shared" si="285"/>
        <v>44550</v>
      </c>
      <c r="AB385" s="4"/>
      <c r="AD385" s="171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75"/>
        <v>44531</v>
      </c>
      <c r="B386" s="113">
        <f t="shared" si="267"/>
        <v>1104.34269305</v>
      </c>
      <c r="C386" s="113">
        <f t="shared" si="281"/>
        <v>1001.409519</v>
      </c>
      <c r="D386" s="114">
        <f t="shared" si="276"/>
        <v>5944.21</v>
      </c>
      <c r="E386" s="115">
        <f t="shared" si="289"/>
        <v>6018.51</v>
      </c>
      <c r="F386" s="116">
        <f t="shared" si="290"/>
        <v>44491</v>
      </c>
      <c r="G386" s="117">
        <f t="shared" si="268"/>
        <v>1.2499558393798349E-2</v>
      </c>
      <c r="H386" s="118">
        <f t="shared" si="282"/>
        <v>44550</v>
      </c>
      <c r="I386" s="118">
        <f t="shared" si="269"/>
        <v>44550</v>
      </c>
      <c r="J386" s="119">
        <f t="shared" si="277"/>
        <v>20</v>
      </c>
      <c r="K386" s="119">
        <f t="shared" si="291"/>
        <v>7</v>
      </c>
      <c r="L386" s="8">
        <f t="shared" si="278"/>
        <v>1.0043571899999999</v>
      </c>
      <c r="M386" s="120">
        <f t="shared" si="292"/>
        <v>1.0115996199999999</v>
      </c>
      <c r="N386" s="120">
        <f t="shared" si="286"/>
        <v>1.0944013500772591</v>
      </c>
      <c r="O386" s="113">
        <f t="shared" si="288"/>
        <v>1.0991698599999999</v>
      </c>
      <c r="P386" s="113">
        <f t="shared" si="270"/>
        <v>1100.7191608000001</v>
      </c>
      <c r="Q386" s="11">
        <f t="shared" si="283"/>
        <v>0</v>
      </c>
      <c r="R386" s="30">
        <f t="shared" si="279"/>
        <v>0</v>
      </c>
      <c r="S386" s="8">
        <f t="shared" si="271"/>
        <v>0</v>
      </c>
      <c r="T386" s="122">
        <f t="shared" si="280"/>
        <v>0.12559999999999999</v>
      </c>
      <c r="U386" s="121">
        <f t="shared" si="287"/>
        <v>7</v>
      </c>
      <c r="V386" s="121">
        <v>252</v>
      </c>
      <c r="W386" s="120">
        <f t="shared" si="272"/>
        <v>1.0032919680000001</v>
      </c>
      <c r="X386" s="113">
        <f t="shared" si="273"/>
        <v>3.6235322499999998</v>
      </c>
      <c r="Y386" s="113">
        <f t="shared" si="274"/>
        <v>0</v>
      </c>
      <c r="Z386" s="125" t="str">
        <f t="shared" si="284"/>
        <v>J=</v>
      </c>
      <c r="AA386" s="118">
        <f t="shared" si="285"/>
        <v>44550</v>
      </c>
      <c r="AB386" s="4"/>
      <c r="AD386" s="171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75"/>
        <v>44532</v>
      </c>
      <c r="B387" s="113">
        <f t="shared" si="267"/>
        <v>1105.5477594700001</v>
      </c>
      <c r="C387" s="113">
        <f t="shared" si="281"/>
        <v>1001.409519</v>
      </c>
      <c r="D387" s="114">
        <f t="shared" si="276"/>
        <v>5944.21</v>
      </c>
      <c r="E387" s="115">
        <f t="shared" si="289"/>
        <v>6018.51</v>
      </c>
      <c r="F387" s="116">
        <f t="shared" si="290"/>
        <v>44491</v>
      </c>
      <c r="G387" s="117">
        <f t="shared" si="268"/>
        <v>1.2499558393798349E-2</v>
      </c>
      <c r="H387" s="118">
        <f t="shared" si="282"/>
        <v>44550</v>
      </c>
      <c r="I387" s="118">
        <f t="shared" si="269"/>
        <v>44550</v>
      </c>
      <c r="J387" s="119">
        <f t="shared" si="277"/>
        <v>20</v>
      </c>
      <c r="K387" s="119">
        <f t="shared" si="291"/>
        <v>8</v>
      </c>
      <c r="L387" s="8">
        <f t="shared" si="278"/>
        <v>1.0049811900000001</v>
      </c>
      <c r="M387" s="120">
        <f t="shared" si="292"/>
        <v>1.0115996199999999</v>
      </c>
      <c r="N387" s="120">
        <f t="shared" si="286"/>
        <v>1.0944013500772591</v>
      </c>
      <c r="O387" s="113">
        <f t="shared" si="288"/>
        <v>1.09985277</v>
      </c>
      <c r="P387" s="113">
        <f t="shared" si="270"/>
        <v>1101.40303337</v>
      </c>
      <c r="Q387" s="11">
        <f t="shared" si="283"/>
        <v>0</v>
      </c>
      <c r="R387" s="30">
        <f t="shared" si="279"/>
        <v>0</v>
      </c>
      <c r="S387" s="8">
        <f t="shared" si="271"/>
        <v>0</v>
      </c>
      <c r="T387" s="122">
        <f t="shared" si="280"/>
        <v>0.12559999999999999</v>
      </c>
      <c r="U387" s="121">
        <f t="shared" si="287"/>
        <v>8</v>
      </c>
      <c r="V387" s="121">
        <v>252</v>
      </c>
      <c r="W387" s="120">
        <f t="shared" si="272"/>
        <v>1.0037631330000001</v>
      </c>
      <c r="X387" s="113">
        <f t="shared" si="273"/>
        <v>4.1447260999999997</v>
      </c>
      <c r="Y387" s="113">
        <f t="shared" si="274"/>
        <v>0</v>
      </c>
      <c r="Z387" s="125" t="str">
        <f t="shared" si="284"/>
        <v>J=</v>
      </c>
      <c r="AA387" s="118">
        <f t="shared" si="285"/>
        <v>44550</v>
      </c>
      <c r="AB387" s="4"/>
      <c r="AD387" s="171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75"/>
        <v>44533</v>
      </c>
      <c r="B388" s="113">
        <f t="shared" si="267"/>
        <v>1106.7541474099999</v>
      </c>
      <c r="C388" s="113">
        <f t="shared" si="281"/>
        <v>1001.409519</v>
      </c>
      <c r="D388" s="114">
        <f t="shared" si="276"/>
        <v>5944.21</v>
      </c>
      <c r="E388" s="115">
        <f t="shared" si="289"/>
        <v>6018.51</v>
      </c>
      <c r="F388" s="116">
        <f t="shared" si="290"/>
        <v>44491</v>
      </c>
      <c r="G388" s="117">
        <f t="shared" si="268"/>
        <v>1.2499558393798349E-2</v>
      </c>
      <c r="H388" s="118">
        <f t="shared" si="282"/>
        <v>44550</v>
      </c>
      <c r="I388" s="118">
        <f t="shared" si="269"/>
        <v>44550</v>
      </c>
      <c r="J388" s="119">
        <f t="shared" si="277"/>
        <v>20</v>
      </c>
      <c r="K388" s="119">
        <f t="shared" si="291"/>
        <v>9</v>
      </c>
      <c r="L388" s="8">
        <f t="shared" si="278"/>
        <v>1.00560559</v>
      </c>
      <c r="M388" s="120">
        <f t="shared" si="292"/>
        <v>1.0115996199999999</v>
      </c>
      <c r="N388" s="120">
        <f t="shared" si="286"/>
        <v>1.0944013500772591</v>
      </c>
      <c r="O388" s="113">
        <f t="shared" si="288"/>
        <v>1.10053611</v>
      </c>
      <c r="P388" s="113">
        <f t="shared" si="270"/>
        <v>1102.0873365499999</v>
      </c>
      <c r="Q388" s="11">
        <f t="shared" si="283"/>
        <v>0</v>
      </c>
      <c r="R388" s="30">
        <f t="shared" si="279"/>
        <v>0</v>
      </c>
      <c r="S388" s="8">
        <f t="shared" si="271"/>
        <v>0</v>
      </c>
      <c r="T388" s="122">
        <f t="shared" si="280"/>
        <v>0.12559999999999999</v>
      </c>
      <c r="U388" s="121">
        <f t="shared" si="287"/>
        <v>9</v>
      </c>
      <c r="V388" s="121">
        <v>252</v>
      </c>
      <c r="W388" s="120">
        <f t="shared" si="272"/>
        <v>1.00423452</v>
      </c>
      <c r="X388" s="113">
        <f t="shared" si="273"/>
        <v>4.66681086</v>
      </c>
      <c r="Y388" s="113">
        <f t="shared" si="274"/>
        <v>0</v>
      </c>
      <c r="Z388" s="125" t="str">
        <f t="shared" si="284"/>
        <v>J=</v>
      </c>
      <c r="AA388" s="118">
        <f t="shared" si="285"/>
        <v>44550</v>
      </c>
      <c r="AB388" s="4"/>
      <c r="AD388" s="171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75"/>
        <v>44534</v>
      </c>
      <c r="B389" s="113">
        <f t="shared" si="267"/>
        <v>1107.9618456800001</v>
      </c>
      <c r="C389" s="113">
        <f t="shared" si="281"/>
        <v>1001.409519</v>
      </c>
      <c r="D389" s="114">
        <f t="shared" si="276"/>
        <v>5944.21</v>
      </c>
      <c r="E389" s="115">
        <f t="shared" si="289"/>
        <v>6018.51</v>
      </c>
      <c r="F389" s="116">
        <f t="shared" si="290"/>
        <v>44491</v>
      </c>
      <c r="G389" s="117">
        <f t="shared" si="268"/>
        <v>1.2499558393798349E-2</v>
      </c>
      <c r="H389" s="118">
        <f t="shared" si="282"/>
        <v>44550</v>
      </c>
      <c r="I389" s="118">
        <f t="shared" si="269"/>
        <v>44550</v>
      </c>
      <c r="J389" s="119">
        <f t="shared" si="277"/>
        <v>20</v>
      </c>
      <c r="K389" s="119">
        <f t="shared" si="291"/>
        <v>10</v>
      </c>
      <c r="L389" s="8">
        <f t="shared" si="278"/>
        <v>1.0062303699999999</v>
      </c>
      <c r="M389" s="120">
        <f t="shared" si="292"/>
        <v>1.0115996199999999</v>
      </c>
      <c r="N389" s="120">
        <f t="shared" si="286"/>
        <v>1.0944013500772591</v>
      </c>
      <c r="O389" s="113">
        <f t="shared" si="288"/>
        <v>1.10121987</v>
      </c>
      <c r="P389" s="113">
        <f t="shared" si="270"/>
        <v>1102.77206032</v>
      </c>
      <c r="Q389" s="11">
        <f t="shared" si="283"/>
        <v>0</v>
      </c>
      <c r="R389" s="30">
        <f t="shared" si="279"/>
        <v>0</v>
      </c>
      <c r="S389" s="8">
        <f t="shared" si="271"/>
        <v>0</v>
      </c>
      <c r="T389" s="122">
        <f t="shared" si="280"/>
        <v>0.12559999999999999</v>
      </c>
      <c r="U389" s="121">
        <f t="shared" si="287"/>
        <v>10</v>
      </c>
      <c r="V389" s="121">
        <v>252</v>
      </c>
      <c r="W389" s="120">
        <f t="shared" si="272"/>
        <v>1.0047061269999999</v>
      </c>
      <c r="X389" s="113">
        <f t="shared" si="273"/>
        <v>5.1897853600000001</v>
      </c>
      <c r="Y389" s="113">
        <f t="shared" si="274"/>
        <v>0</v>
      </c>
      <c r="Z389" s="125" t="str">
        <f t="shared" si="284"/>
        <v>J=</v>
      </c>
      <c r="AA389" s="118">
        <f t="shared" si="285"/>
        <v>44550</v>
      </c>
      <c r="AB389" s="4"/>
      <c r="AD389" s="171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75"/>
        <v>44535</v>
      </c>
      <c r="B390" s="113">
        <f t="shared" si="267"/>
        <v>1107.9618456800001</v>
      </c>
      <c r="C390" s="113">
        <f t="shared" si="281"/>
        <v>1001.409519</v>
      </c>
      <c r="D390" s="114">
        <f t="shared" si="276"/>
        <v>5944.21</v>
      </c>
      <c r="E390" s="115">
        <f t="shared" si="289"/>
        <v>6018.51</v>
      </c>
      <c r="F390" s="116">
        <f t="shared" si="290"/>
        <v>44491</v>
      </c>
      <c r="G390" s="117">
        <f t="shared" si="268"/>
        <v>1.2499558393798349E-2</v>
      </c>
      <c r="H390" s="118">
        <f t="shared" si="282"/>
        <v>44550</v>
      </c>
      <c r="I390" s="118">
        <f t="shared" si="269"/>
        <v>44550</v>
      </c>
      <c r="J390" s="119">
        <f t="shared" si="277"/>
        <v>20</v>
      </c>
      <c r="K390" s="119">
        <f t="shared" si="291"/>
        <v>10</v>
      </c>
      <c r="L390" s="8">
        <f t="shared" si="278"/>
        <v>1.0062303699999999</v>
      </c>
      <c r="M390" s="120">
        <f t="shared" si="292"/>
        <v>1.0115996199999999</v>
      </c>
      <c r="N390" s="120">
        <f t="shared" si="286"/>
        <v>1.0944013500772591</v>
      </c>
      <c r="O390" s="113">
        <f t="shared" si="288"/>
        <v>1.10121987</v>
      </c>
      <c r="P390" s="113">
        <f t="shared" si="270"/>
        <v>1102.77206032</v>
      </c>
      <c r="Q390" s="11">
        <f t="shared" si="283"/>
        <v>0</v>
      </c>
      <c r="R390" s="30">
        <f t="shared" si="279"/>
        <v>0</v>
      </c>
      <c r="S390" s="8">
        <f t="shared" si="271"/>
        <v>0</v>
      </c>
      <c r="T390" s="122">
        <f t="shared" si="280"/>
        <v>0.12559999999999999</v>
      </c>
      <c r="U390" s="121">
        <f t="shared" si="287"/>
        <v>10</v>
      </c>
      <c r="V390" s="121">
        <v>252</v>
      </c>
      <c r="W390" s="120">
        <f t="shared" si="272"/>
        <v>1.0047061269999999</v>
      </c>
      <c r="X390" s="113">
        <f t="shared" si="273"/>
        <v>5.1897853600000001</v>
      </c>
      <c r="Y390" s="113">
        <f t="shared" si="274"/>
        <v>0</v>
      </c>
      <c r="Z390" s="125" t="str">
        <f t="shared" si="284"/>
        <v>J=</v>
      </c>
      <c r="AA390" s="118">
        <f t="shared" si="285"/>
        <v>44550</v>
      </c>
      <c r="AB390" s="4"/>
      <c r="AD390" s="171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75"/>
        <v>44536</v>
      </c>
      <c r="B391" s="113">
        <f t="shared" si="267"/>
        <v>1107.9618456800001</v>
      </c>
      <c r="C391" s="113">
        <f t="shared" si="281"/>
        <v>1001.409519</v>
      </c>
      <c r="D391" s="114">
        <f t="shared" si="276"/>
        <v>5944.21</v>
      </c>
      <c r="E391" s="115">
        <f t="shared" si="289"/>
        <v>6018.51</v>
      </c>
      <c r="F391" s="116">
        <f t="shared" si="290"/>
        <v>44491</v>
      </c>
      <c r="G391" s="117">
        <f t="shared" si="268"/>
        <v>1.2499558393798349E-2</v>
      </c>
      <c r="H391" s="118">
        <f t="shared" si="282"/>
        <v>44550</v>
      </c>
      <c r="I391" s="118">
        <f t="shared" si="269"/>
        <v>44550</v>
      </c>
      <c r="J391" s="119">
        <f t="shared" si="277"/>
        <v>20</v>
      </c>
      <c r="K391" s="119">
        <f t="shared" si="291"/>
        <v>10</v>
      </c>
      <c r="L391" s="8">
        <f t="shared" si="278"/>
        <v>1.0062303699999999</v>
      </c>
      <c r="M391" s="120">
        <f t="shared" si="292"/>
        <v>1.0115996199999999</v>
      </c>
      <c r="N391" s="120">
        <f t="shared" si="286"/>
        <v>1.0944013500772591</v>
      </c>
      <c r="O391" s="113">
        <f t="shared" si="288"/>
        <v>1.10121987</v>
      </c>
      <c r="P391" s="113">
        <f t="shared" si="270"/>
        <v>1102.77206032</v>
      </c>
      <c r="Q391" s="11">
        <f t="shared" si="283"/>
        <v>0</v>
      </c>
      <c r="R391" s="30">
        <f t="shared" si="279"/>
        <v>0</v>
      </c>
      <c r="S391" s="8">
        <f t="shared" si="271"/>
        <v>0</v>
      </c>
      <c r="T391" s="122">
        <f t="shared" si="280"/>
        <v>0.12559999999999999</v>
      </c>
      <c r="U391" s="121">
        <f t="shared" si="287"/>
        <v>10</v>
      </c>
      <c r="V391" s="121">
        <v>252</v>
      </c>
      <c r="W391" s="120">
        <f t="shared" si="272"/>
        <v>1.0047061269999999</v>
      </c>
      <c r="X391" s="113">
        <f t="shared" si="273"/>
        <v>5.1897853600000001</v>
      </c>
      <c r="Y391" s="113">
        <f t="shared" si="274"/>
        <v>0</v>
      </c>
      <c r="Z391" s="125" t="str">
        <f t="shared" si="284"/>
        <v>J=</v>
      </c>
      <c r="AA391" s="118">
        <f t="shared" si="285"/>
        <v>44550</v>
      </c>
      <c r="AB391" s="4"/>
      <c r="AD391" s="171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75"/>
        <v>44537</v>
      </c>
      <c r="B392" s="113">
        <f t="shared" si="267"/>
        <v>1109.17085864</v>
      </c>
      <c r="C392" s="113">
        <f t="shared" si="281"/>
        <v>1001.409519</v>
      </c>
      <c r="D392" s="114">
        <f t="shared" si="276"/>
        <v>5944.21</v>
      </c>
      <c r="E392" s="115">
        <f t="shared" si="289"/>
        <v>6018.51</v>
      </c>
      <c r="F392" s="116">
        <f t="shared" si="290"/>
        <v>44491</v>
      </c>
      <c r="G392" s="117">
        <f t="shared" si="268"/>
        <v>1.2499558393798349E-2</v>
      </c>
      <c r="H392" s="118">
        <f t="shared" si="282"/>
        <v>44550</v>
      </c>
      <c r="I392" s="118">
        <f t="shared" si="269"/>
        <v>44550</v>
      </c>
      <c r="J392" s="119">
        <f t="shared" si="277"/>
        <v>20</v>
      </c>
      <c r="K392" s="119">
        <f t="shared" si="291"/>
        <v>11</v>
      </c>
      <c r="L392" s="8">
        <f t="shared" si="278"/>
        <v>1.0068555299999999</v>
      </c>
      <c r="M392" s="120">
        <f t="shared" si="292"/>
        <v>1.0115996199999999</v>
      </c>
      <c r="N392" s="120">
        <f t="shared" si="286"/>
        <v>1.0944013500772591</v>
      </c>
      <c r="O392" s="113">
        <f t="shared" si="288"/>
        <v>1.1019040499999999</v>
      </c>
      <c r="P392" s="113">
        <f t="shared" si="270"/>
        <v>1103.45720469</v>
      </c>
      <c r="Q392" s="11">
        <f t="shared" si="283"/>
        <v>0</v>
      </c>
      <c r="R392" s="30">
        <f t="shared" si="279"/>
        <v>0</v>
      </c>
      <c r="S392" s="8">
        <f t="shared" si="271"/>
        <v>0</v>
      </c>
      <c r="T392" s="122">
        <f t="shared" si="280"/>
        <v>0.12559999999999999</v>
      </c>
      <c r="U392" s="121">
        <f t="shared" si="287"/>
        <v>11</v>
      </c>
      <c r="V392" s="121">
        <v>252</v>
      </c>
      <c r="W392" s="120">
        <f t="shared" si="272"/>
        <v>1.0051779569999999</v>
      </c>
      <c r="X392" s="113">
        <f t="shared" si="273"/>
        <v>5.7136539500000003</v>
      </c>
      <c r="Y392" s="113">
        <f t="shared" si="274"/>
        <v>0</v>
      </c>
      <c r="Z392" s="125" t="str">
        <f t="shared" si="284"/>
        <v>J=</v>
      </c>
      <c r="AA392" s="118">
        <f t="shared" si="285"/>
        <v>44550</v>
      </c>
      <c r="AB392" s="4"/>
      <c r="AD392" s="171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75"/>
        <v>44538</v>
      </c>
      <c r="B393" s="113">
        <f t="shared" si="267"/>
        <v>1110.38119409</v>
      </c>
      <c r="C393" s="113">
        <f t="shared" si="281"/>
        <v>1001.409519</v>
      </c>
      <c r="D393" s="114">
        <f t="shared" si="276"/>
        <v>5944.21</v>
      </c>
      <c r="E393" s="115">
        <f t="shared" si="289"/>
        <v>6018.51</v>
      </c>
      <c r="F393" s="116">
        <f t="shared" si="290"/>
        <v>44491</v>
      </c>
      <c r="G393" s="117">
        <f t="shared" si="268"/>
        <v>1.2499558393798349E-2</v>
      </c>
      <c r="H393" s="118">
        <f t="shared" si="282"/>
        <v>44550</v>
      </c>
      <c r="I393" s="118">
        <f t="shared" si="269"/>
        <v>44550</v>
      </c>
      <c r="J393" s="119">
        <f t="shared" si="277"/>
        <v>20</v>
      </c>
      <c r="K393" s="119">
        <f t="shared" si="291"/>
        <v>12</v>
      </c>
      <c r="L393" s="8">
        <f t="shared" si="278"/>
        <v>1.00748109</v>
      </c>
      <c r="M393" s="120">
        <f t="shared" si="292"/>
        <v>1.0115996199999999</v>
      </c>
      <c r="N393" s="120">
        <f t="shared" si="286"/>
        <v>1.0944013500772591</v>
      </c>
      <c r="O393" s="113">
        <f t="shared" si="288"/>
        <v>1.1025886600000001</v>
      </c>
      <c r="P393" s="113">
        <f t="shared" si="270"/>
        <v>1104.1427796600001</v>
      </c>
      <c r="Q393" s="11">
        <f t="shared" si="283"/>
        <v>0</v>
      </c>
      <c r="R393" s="30">
        <f t="shared" si="279"/>
        <v>0</v>
      </c>
      <c r="S393" s="8">
        <f t="shared" si="271"/>
        <v>0</v>
      </c>
      <c r="T393" s="122">
        <f t="shared" si="280"/>
        <v>0.12559999999999999</v>
      </c>
      <c r="U393" s="121">
        <f t="shared" si="287"/>
        <v>12</v>
      </c>
      <c r="V393" s="121">
        <v>252</v>
      </c>
      <c r="W393" s="120">
        <f t="shared" si="272"/>
        <v>1.0056500070000001</v>
      </c>
      <c r="X393" s="113">
        <f t="shared" si="273"/>
        <v>6.2384144299999997</v>
      </c>
      <c r="Y393" s="113">
        <f t="shared" si="274"/>
        <v>0</v>
      </c>
      <c r="Z393" s="125" t="str">
        <f t="shared" si="284"/>
        <v>J=</v>
      </c>
      <c r="AA393" s="118">
        <f t="shared" si="285"/>
        <v>44550</v>
      </c>
      <c r="AB393" s="4"/>
      <c r="AD393" s="171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75"/>
        <v>44539</v>
      </c>
      <c r="B394" s="113">
        <f t="shared" ref="B394:B457" si="293">(P394+X394)</f>
        <v>1111.59285641</v>
      </c>
      <c r="C394" s="113">
        <f t="shared" si="281"/>
        <v>1001.409519</v>
      </c>
      <c r="D394" s="114">
        <f t="shared" si="276"/>
        <v>5944.21</v>
      </c>
      <c r="E394" s="115">
        <f t="shared" si="289"/>
        <v>6018.51</v>
      </c>
      <c r="F394" s="116">
        <f t="shared" si="290"/>
        <v>44491</v>
      </c>
      <c r="G394" s="117">
        <f t="shared" ref="G394:G457" si="294">(E394/D394)-1</f>
        <v>1.2499558393798349E-2</v>
      </c>
      <c r="H394" s="118">
        <f t="shared" si="282"/>
        <v>44550</v>
      </c>
      <c r="I394" s="118">
        <f t="shared" ref="I394:I457" si="295">IF(A394&gt;I393,H394,I393)</f>
        <v>44550</v>
      </c>
      <c r="J394" s="119">
        <f t="shared" si="277"/>
        <v>20</v>
      </c>
      <c r="K394" s="119">
        <f t="shared" si="291"/>
        <v>13</v>
      </c>
      <c r="L394" s="8">
        <f t="shared" si="278"/>
        <v>1.0081070400000001</v>
      </c>
      <c r="M394" s="120">
        <f t="shared" si="292"/>
        <v>1.0115996199999999</v>
      </c>
      <c r="N394" s="120">
        <f t="shared" si="286"/>
        <v>1.0944013500772591</v>
      </c>
      <c r="O394" s="113">
        <f t="shared" si="288"/>
        <v>1.1032736999999999</v>
      </c>
      <c r="P394" s="113">
        <f t="shared" ref="P394:P457" si="296">TRUNC(C394*O394,8)</f>
        <v>1104.8287852399999</v>
      </c>
      <c r="Q394" s="11">
        <f t="shared" si="283"/>
        <v>0</v>
      </c>
      <c r="R394" s="30">
        <f t="shared" si="279"/>
        <v>0</v>
      </c>
      <c r="S394" s="8">
        <f t="shared" ref="S394:S457" si="297">IF(R394&gt;0,TRUNC(R394*P394,8),0)</f>
        <v>0</v>
      </c>
      <c r="T394" s="122">
        <f t="shared" si="280"/>
        <v>0.12559999999999999</v>
      </c>
      <c r="U394" s="121">
        <f t="shared" si="287"/>
        <v>13</v>
      </c>
      <c r="V394" s="121">
        <v>252</v>
      </c>
      <c r="W394" s="120">
        <f t="shared" ref="W394:W457" si="298">ROUND((1+T394)^TRUNC((U394/V394),9),9)</f>
        <v>1.00612228</v>
      </c>
      <c r="X394" s="113">
        <f t="shared" ref="X394:X457" si="299">TRUNC((P394*(W394-1)),8)</f>
        <v>6.7640711700000002</v>
      </c>
      <c r="Y394" s="113">
        <f t="shared" ref="Y394:Y457" si="300">IF(Q394&gt;0,S394+X394,0)</f>
        <v>0</v>
      </c>
      <c r="Z394" s="125" t="str">
        <f t="shared" si="284"/>
        <v>J=</v>
      </c>
      <c r="AA394" s="118">
        <f t="shared" si="285"/>
        <v>44550</v>
      </c>
      <c r="AB394" s="4"/>
      <c r="AD394" s="171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01">(A394+1)</f>
        <v>44540</v>
      </c>
      <c r="B395" s="113">
        <f t="shared" si="293"/>
        <v>1112.8058343799999</v>
      </c>
      <c r="C395" s="113">
        <f t="shared" si="281"/>
        <v>1001.409519</v>
      </c>
      <c r="D395" s="114">
        <f t="shared" ref="D395:D458" si="302">IF(E395=E394,D394,E394)</f>
        <v>5944.21</v>
      </c>
      <c r="E395" s="115">
        <f t="shared" si="289"/>
        <v>6018.51</v>
      </c>
      <c r="F395" s="116">
        <f t="shared" si="290"/>
        <v>44491</v>
      </c>
      <c r="G395" s="117">
        <f t="shared" si="294"/>
        <v>1.2499558393798349E-2</v>
      </c>
      <c r="H395" s="118">
        <f t="shared" si="282"/>
        <v>44550</v>
      </c>
      <c r="I395" s="118">
        <f t="shared" si="295"/>
        <v>44550</v>
      </c>
      <c r="J395" s="119">
        <f t="shared" ref="J395:J458" si="303">IF(I395=I394,J394,NETWORKDAYS(I394,I395,$AD$176:$AD$502)-1)</f>
        <v>20</v>
      </c>
      <c r="K395" s="119">
        <f t="shared" si="291"/>
        <v>14</v>
      </c>
      <c r="L395" s="8">
        <f t="shared" ref="L395:L458" si="304">IF(E395&lt;D395,1,TRUNC((E395/D395)^TRUNC((K395/J395),9),8))</f>
        <v>1.0087333700000001</v>
      </c>
      <c r="M395" s="120">
        <f t="shared" si="292"/>
        <v>1.0115996199999999</v>
      </c>
      <c r="N395" s="120">
        <f t="shared" si="286"/>
        <v>1.0944013500772591</v>
      </c>
      <c r="O395" s="113">
        <f t="shared" si="288"/>
        <v>1.1039591600000001</v>
      </c>
      <c r="P395" s="113">
        <f t="shared" si="296"/>
        <v>1105.5152114099999</v>
      </c>
      <c r="Q395" s="11">
        <f t="shared" si="283"/>
        <v>0</v>
      </c>
      <c r="R395" s="30">
        <f t="shared" ref="R395:R458" si="305">IF(Q395&gt;0,VLOOKUP($A395,$AD$10:$AI$170,6),0)</f>
        <v>0</v>
      </c>
      <c r="S395" s="8">
        <f t="shared" si="297"/>
        <v>0</v>
      </c>
      <c r="T395" s="122">
        <f t="shared" ref="T395:T458" si="306">(T394)</f>
        <v>0.12559999999999999</v>
      </c>
      <c r="U395" s="121">
        <f t="shared" si="287"/>
        <v>14</v>
      </c>
      <c r="V395" s="121">
        <v>252</v>
      </c>
      <c r="W395" s="120">
        <f t="shared" si="298"/>
        <v>1.0065947740000001</v>
      </c>
      <c r="X395" s="113">
        <f t="shared" si="299"/>
        <v>7.2906229700000003</v>
      </c>
      <c r="Y395" s="113">
        <f t="shared" si="300"/>
        <v>0</v>
      </c>
      <c r="Z395" s="125" t="str">
        <f t="shared" si="284"/>
        <v>J=</v>
      </c>
      <c r="AA395" s="118">
        <f t="shared" si="285"/>
        <v>44550</v>
      </c>
      <c r="AB395" s="4"/>
      <c r="AD395" s="171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01"/>
        <v>44541</v>
      </c>
      <c r="B396" s="113">
        <f t="shared" si="293"/>
        <v>1114.0201301500001</v>
      </c>
      <c r="C396" s="113">
        <f t="shared" ref="C396:C459" si="307">TRUNC(IF(Q395&gt;0,VLOOKUP(A395,$AD$12:$AE$170,2),C395),8)</f>
        <v>1001.409519</v>
      </c>
      <c r="D396" s="114">
        <f t="shared" si="302"/>
        <v>5944.21</v>
      </c>
      <c r="E396" s="115">
        <f t="shared" si="289"/>
        <v>6018.51</v>
      </c>
      <c r="F396" s="116">
        <f t="shared" si="290"/>
        <v>44491</v>
      </c>
      <c r="G396" s="117">
        <f t="shared" si="294"/>
        <v>1.2499558393798349E-2</v>
      </c>
      <c r="H396" s="118">
        <f t="shared" ref="H396:H459" si="308">IF(DAY(A396)=H$9,VLOOKUP(A396,AH$118:AN$450,4),H395)</f>
        <v>44550</v>
      </c>
      <c r="I396" s="118">
        <f t="shared" si="295"/>
        <v>44550</v>
      </c>
      <c r="J396" s="119">
        <f t="shared" si="303"/>
        <v>20</v>
      </c>
      <c r="K396" s="119">
        <f t="shared" si="291"/>
        <v>15</v>
      </c>
      <c r="L396" s="8">
        <f t="shared" si="304"/>
        <v>1.0093600899999999</v>
      </c>
      <c r="M396" s="120">
        <f t="shared" si="292"/>
        <v>1.0115996199999999</v>
      </c>
      <c r="N396" s="120">
        <f t="shared" si="286"/>
        <v>1.0944013500772591</v>
      </c>
      <c r="O396" s="113">
        <f t="shared" si="288"/>
        <v>1.1046450400000001</v>
      </c>
      <c r="P396" s="113">
        <f t="shared" si="296"/>
        <v>1106.2020581700001</v>
      </c>
      <c r="Q396" s="11">
        <f t="shared" ref="Q396:Q459" si="309">IF(VLOOKUP(A396,AD$10:AK$170,8)=VLOOKUP(A395,AD$10:AK$170,8),0,VLOOKUP(A396,AD$10:AK$170,8))</f>
        <v>0</v>
      </c>
      <c r="R396" s="30">
        <f t="shared" si="305"/>
        <v>0</v>
      </c>
      <c r="S396" s="8">
        <f t="shared" si="297"/>
        <v>0</v>
      </c>
      <c r="T396" s="122">
        <f t="shared" si="306"/>
        <v>0.12559999999999999</v>
      </c>
      <c r="U396" s="121">
        <f t="shared" si="287"/>
        <v>15</v>
      </c>
      <c r="V396" s="121">
        <v>252</v>
      </c>
      <c r="W396" s="120">
        <f t="shared" si="298"/>
        <v>1.0070674900000001</v>
      </c>
      <c r="X396" s="113">
        <f t="shared" si="299"/>
        <v>7.81807198</v>
      </c>
      <c r="Y396" s="113">
        <f t="shared" si="300"/>
        <v>0</v>
      </c>
      <c r="Z396" s="125" t="str">
        <f t="shared" ref="Z396:Z459" si="310">IF($Q395&gt;0,VLOOKUP($A395,$AD$10:$AM$170,9),Z395)</f>
        <v>J=</v>
      </c>
      <c r="AA396" s="118">
        <f t="shared" ref="AA396:AA459" si="311">IF($Q395&gt;0,VLOOKUP($A395,$AD$10:$AM$170,10),AA395)</f>
        <v>44550</v>
      </c>
      <c r="AB396" s="4"/>
      <c r="AD396" s="171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01"/>
        <v>44542</v>
      </c>
      <c r="B397" s="113">
        <f t="shared" si="293"/>
        <v>1114.0201301500001</v>
      </c>
      <c r="C397" s="113">
        <f t="shared" si="307"/>
        <v>1001.409519</v>
      </c>
      <c r="D397" s="114">
        <f t="shared" si="302"/>
        <v>5944.21</v>
      </c>
      <c r="E397" s="115">
        <f t="shared" si="289"/>
        <v>6018.51</v>
      </c>
      <c r="F397" s="116">
        <f t="shared" si="290"/>
        <v>44491</v>
      </c>
      <c r="G397" s="117">
        <f t="shared" si="294"/>
        <v>1.2499558393798349E-2</v>
      </c>
      <c r="H397" s="118">
        <f t="shared" si="308"/>
        <v>44550</v>
      </c>
      <c r="I397" s="118">
        <f t="shared" si="295"/>
        <v>44550</v>
      </c>
      <c r="J397" s="119">
        <f t="shared" si="303"/>
        <v>20</v>
      </c>
      <c r="K397" s="119">
        <f t="shared" si="291"/>
        <v>15</v>
      </c>
      <c r="L397" s="8">
        <f t="shared" si="304"/>
        <v>1.0093600899999999</v>
      </c>
      <c r="M397" s="120">
        <f t="shared" si="292"/>
        <v>1.0115996199999999</v>
      </c>
      <c r="N397" s="120">
        <f t="shared" si="286"/>
        <v>1.0944013500772591</v>
      </c>
      <c r="O397" s="113">
        <f t="shared" si="288"/>
        <v>1.1046450400000001</v>
      </c>
      <c r="P397" s="113">
        <f t="shared" si="296"/>
        <v>1106.2020581700001</v>
      </c>
      <c r="Q397" s="11">
        <f t="shared" si="309"/>
        <v>0</v>
      </c>
      <c r="R397" s="30">
        <f t="shared" si="305"/>
        <v>0</v>
      </c>
      <c r="S397" s="8">
        <f t="shared" si="297"/>
        <v>0</v>
      </c>
      <c r="T397" s="122">
        <f t="shared" si="306"/>
        <v>0.12559999999999999</v>
      </c>
      <c r="U397" s="121">
        <f t="shared" si="287"/>
        <v>15</v>
      </c>
      <c r="V397" s="121">
        <v>252</v>
      </c>
      <c r="W397" s="120">
        <f t="shared" si="298"/>
        <v>1.0070674900000001</v>
      </c>
      <c r="X397" s="113">
        <f t="shared" si="299"/>
        <v>7.81807198</v>
      </c>
      <c r="Y397" s="113">
        <f t="shared" si="300"/>
        <v>0</v>
      </c>
      <c r="Z397" s="125" t="str">
        <f t="shared" si="310"/>
        <v>J=</v>
      </c>
      <c r="AA397" s="118">
        <f t="shared" si="311"/>
        <v>44550</v>
      </c>
      <c r="AB397" s="4"/>
      <c r="AD397" s="171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01"/>
        <v>44543</v>
      </c>
      <c r="B398" s="113">
        <f t="shared" si="293"/>
        <v>1114.0201301500001</v>
      </c>
      <c r="C398" s="113">
        <f t="shared" si="307"/>
        <v>1001.409519</v>
      </c>
      <c r="D398" s="114">
        <f t="shared" si="302"/>
        <v>5944.21</v>
      </c>
      <c r="E398" s="115">
        <f t="shared" si="289"/>
        <v>6018.51</v>
      </c>
      <c r="F398" s="116">
        <f t="shared" si="290"/>
        <v>44491</v>
      </c>
      <c r="G398" s="117">
        <f t="shared" si="294"/>
        <v>1.2499558393798349E-2</v>
      </c>
      <c r="H398" s="118">
        <f t="shared" si="308"/>
        <v>44550</v>
      </c>
      <c r="I398" s="118">
        <f t="shared" si="295"/>
        <v>44550</v>
      </c>
      <c r="J398" s="119">
        <f t="shared" si="303"/>
        <v>20</v>
      </c>
      <c r="K398" s="119">
        <f t="shared" si="291"/>
        <v>15</v>
      </c>
      <c r="L398" s="8">
        <f t="shared" si="304"/>
        <v>1.0093600899999999</v>
      </c>
      <c r="M398" s="120">
        <f t="shared" si="292"/>
        <v>1.0115996199999999</v>
      </c>
      <c r="N398" s="120">
        <f t="shared" si="286"/>
        <v>1.0944013500772591</v>
      </c>
      <c r="O398" s="113">
        <f t="shared" si="288"/>
        <v>1.1046450400000001</v>
      </c>
      <c r="P398" s="113">
        <f t="shared" si="296"/>
        <v>1106.2020581700001</v>
      </c>
      <c r="Q398" s="11">
        <f t="shared" si="309"/>
        <v>0</v>
      </c>
      <c r="R398" s="30">
        <f t="shared" si="305"/>
        <v>0</v>
      </c>
      <c r="S398" s="8">
        <f t="shared" si="297"/>
        <v>0</v>
      </c>
      <c r="T398" s="122">
        <f t="shared" si="306"/>
        <v>0.12559999999999999</v>
      </c>
      <c r="U398" s="121">
        <f t="shared" si="287"/>
        <v>15</v>
      </c>
      <c r="V398" s="121">
        <v>252</v>
      </c>
      <c r="W398" s="120">
        <f t="shared" si="298"/>
        <v>1.0070674900000001</v>
      </c>
      <c r="X398" s="113">
        <f t="shared" si="299"/>
        <v>7.81807198</v>
      </c>
      <c r="Y398" s="113">
        <f t="shared" si="300"/>
        <v>0</v>
      </c>
      <c r="Z398" s="125" t="str">
        <f t="shared" si="310"/>
        <v>J=</v>
      </c>
      <c r="AA398" s="118">
        <f t="shared" si="311"/>
        <v>44550</v>
      </c>
      <c r="AB398" s="4"/>
      <c r="AD398" s="171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01"/>
        <v>44544</v>
      </c>
      <c r="B399" s="113">
        <f t="shared" si="293"/>
        <v>1115.2357548599998</v>
      </c>
      <c r="C399" s="113">
        <f t="shared" si="307"/>
        <v>1001.409519</v>
      </c>
      <c r="D399" s="114">
        <f t="shared" si="302"/>
        <v>5944.21</v>
      </c>
      <c r="E399" s="115">
        <f t="shared" si="289"/>
        <v>6018.51</v>
      </c>
      <c r="F399" s="116">
        <f t="shared" si="290"/>
        <v>44491</v>
      </c>
      <c r="G399" s="117">
        <f t="shared" si="294"/>
        <v>1.2499558393798349E-2</v>
      </c>
      <c r="H399" s="118">
        <f t="shared" si="308"/>
        <v>44550</v>
      </c>
      <c r="I399" s="118">
        <f t="shared" si="295"/>
        <v>44550</v>
      </c>
      <c r="J399" s="119">
        <f t="shared" si="303"/>
        <v>20</v>
      </c>
      <c r="K399" s="119">
        <f t="shared" si="291"/>
        <v>16</v>
      </c>
      <c r="L399" s="8">
        <f t="shared" si="304"/>
        <v>1.0099872000000001</v>
      </c>
      <c r="M399" s="120">
        <f t="shared" si="292"/>
        <v>1.0115996199999999</v>
      </c>
      <c r="N399" s="120">
        <f t="shared" si="286"/>
        <v>1.0944013500772591</v>
      </c>
      <c r="O399" s="113">
        <f t="shared" si="288"/>
        <v>1.1053313499999999</v>
      </c>
      <c r="P399" s="113">
        <f t="shared" si="296"/>
        <v>1106.8893355299999</v>
      </c>
      <c r="Q399" s="11">
        <f t="shared" si="309"/>
        <v>0</v>
      </c>
      <c r="R399" s="30">
        <f t="shared" si="305"/>
        <v>0</v>
      </c>
      <c r="S399" s="8">
        <f t="shared" si="297"/>
        <v>0</v>
      </c>
      <c r="T399" s="122">
        <f t="shared" si="306"/>
        <v>0.12559999999999999</v>
      </c>
      <c r="U399" s="121">
        <f t="shared" si="287"/>
        <v>16</v>
      </c>
      <c r="V399" s="121">
        <v>252</v>
      </c>
      <c r="W399" s="120">
        <f t="shared" si="298"/>
        <v>1.007540428</v>
      </c>
      <c r="X399" s="113">
        <f t="shared" si="299"/>
        <v>8.3464193299999998</v>
      </c>
      <c r="Y399" s="113">
        <f t="shared" si="300"/>
        <v>0</v>
      </c>
      <c r="Z399" s="125" t="str">
        <f t="shared" si="310"/>
        <v>J=</v>
      </c>
      <c r="AA399" s="118">
        <f t="shared" si="311"/>
        <v>44550</v>
      </c>
      <c r="AB399" s="4"/>
      <c r="AD399" s="171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01"/>
        <v>44545</v>
      </c>
      <c r="B400" s="113">
        <f t="shared" si="293"/>
        <v>1116.4527197</v>
      </c>
      <c r="C400" s="113">
        <f t="shared" si="307"/>
        <v>1001.409519</v>
      </c>
      <c r="D400" s="114">
        <f t="shared" si="302"/>
        <v>5944.21</v>
      </c>
      <c r="E400" s="115">
        <f t="shared" si="289"/>
        <v>6018.51</v>
      </c>
      <c r="F400" s="116">
        <f t="shared" si="290"/>
        <v>44491</v>
      </c>
      <c r="G400" s="117">
        <f t="shared" si="294"/>
        <v>1.2499558393798349E-2</v>
      </c>
      <c r="H400" s="118">
        <f t="shared" si="308"/>
        <v>44550</v>
      </c>
      <c r="I400" s="118">
        <f t="shared" si="295"/>
        <v>44550</v>
      </c>
      <c r="J400" s="119">
        <f t="shared" si="303"/>
        <v>20</v>
      </c>
      <c r="K400" s="119">
        <f t="shared" si="291"/>
        <v>17</v>
      </c>
      <c r="L400" s="8">
        <f t="shared" si="304"/>
        <v>1.01061471</v>
      </c>
      <c r="M400" s="120">
        <f t="shared" si="292"/>
        <v>1.0115996199999999</v>
      </c>
      <c r="N400" s="120">
        <f t="shared" si="286"/>
        <v>1.0944013500772591</v>
      </c>
      <c r="O400" s="113">
        <f t="shared" si="288"/>
        <v>1.1060181</v>
      </c>
      <c r="P400" s="113">
        <f t="shared" si="296"/>
        <v>1107.5770535199999</v>
      </c>
      <c r="Q400" s="11">
        <f t="shared" si="309"/>
        <v>0</v>
      </c>
      <c r="R400" s="30">
        <f t="shared" si="305"/>
        <v>0</v>
      </c>
      <c r="S400" s="8">
        <f t="shared" si="297"/>
        <v>0</v>
      </c>
      <c r="T400" s="122">
        <f t="shared" si="306"/>
        <v>0.12559999999999999</v>
      </c>
      <c r="U400" s="121">
        <f t="shared" si="287"/>
        <v>17</v>
      </c>
      <c r="V400" s="121">
        <v>252</v>
      </c>
      <c r="W400" s="120">
        <f t="shared" si="298"/>
        <v>1.0080135880000001</v>
      </c>
      <c r="X400" s="113">
        <f t="shared" si="299"/>
        <v>8.8756661799999996</v>
      </c>
      <c r="Y400" s="113">
        <f t="shared" si="300"/>
        <v>0</v>
      </c>
      <c r="Z400" s="125" t="str">
        <f t="shared" si="310"/>
        <v>J=</v>
      </c>
      <c r="AA400" s="118">
        <f t="shared" si="311"/>
        <v>44550</v>
      </c>
      <c r="AB400" s="4"/>
      <c r="AD400" s="171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01"/>
        <v>44546</v>
      </c>
      <c r="B401" s="113">
        <f t="shared" si="293"/>
        <v>1117.6709965500002</v>
      </c>
      <c r="C401" s="113">
        <f t="shared" si="307"/>
        <v>1001.409519</v>
      </c>
      <c r="D401" s="114">
        <f t="shared" si="302"/>
        <v>5944.21</v>
      </c>
      <c r="E401" s="115">
        <f t="shared" si="289"/>
        <v>6018.51</v>
      </c>
      <c r="F401" s="116">
        <f t="shared" si="290"/>
        <v>44491</v>
      </c>
      <c r="G401" s="117">
        <f t="shared" si="294"/>
        <v>1.2499558393798349E-2</v>
      </c>
      <c r="H401" s="118">
        <f t="shared" si="308"/>
        <v>44550</v>
      </c>
      <c r="I401" s="118">
        <f t="shared" si="295"/>
        <v>44550</v>
      </c>
      <c r="J401" s="119">
        <f t="shared" si="303"/>
        <v>20</v>
      </c>
      <c r="K401" s="119">
        <f t="shared" si="291"/>
        <v>18</v>
      </c>
      <c r="L401" s="8">
        <f t="shared" si="304"/>
        <v>1.0112426000000001</v>
      </c>
      <c r="M401" s="120">
        <f t="shared" si="292"/>
        <v>1.0115996199999999</v>
      </c>
      <c r="N401" s="120">
        <f t="shared" si="286"/>
        <v>1.0944013500772591</v>
      </c>
      <c r="O401" s="113">
        <f t="shared" si="288"/>
        <v>1.10670526</v>
      </c>
      <c r="P401" s="113">
        <f t="shared" si="296"/>
        <v>1108.2651820900001</v>
      </c>
      <c r="Q401" s="11">
        <f t="shared" si="309"/>
        <v>0</v>
      </c>
      <c r="R401" s="30">
        <f t="shared" si="305"/>
        <v>0</v>
      </c>
      <c r="S401" s="8">
        <f t="shared" si="297"/>
        <v>0</v>
      </c>
      <c r="T401" s="122">
        <f t="shared" si="306"/>
        <v>0.12559999999999999</v>
      </c>
      <c r="U401" s="121">
        <f t="shared" si="287"/>
        <v>18</v>
      </c>
      <c r="V401" s="121">
        <v>252</v>
      </c>
      <c r="W401" s="120">
        <f t="shared" si="298"/>
        <v>1.008486971</v>
      </c>
      <c r="X401" s="113">
        <f t="shared" si="299"/>
        <v>9.4058144600000002</v>
      </c>
      <c r="Y401" s="113">
        <f t="shared" si="300"/>
        <v>0</v>
      </c>
      <c r="Z401" s="125" t="str">
        <f t="shared" si="310"/>
        <v>J=</v>
      </c>
      <c r="AA401" s="118">
        <f t="shared" si="311"/>
        <v>44550</v>
      </c>
      <c r="AB401" s="4"/>
      <c r="AD401" s="171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01"/>
        <v>44547</v>
      </c>
      <c r="B402" s="113">
        <f t="shared" si="293"/>
        <v>1118.8906055299999</v>
      </c>
      <c r="C402" s="113">
        <f t="shared" si="307"/>
        <v>1001.409519</v>
      </c>
      <c r="D402" s="114">
        <f t="shared" si="302"/>
        <v>5944.21</v>
      </c>
      <c r="E402" s="115">
        <f t="shared" si="289"/>
        <v>6018.51</v>
      </c>
      <c r="F402" s="116">
        <f t="shared" si="290"/>
        <v>44491</v>
      </c>
      <c r="G402" s="117">
        <f t="shared" si="294"/>
        <v>1.2499558393798349E-2</v>
      </c>
      <c r="H402" s="118">
        <f t="shared" si="308"/>
        <v>44550</v>
      </c>
      <c r="I402" s="118">
        <f t="shared" si="295"/>
        <v>44550</v>
      </c>
      <c r="J402" s="119">
        <f t="shared" si="303"/>
        <v>20</v>
      </c>
      <c r="K402" s="119">
        <f t="shared" si="291"/>
        <v>19</v>
      </c>
      <c r="L402" s="8">
        <f t="shared" si="304"/>
        <v>1.01187088</v>
      </c>
      <c r="M402" s="120">
        <f t="shared" si="292"/>
        <v>1.0115996199999999</v>
      </c>
      <c r="N402" s="120">
        <f t="shared" si="286"/>
        <v>1.0944013500772591</v>
      </c>
      <c r="O402" s="113">
        <f t="shared" si="288"/>
        <v>1.1073928500000001</v>
      </c>
      <c r="P402" s="113">
        <f t="shared" si="296"/>
        <v>1108.95374126</v>
      </c>
      <c r="Q402" s="11">
        <f t="shared" si="309"/>
        <v>0</v>
      </c>
      <c r="R402" s="30">
        <f t="shared" si="305"/>
        <v>0</v>
      </c>
      <c r="S402" s="8">
        <f t="shared" si="297"/>
        <v>0</v>
      </c>
      <c r="T402" s="122">
        <f t="shared" si="306"/>
        <v>0.12559999999999999</v>
      </c>
      <c r="U402" s="121">
        <f t="shared" si="287"/>
        <v>19</v>
      </c>
      <c r="V402" s="121">
        <v>252</v>
      </c>
      <c r="W402" s="120">
        <f t="shared" si="298"/>
        <v>1.008960576</v>
      </c>
      <c r="X402" s="113">
        <f t="shared" si="299"/>
        <v>9.9368642699999992</v>
      </c>
      <c r="Y402" s="113">
        <f t="shared" si="300"/>
        <v>0</v>
      </c>
      <c r="Z402" s="125" t="str">
        <f t="shared" si="310"/>
        <v>J=</v>
      </c>
      <c r="AA402" s="118">
        <f t="shared" si="311"/>
        <v>44550</v>
      </c>
      <c r="AB402" s="4"/>
      <c r="AD402" s="171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01"/>
        <v>44548</v>
      </c>
      <c r="B403" s="113">
        <f t="shared" si="293"/>
        <v>1120.1115477400001</v>
      </c>
      <c r="C403" s="113">
        <f t="shared" si="307"/>
        <v>1001.409519</v>
      </c>
      <c r="D403" s="114">
        <f t="shared" si="302"/>
        <v>5944.21</v>
      </c>
      <c r="E403" s="115">
        <f t="shared" si="289"/>
        <v>6018.51</v>
      </c>
      <c r="F403" s="116">
        <f t="shared" si="290"/>
        <v>44491</v>
      </c>
      <c r="G403" s="117">
        <f t="shared" si="294"/>
        <v>1.2499558393798349E-2</v>
      </c>
      <c r="H403" s="118">
        <f t="shared" si="308"/>
        <v>44550</v>
      </c>
      <c r="I403" s="118">
        <f t="shared" si="295"/>
        <v>44550</v>
      </c>
      <c r="J403" s="119">
        <f t="shared" si="303"/>
        <v>20</v>
      </c>
      <c r="K403" s="119">
        <f t="shared" si="291"/>
        <v>20</v>
      </c>
      <c r="L403" s="8">
        <f t="shared" si="304"/>
        <v>1.01249955</v>
      </c>
      <c r="M403" s="120">
        <f t="shared" si="292"/>
        <v>1.0115996199999999</v>
      </c>
      <c r="N403" s="120">
        <f t="shared" si="286"/>
        <v>1.0944013500772591</v>
      </c>
      <c r="O403" s="113">
        <f t="shared" si="288"/>
        <v>1.10808087</v>
      </c>
      <c r="P403" s="113">
        <f t="shared" si="296"/>
        <v>1109.64273103</v>
      </c>
      <c r="Q403" s="11">
        <f t="shared" si="309"/>
        <v>0</v>
      </c>
      <c r="R403" s="30">
        <f t="shared" si="305"/>
        <v>0</v>
      </c>
      <c r="S403" s="8">
        <f t="shared" si="297"/>
        <v>0</v>
      </c>
      <c r="T403" s="122">
        <f t="shared" si="306"/>
        <v>0.12559999999999999</v>
      </c>
      <c r="U403" s="121">
        <f t="shared" si="287"/>
        <v>20</v>
      </c>
      <c r="V403" s="121">
        <v>252</v>
      </c>
      <c r="W403" s="120">
        <f t="shared" si="298"/>
        <v>1.009434403</v>
      </c>
      <c r="X403" s="113">
        <f t="shared" si="299"/>
        <v>10.46881671</v>
      </c>
      <c r="Y403" s="113">
        <f t="shared" si="300"/>
        <v>0</v>
      </c>
      <c r="Z403" s="125" t="str">
        <f t="shared" si="310"/>
        <v>J=</v>
      </c>
      <c r="AA403" s="118">
        <f t="shared" si="311"/>
        <v>44550</v>
      </c>
      <c r="AB403" s="4"/>
      <c r="AD403" s="171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01"/>
        <v>44549</v>
      </c>
      <c r="B404" s="113">
        <f t="shared" si="293"/>
        <v>1120.1115477400001</v>
      </c>
      <c r="C404" s="113">
        <f t="shared" si="307"/>
        <v>1001.409519</v>
      </c>
      <c r="D404" s="114">
        <f t="shared" si="302"/>
        <v>5944.21</v>
      </c>
      <c r="E404" s="115">
        <f t="shared" si="289"/>
        <v>6018.51</v>
      </c>
      <c r="F404" s="116">
        <f t="shared" si="290"/>
        <v>44491</v>
      </c>
      <c r="G404" s="117">
        <f t="shared" si="294"/>
        <v>1.2499558393798349E-2</v>
      </c>
      <c r="H404" s="118">
        <f t="shared" si="308"/>
        <v>44550</v>
      </c>
      <c r="I404" s="118">
        <f t="shared" si="295"/>
        <v>44550</v>
      </c>
      <c r="J404" s="119">
        <f t="shared" si="303"/>
        <v>20</v>
      </c>
      <c r="K404" s="119">
        <f t="shared" si="291"/>
        <v>20</v>
      </c>
      <c r="L404" s="8">
        <f t="shared" si="304"/>
        <v>1.01249955</v>
      </c>
      <c r="M404" s="120">
        <f t="shared" si="292"/>
        <v>1.0115996199999999</v>
      </c>
      <c r="N404" s="120">
        <f t="shared" si="286"/>
        <v>1.0944013500772591</v>
      </c>
      <c r="O404" s="113">
        <f t="shared" si="288"/>
        <v>1.10808087</v>
      </c>
      <c r="P404" s="113">
        <f t="shared" si="296"/>
        <v>1109.64273103</v>
      </c>
      <c r="Q404" s="11">
        <f t="shared" si="309"/>
        <v>0</v>
      </c>
      <c r="R404" s="30">
        <f t="shared" si="305"/>
        <v>0</v>
      </c>
      <c r="S404" s="8">
        <f t="shared" si="297"/>
        <v>0</v>
      </c>
      <c r="T404" s="122">
        <f t="shared" si="306"/>
        <v>0.12559999999999999</v>
      </c>
      <c r="U404" s="121">
        <f t="shared" si="287"/>
        <v>20</v>
      </c>
      <c r="V404" s="121">
        <v>252</v>
      </c>
      <c r="W404" s="120">
        <f t="shared" si="298"/>
        <v>1.009434403</v>
      </c>
      <c r="X404" s="113">
        <f t="shared" si="299"/>
        <v>10.46881671</v>
      </c>
      <c r="Y404" s="113">
        <f t="shared" si="300"/>
        <v>0</v>
      </c>
      <c r="Z404" s="125" t="str">
        <f t="shared" si="310"/>
        <v>J=</v>
      </c>
      <c r="AA404" s="118">
        <f t="shared" si="311"/>
        <v>44550</v>
      </c>
      <c r="AB404" s="4"/>
      <c r="AD404" s="171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01"/>
        <v>44550</v>
      </c>
      <c r="B405" s="113">
        <f t="shared" si="293"/>
        <v>1120.1115477400001</v>
      </c>
      <c r="C405" s="113">
        <f t="shared" si="307"/>
        <v>1001.409519</v>
      </c>
      <c r="D405" s="114">
        <f t="shared" si="302"/>
        <v>5944.21</v>
      </c>
      <c r="E405" s="115">
        <f t="shared" si="289"/>
        <v>6018.51</v>
      </c>
      <c r="F405" s="116">
        <f t="shared" si="290"/>
        <v>44491</v>
      </c>
      <c r="G405" s="117">
        <f t="shared" si="294"/>
        <v>1.2499558393798349E-2</v>
      </c>
      <c r="H405" s="118">
        <f t="shared" si="308"/>
        <v>44581</v>
      </c>
      <c r="I405" s="118">
        <f t="shared" si="295"/>
        <v>44550</v>
      </c>
      <c r="J405" s="119">
        <f t="shared" si="303"/>
        <v>20</v>
      </c>
      <c r="K405" s="119">
        <f t="shared" si="291"/>
        <v>20</v>
      </c>
      <c r="L405" s="8">
        <f t="shared" si="304"/>
        <v>1.01249955</v>
      </c>
      <c r="M405" s="120">
        <f t="shared" si="292"/>
        <v>1.0115996199999999</v>
      </c>
      <c r="N405" s="120">
        <f t="shared" si="286"/>
        <v>1.0944013500772591</v>
      </c>
      <c r="O405" s="113">
        <f t="shared" si="288"/>
        <v>1.10808087</v>
      </c>
      <c r="P405" s="113">
        <f t="shared" si="296"/>
        <v>1109.64273103</v>
      </c>
      <c r="Q405" s="11">
        <f t="shared" si="309"/>
        <v>13</v>
      </c>
      <c r="R405" s="30">
        <f t="shared" si="305"/>
        <v>0</v>
      </c>
      <c r="S405" s="8">
        <f t="shared" si="297"/>
        <v>0</v>
      </c>
      <c r="T405" s="122">
        <f t="shared" si="306"/>
        <v>0.12559999999999999</v>
      </c>
      <c r="U405" s="121">
        <f t="shared" si="287"/>
        <v>20</v>
      </c>
      <c r="V405" s="121">
        <v>252</v>
      </c>
      <c r="W405" s="120">
        <f t="shared" si="298"/>
        <v>1.009434403</v>
      </c>
      <c r="X405" s="113">
        <f t="shared" si="299"/>
        <v>10.46881671</v>
      </c>
      <c r="Y405" s="113">
        <f t="shared" si="300"/>
        <v>10.46881671</v>
      </c>
      <c r="Z405" s="125" t="str">
        <f t="shared" si="310"/>
        <v>J=</v>
      </c>
      <c r="AA405" s="118">
        <f t="shared" si="311"/>
        <v>44550</v>
      </c>
      <c r="AB405" s="4"/>
      <c r="AD405" s="171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01"/>
        <v>44551</v>
      </c>
      <c r="B406" s="113">
        <f t="shared" si="293"/>
        <v>1110.6203368499998</v>
      </c>
      <c r="C406" s="113">
        <f t="shared" si="307"/>
        <v>1001.409519</v>
      </c>
      <c r="D406" s="114">
        <f t="shared" si="302"/>
        <v>6018.51</v>
      </c>
      <c r="E406" s="115">
        <f t="shared" si="289"/>
        <v>6075.69</v>
      </c>
      <c r="F406" s="116">
        <f t="shared" si="290"/>
        <v>44520</v>
      </c>
      <c r="G406" s="117">
        <f t="shared" si="294"/>
        <v>9.5006903702077317E-3</v>
      </c>
      <c r="H406" s="118">
        <f t="shared" si="308"/>
        <v>44581</v>
      </c>
      <c r="I406" s="118">
        <f t="shared" si="295"/>
        <v>44581</v>
      </c>
      <c r="J406" s="119">
        <f t="shared" si="303"/>
        <v>23</v>
      </c>
      <c r="K406" s="119">
        <f t="shared" si="291"/>
        <v>1</v>
      </c>
      <c r="L406" s="8">
        <f t="shared" si="304"/>
        <v>1.0004112000000001</v>
      </c>
      <c r="M406" s="120">
        <f t="shared" si="292"/>
        <v>1.01249955</v>
      </c>
      <c r="N406" s="120">
        <f t="shared" si="286"/>
        <v>1.1080808744726174</v>
      </c>
      <c r="O406" s="113">
        <f t="shared" si="288"/>
        <v>1.10853651</v>
      </c>
      <c r="P406" s="113">
        <f t="shared" si="296"/>
        <v>1110.0990132699999</v>
      </c>
      <c r="Q406" s="11">
        <f t="shared" si="309"/>
        <v>0</v>
      </c>
      <c r="R406" s="30">
        <f t="shared" si="305"/>
        <v>0</v>
      </c>
      <c r="S406" s="8">
        <f t="shared" si="297"/>
        <v>0</v>
      </c>
      <c r="T406" s="122">
        <f t="shared" si="306"/>
        <v>0.12559999999999999</v>
      </c>
      <c r="U406" s="121">
        <f t="shared" si="287"/>
        <v>1</v>
      </c>
      <c r="V406" s="121">
        <v>252</v>
      </c>
      <c r="W406" s="120">
        <f t="shared" si="298"/>
        <v>1.000469619</v>
      </c>
      <c r="X406" s="113">
        <f t="shared" si="299"/>
        <v>0.52132358000000001</v>
      </c>
      <c r="Y406" s="113">
        <f t="shared" si="300"/>
        <v>0</v>
      </c>
      <c r="Z406" s="125" t="str">
        <f t="shared" si="310"/>
        <v>J=</v>
      </c>
      <c r="AA406" s="118">
        <f t="shared" si="311"/>
        <v>44581</v>
      </c>
      <c r="AB406" s="4"/>
      <c r="AD406" s="171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01"/>
        <v>44552</v>
      </c>
      <c r="B407" s="113">
        <f t="shared" si="293"/>
        <v>1111.59881713</v>
      </c>
      <c r="C407" s="113">
        <f t="shared" si="307"/>
        <v>1001.409519</v>
      </c>
      <c r="D407" s="114">
        <f t="shared" si="302"/>
        <v>6018.51</v>
      </c>
      <c r="E407" s="115">
        <f t="shared" si="289"/>
        <v>6075.69</v>
      </c>
      <c r="F407" s="116">
        <f t="shared" si="290"/>
        <v>44520</v>
      </c>
      <c r="G407" s="117">
        <f t="shared" si="294"/>
        <v>9.5006903702077317E-3</v>
      </c>
      <c r="H407" s="118">
        <f t="shared" si="308"/>
        <v>44581</v>
      </c>
      <c r="I407" s="118">
        <f t="shared" si="295"/>
        <v>44581</v>
      </c>
      <c r="J407" s="119">
        <f t="shared" si="303"/>
        <v>23</v>
      </c>
      <c r="K407" s="119">
        <f t="shared" si="291"/>
        <v>2</v>
      </c>
      <c r="L407" s="8">
        <f t="shared" si="304"/>
        <v>1.0008225799999999</v>
      </c>
      <c r="M407" s="120">
        <f t="shared" si="292"/>
        <v>1.01249955</v>
      </c>
      <c r="N407" s="120">
        <f t="shared" si="286"/>
        <v>1.1080808744726174</v>
      </c>
      <c r="O407" s="113">
        <f t="shared" si="288"/>
        <v>1.1089923500000001</v>
      </c>
      <c r="P407" s="113">
        <f t="shared" si="296"/>
        <v>1110.55549578</v>
      </c>
      <c r="Q407" s="11">
        <f t="shared" si="309"/>
        <v>0</v>
      </c>
      <c r="R407" s="30">
        <f t="shared" si="305"/>
        <v>0</v>
      </c>
      <c r="S407" s="8">
        <f t="shared" si="297"/>
        <v>0</v>
      </c>
      <c r="T407" s="122">
        <f t="shared" si="306"/>
        <v>0.12559999999999999</v>
      </c>
      <c r="U407" s="121">
        <f t="shared" si="287"/>
        <v>2</v>
      </c>
      <c r="V407" s="121">
        <v>252</v>
      </c>
      <c r="W407" s="120">
        <f t="shared" si="298"/>
        <v>1.000939459</v>
      </c>
      <c r="X407" s="113">
        <f t="shared" si="299"/>
        <v>1.04332135</v>
      </c>
      <c r="Y407" s="113">
        <f t="shared" si="300"/>
        <v>0</v>
      </c>
      <c r="Z407" s="125" t="str">
        <f t="shared" si="310"/>
        <v>J=</v>
      </c>
      <c r="AA407" s="118">
        <f t="shared" si="311"/>
        <v>44581</v>
      </c>
      <c r="AB407" s="4"/>
      <c r="AD407" s="171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01"/>
        <v>44553</v>
      </c>
      <c r="B408" s="113">
        <f t="shared" si="293"/>
        <v>1112.57817135</v>
      </c>
      <c r="C408" s="113">
        <f t="shared" si="307"/>
        <v>1001.409519</v>
      </c>
      <c r="D408" s="114">
        <f t="shared" si="302"/>
        <v>6018.51</v>
      </c>
      <c r="E408" s="115">
        <f t="shared" si="289"/>
        <v>6075.69</v>
      </c>
      <c r="F408" s="116">
        <f t="shared" si="290"/>
        <v>44520</v>
      </c>
      <c r="G408" s="117">
        <f t="shared" si="294"/>
        <v>9.5006903702077317E-3</v>
      </c>
      <c r="H408" s="118">
        <f t="shared" si="308"/>
        <v>44581</v>
      </c>
      <c r="I408" s="118">
        <f t="shared" si="295"/>
        <v>44581</v>
      </c>
      <c r="J408" s="119">
        <f t="shared" si="303"/>
        <v>23</v>
      </c>
      <c r="K408" s="119">
        <f t="shared" si="291"/>
        <v>3</v>
      </c>
      <c r="L408" s="8">
        <f t="shared" si="304"/>
        <v>1.0012341300000001</v>
      </c>
      <c r="M408" s="120">
        <f t="shared" si="292"/>
        <v>1.01249955</v>
      </c>
      <c r="N408" s="120">
        <f t="shared" si="286"/>
        <v>1.1080808744726174</v>
      </c>
      <c r="O408" s="113">
        <f t="shared" si="288"/>
        <v>1.1094483900000001</v>
      </c>
      <c r="P408" s="113">
        <f t="shared" si="296"/>
        <v>1111.01217858</v>
      </c>
      <c r="Q408" s="11">
        <f t="shared" si="309"/>
        <v>0</v>
      </c>
      <c r="R408" s="30">
        <f t="shared" si="305"/>
        <v>0</v>
      </c>
      <c r="S408" s="8">
        <f t="shared" si="297"/>
        <v>0</v>
      </c>
      <c r="T408" s="122">
        <f t="shared" si="306"/>
        <v>0.12559999999999999</v>
      </c>
      <c r="U408" s="121">
        <f t="shared" si="287"/>
        <v>3</v>
      </c>
      <c r="V408" s="121">
        <v>252</v>
      </c>
      <c r="W408" s="120">
        <f t="shared" si="298"/>
        <v>1.0014095190000001</v>
      </c>
      <c r="X408" s="113">
        <f t="shared" si="299"/>
        <v>1.56599277</v>
      </c>
      <c r="Y408" s="113">
        <f t="shared" si="300"/>
        <v>0</v>
      </c>
      <c r="Z408" s="125" t="str">
        <f t="shared" si="310"/>
        <v>J=</v>
      </c>
      <c r="AA408" s="118">
        <f t="shared" si="311"/>
        <v>44581</v>
      </c>
      <c r="AB408" s="4"/>
      <c r="AD408" s="171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01"/>
        <v>44554</v>
      </c>
      <c r="B409" s="113">
        <f t="shared" si="293"/>
        <v>1113.5583610599999</v>
      </c>
      <c r="C409" s="113">
        <f t="shared" si="307"/>
        <v>1001.409519</v>
      </c>
      <c r="D409" s="114">
        <f t="shared" si="302"/>
        <v>6018.51</v>
      </c>
      <c r="E409" s="115">
        <f t="shared" si="289"/>
        <v>6075.69</v>
      </c>
      <c r="F409" s="116">
        <f t="shared" si="290"/>
        <v>44520</v>
      </c>
      <c r="G409" s="117">
        <f t="shared" si="294"/>
        <v>9.5006903702077317E-3</v>
      </c>
      <c r="H409" s="118">
        <f t="shared" si="308"/>
        <v>44581</v>
      </c>
      <c r="I409" s="118">
        <f t="shared" si="295"/>
        <v>44581</v>
      </c>
      <c r="J409" s="119">
        <f t="shared" si="303"/>
        <v>23</v>
      </c>
      <c r="K409" s="119">
        <f t="shared" si="291"/>
        <v>4</v>
      </c>
      <c r="L409" s="8">
        <f t="shared" si="304"/>
        <v>1.0016458399999999</v>
      </c>
      <c r="M409" s="120">
        <f t="shared" si="292"/>
        <v>1.01249955</v>
      </c>
      <c r="N409" s="120">
        <f t="shared" si="286"/>
        <v>1.1080808744726174</v>
      </c>
      <c r="O409" s="113">
        <f t="shared" si="288"/>
        <v>1.10990459</v>
      </c>
      <c r="P409" s="113">
        <f t="shared" si="296"/>
        <v>1111.4690215999999</v>
      </c>
      <c r="Q409" s="11">
        <f t="shared" si="309"/>
        <v>0</v>
      </c>
      <c r="R409" s="30">
        <f t="shared" si="305"/>
        <v>0</v>
      </c>
      <c r="S409" s="8">
        <f t="shared" si="297"/>
        <v>0</v>
      </c>
      <c r="T409" s="122">
        <f t="shared" si="306"/>
        <v>0.12559999999999999</v>
      </c>
      <c r="U409" s="121">
        <f t="shared" si="287"/>
        <v>4</v>
      </c>
      <c r="V409" s="121">
        <v>252</v>
      </c>
      <c r="W409" s="120">
        <f t="shared" si="298"/>
        <v>1.0018798</v>
      </c>
      <c r="X409" s="113">
        <f t="shared" si="299"/>
        <v>2.0893394600000001</v>
      </c>
      <c r="Y409" s="113">
        <f t="shared" si="300"/>
        <v>0</v>
      </c>
      <c r="Z409" s="125" t="str">
        <f t="shared" si="310"/>
        <v>J=</v>
      </c>
      <c r="AA409" s="118">
        <f t="shared" si="311"/>
        <v>44581</v>
      </c>
      <c r="AB409" s="4"/>
      <c r="AD409" s="171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01"/>
        <v>44555</v>
      </c>
      <c r="B410" s="113">
        <f t="shared" si="293"/>
        <v>1114.53943699</v>
      </c>
      <c r="C410" s="113">
        <f t="shared" si="307"/>
        <v>1001.409519</v>
      </c>
      <c r="D410" s="114">
        <f t="shared" si="302"/>
        <v>6018.51</v>
      </c>
      <c r="E410" s="115">
        <f t="shared" si="289"/>
        <v>6075.69</v>
      </c>
      <c r="F410" s="116">
        <f t="shared" si="290"/>
        <v>44520</v>
      </c>
      <c r="G410" s="117">
        <f t="shared" si="294"/>
        <v>9.5006903702077317E-3</v>
      </c>
      <c r="H410" s="118">
        <f t="shared" si="308"/>
        <v>44581</v>
      </c>
      <c r="I410" s="118">
        <f t="shared" si="295"/>
        <v>44581</v>
      </c>
      <c r="J410" s="119">
        <f t="shared" si="303"/>
        <v>23</v>
      </c>
      <c r="K410" s="119">
        <f t="shared" si="291"/>
        <v>5</v>
      </c>
      <c r="L410" s="8">
        <f t="shared" si="304"/>
        <v>1.00205773</v>
      </c>
      <c r="M410" s="120">
        <f t="shared" si="292"/>
        <v>1.01249955</v>
      </c>
      <c r="N410" s="120">
        <f t="shared" si="286"/>
        <v>1.1080808744726174</v>
      </c>
      <c r="O410" s="113">
        <f t="shared" si="288"/>
        <v>1.1103609999999999</v>
      </c>
      <c r="P410" s="113">
        <f t="shared" si="296"/>
        <v>1111.92607492</v>
      </c>
      <c r="Q410" s="11">
        <f t="shared" si="309"/>
        <v>0</v>
      </c>
      <c r="R410" s="30">
        <f t="shared" si="305"/>
        <v>0</v>
      </c>
      <c r="S410" s="8">
        <f t="shared" si="297"/>
        <v>0</v>
      </c>
      <c r="T410" s="122">
        <f t="shared" si="306"/>
        <v>0.12559999999999999</v>
      </c>
      <c r="U410" s="121">
        <f t="shared" si="287"/>
        <v>5</v>
      </c>
      <c r="V410" s="121">
        <v>252</v>
      </c>
      <c r="W410" s="120">
        <f t="shared" si="298"/>
        <v>1.002350302</v>
      </c>
      <c r="X410" s="113">
        <f t="shared" si="299"/>
        <v>2.61336207</v>
      </c>
      <c r="Y410" s="113">
        <f t="shared" si="300"/>
        <v>0</v>
      </c>
      <c r="Z410" s="125" t="str">
        <f t="shared" si="310"/>
        <v>J=</v>
      </c>
      <c r="AA410" s="118">
        <f t="shared" si="311"/>
        <v>44581</v>
      </c>
      <c r="AB410" s="4"/>
      <c r="AD410" s="171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01"/>
        <v>44556</v>
      </c>
      <c r="B411" s="113">
        <f t="shared" si="293"/>
        <v>1114.53943699</v>
      </c>
      <c r="C411" s="113">
        <f t="shared" si="307"/>
        <v>1001.409519</v>
      </c>
      <c r="D411" s="114">
        <f t="shared" si="302"/>
        <v>6018.51</v>
      </c>
      <c r="E411" s="115">
        <f t="shared" si="289"/>
        <v>6075.69</v>
      </c>
      <c r="F411" s="116">
        <f t="shared" si="290"/>
        <v>44520</v>
      </c>
      <c r="G411" s="117">
        <f t="shared" si="294"/>
        <v>9.5006903702077317E-3</v>
      </c>
      <c r="H411" s="118">
        <f t="shared" si="308"/>
        <v>44581</v>
      </c>
      <c r="I411" s="118">
        <f t="shared" si="295"/>
        <v>44581</v>
      </c>
      <c r="J411" s="119">
        <f t="shared" si="303"/>
        <v>23</v>
      </c>
      <c r="K411" s="119">
        <f t="shared" si="291"/>
        <v>5</v>
      </c>
      <c r="L411" s="8">
        <f t="shared" si="304"/>
        <v>1.00205773</v>
      </c>
      <c r="M411" s="120">
        <f t="shared" si="292"/>
        <v>1.01249955</v>
      </c>
      <c r="N411" s="120">
        <f t="shared" si="286"/>
        <v>1.1080808744726174</v>
      </c>
      <c r="O411" s="113">
        <f t="shared" si="288"/>
        <v>1.1103609999999999</v>
      </c>
      <c r="P411" s="113">
        <f t="shared" si="296"/>
        <v>1111.92607492</v>
      </c>
      <c r="Q411" s="11">
        <f t="shared" si="309"/>
        <v>0</v>
      </c>
      <c r="R411" s="30">
        <f t="shared" si="305"/>
        <v>0</v>
      </c>
      <c r="S411" s="8">
        <f t="shared" si="297"/>
        <v>0</v>
      </c>
      <c r="T411" s="122">
        <f t="shared" si="306"/>
        <v>0.12559999999999999</v>
      </c>
      <c r="U411" s="121">
        <f t="shared" si="287"/>
        <v>5</v>
      </c>
      <c r="V411" s="121">
        <v>252</v>
      </c>
      <c r="W411" s="120">
        <f t="shared" si="298"/>
        <v>1.002350302</v>
      </c>
      <c r="X411" s="113">
        <f t="shared" si="299"/>
        <v>2.61336207</v>
      </c>
      <c r="Y411" s="113">
        <f t="shared" si="300"/>
        <v>0</v>
      </c>
      <c r="Z411" s="125" t="str">
        <f t="shared" si="310"/>
        <v>J=</v>
      </c>
      <c r="AA411" s="118">
        <f t="shared" si="311"/>
        <v>44581</v>
      </c>
      <c r="AB411" s="4"/>
      <c r="AC411" s="4"/>
      <c r="AD411" s="171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01"/>
        <v>44557</v>
      </c>
      <c r="B412" s="113">
        <f t="shared" si="293"/>
        <v>1114.53943699</v>
      </c>
      <c r="C412" s="113">
        <f t="shared" si="307"/>
        <v>1001.409519</v>
      </c>
      <c r="D412" s="114">
        <f t="shared" si="302"/>
        <v>6018.51</v>
      </c>
      <c r="E412" s="115">
        <f t="shared" si="289"/>
        <v>6075.69</v>
      </c>
      <c r="F412" s="116">
        <f t="shared" si="290"/>
        <v>44520</v>
      </c>
      <c r="G412" s="117">
        <f t="shared" si="294"/>
        <v>9.5006903702077317E-3</v>
      </c>
      <c r="H412" s="118">
        <f t="shared" si="308"/>
        <v>44581</v>
      </c>
      <c r="I412" s="118">
        <f t="shared" si="295"/>
        <v>44581</v>
      </c>
      <c r="J412" s="119">
        <f t="shared" si="303"/>
        <v>23</v>
      </c>
      <c r="K412" s="119">
        <f t="shared" si="291"/>
        <v>5</v>
      </c>
      <c r="L412" s="8">
        <f t="shared" si="304"/>
        <v>1.00205773</v>
      </c>
      <c r="M412" s="120">
        <f t="shared" si="292"/>
        <v>1.01249955</v>
      </c>
      <c r="N412" s="120">
        <f t="shared" si="286"/>
        <v>1.1080808744726174</v>
      </c>
      <c r="O412" s="113">
        <f t="shared" si="288"/>
        <v>1.1103609999999999</v>
      </c>
      <c r="P412" s="113">
        <f t="shared" si="296"/>
        <v>1111.92607492</v>
      </c>
      <c r="Q412" s="11">
        <f t="shared" si="309"/>
        <v>0</v>
      </c>
      <c r="R412" s="30">
        <f t="shared" si="305"/>
        <v>0</v>
      </c>
      <c r="S412" s="8">
        <f t="shared" si="297"/>
        <v>0</v>
      </c>
      <c r="T412" s="122">
        <f t="shared" si="306"/>
        <v>0.12559999999999999</v>
      </c>
      <c r="U412" s="121">
        <f t="shared" si="287"/>
        <v>5</v>
      </c>
      <c r="V412" s="121">
        <v>252</v>
      </c>
      <c r="W412" s="120">
        <f t="shared" si="298"/>
        <v>1.002350302</v>
      </c>
      <c r="X412" s="113">
        <f t="shared" si="299"/>
        <v>2.61336207</v>
      </c>
      <c r="Y412" s="113">
        <f t="shared" si="300"/>
        <v>0</v>
      </c>
      <c r="Z412" s="125" t="str">
        <f t="shared" si="310"/>
        <v>J=</v>
      </c>
      <c r="AA412" s="118">
        <f t="shared" si="311"/>
        <v>44581</v>
      </c>
      <c r="AB412" s="4"/>
      <c r="AD412" s="171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01"/>
        <v>44558</v>
      </c>
      <c r="B413" s="113">
        <f t="shared" si="293"/>
        <v>1115.52136961</v>
      </c>
      <c r="C413" s="113">
        <f t="shared" si="307"/>
        <v>1001.409519</v>
      </c>
      <c r="D413" s="114">
        <f t="shared" si="302"/>
        <v>6018.51</v>
      </c>
      <c r="E413" s="115">
        <f t="shared" si="289"/>
        <v>6075.69</v>
      </c>
      <c r="F413" s="116">
        <f t="shared" si="290"/>
        <v>44520</v>
      </c>
      <c r="G413" s="117">
        <f t="shared" si="294"/>
        <v>9.5006903702077317E-3</v>
      </c>
      <c r="H413" s="118">
        <f t="shared" si="308"/>
        <v>44581</v>
      </c>
      <c r="I413" s="118">
        <f t="shared" si="295"/>
        <v>44581</v>
      </c>
      <c r="J413" s="119">
        <f t="shared" si="303"/>
        <v>23</v>
      </c>
      <c r="K413" s="119">
        <f t="shared" si="291"/>
        <v>6</v>
      </c>
      <c r="L413" s="8">
        <f t="shared" si="304"/>
        <v>1.00246978</v>
      </c>
      <c r="M413" s="120">
        <f t="shared" si="292"/>
        <v>1.01249955</v>
      </c>
      <c r="N413" s="120">
        <f t="shared" si="286"/>
        <v>1.1080808744726174</v>
      </c>
      <c r="O413" s="113">
        <f t="shared" si="288"/>
        <v>1.1108175899999999</v>
      </c>
      <c r="P413" s="113">
        <f t="shared" si="296"/>
        <v>1112.38330849</v>
      </c>
      <c r="Q413" s="11">
        <f t="shared" si="309"/>
        <v>0</v>
      </c>
      <c r="R413" s="30">
        <f t="shared" si="305"/>
        <v>0</v>
      </c>
      <c r="S413" s="8">
        <f t="shared" si="297"/>
        <v>0</v>
      </c>
      <c r="T413" s="122">
        <f t="shared" si="306"/>
        <v>0.12559999999999999</v>
      </c>
      <c r="U413" s="121">
        <f t="shared" si="287"/>
        <v>6</v>
      </c>
      <c r="V413" s="121">
        <v>252</v>
      </c>
      <c r="W413" s="120">
        <f t="shared" si="298"/>
        <v>1.002821025</v>
      </c>
      <c r="X413" s="113">
        <f t="shared" si="299"/>
        <v>3.1380611200000001</v>
      </c>
      <c r="Y413" s="113">
        <f t="shared" si="300"/>
        <v>0</v>
      </c>
      <c r="Z413" s="125" t="str">
        <f t="shared" si="310"/>
        <v>J=</v>
      </c>
      <c r="AA413" s="118">
        <f t="shared" si="311"/>
        <v>44581</v>
      </c>
      <c r="AB413" s="4"/>
      <c r="AD413" s="171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01"/>
        <v>44559</v>
      </c>
      <c r="B414" s="113">
        <f t="shared" si="293"/>
        <v>1116.5041684</v>
      </c>
      <c r="C414" s="113">
        <f t="shared" si="307"/>
        <v>1001.409519</v>
      </c>
      <c r="D414" s="114">
        <f t="shared" si="302"/>
        <v>6018.51</v>
      </c>
      <c r="E414" s="115">
        <f t="shared" si="289"/>
        <v>6075.69</v>
      </c>
      <c r="F414" s="116">
        <f t="shared" si="290"/>
        <v>44520</v>
      </c>
      <c r="G414" s="117">
        <f t="shared" si="294"/>
        <v>9.5006903702077317E-3</v>
      </c>
      <c r="H414" s="118">
        <f t="shared" si="308"/>
        <v>44581</v>
      </c>
      <c r="I414" s="118">
        <f t="shared" si="295"/>
        <v>44581</v>
      </c>
      <c r="J414" s="119">
        <f t="shared" si="303"/>
        <v>23</v>
      </c>
      <c r="K414" s="119">
        <f t="shared" si="291"/>
        <v>7</v>
      </c>
      <c r="L414" s="8">
        <f t="shared" si="304"/>
        <v>1.00288201</v>
      </c>
      <c r="M414" s="120">
        <f t="shared" si="292"/>
        <v>1.01249955</v>
      </c>
      <c r="N414" s="120">
        <f t="shared" si="286"/>
        <v>1.1080808744726174</v>
      </c>
      <c r="O414" s="113">
        <f t="shared" si="288"/>
        <v>1.1112743700000001</v>
      </c>
      <c r="P414" s="113">
        <f t="shared" si="296"/>
        <v>1112.84073233</v>
      </c>
      <c r="Q414" s="11">
        <f t="shared" si="309"/>
        <v>0</v>
      </c>
      <c r="R414" s="30">
        <f t="shared" si="305"/>
        <v>0</v>
      </c>
      <c r="S414" s="8">
        <f t="shared" si="297"/>
        <v>0</v>
      </c>
      <c r="T414" s="122">
        <f t="shared" si="306"/>
        <v>0.12559999999999999</v>
      </c>
      <c r="U414" s="121">
        <f t="shared" si="287"/>
        <v>7</v>
      </c>
      <c r="V414" s="121">
        <v>252</v>
      </c>
      <c r="W414" s="120">
        <f t="shared" si="298"/>
        <v>1.0032919680000001</v>
      </c>
      <c r="X414" s="113">
        <f t="shared" si="299"/>
        <v>3.6634360699999999</v>
      </c>
      <c r="Y414" s="113">
        <f t="shared" si="300"/>
        <v>0</v>
      </c>
      <c r="Z414" s="125" t="str">
        <f t="shared" si="310"/>
        <v>J=</v>
      </c>
      <c r="AA414" s="118">
        <f t="shared" si="311"/>
        <v>44581</v>
      </c>
      <c r="AB414" s="4"/>
      <c r="AD414" s="171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01"/>
        <v>44560</v>
      </c>
      <c r="B415" s="113">
        <f t="shared" si="293"/>
        <v>1117.48782613</v>
      </c>
      <c r="C415" s="113">
        <f t="shared" si="307"/>
        <v>1001.409519</v>
      </c>
      <c r="D415" s="114">
        <f t="shared" si="302"/>
        <v>6018.51</v>
      </c>
      <c r="E415" s="115">
        <f t="shared" si="289"/>
        <v>6075.69</v>
      </c>
      <c r="F415" s="116">
        <f t="shared" si="290"/>
        <v>44520</v>
      </c>
      <c r="G415" s="117">
        <f t="shared" si="294"/>
        <v>9.5006903702077317E-3</v>
      </c>
      <c r="H415" s="118">
        <f t="shared" si="308"/>
        <v>44581</v>
      </c>
      <c r="I415" s="118">
        <f t="shared" si="295"/>
        <v>44581</v>
      </c>
      <c r="J415" s="119">
        <f t="shared" si="303"/>
        <v>23</v>
      </c>
      <c r="K415" s="119">
        <f t="shared" si="291"/>
        <v>8</v>
      </c>
      <c r="L415" s="8">
        <f t="shared" si="304"/>
        <v>1.0032943999999999</v>
      </c>
      <c r="M415" s="120">
        <f t="shared" si="292"/>
        <v>1.01249955</v>
      </c>
      <c r="N415" s="120">
        <f t="shared" ref="N415:N478" si="312">IF(I415&gt;I414,N414*M415,N414)</f>
        <v>1.1080808744726174</v>
      </c>
      <c r="O415" s="113">
        <f t="shared" si="288"/>
        <v>1.11173133</v>
      </c>
      <c r="P415" s="113">
        <f t="shared" si="296"/>
        <v>1113.2983364300001</v>
      </c>
      <c r="Q415" s="11">
        <f t="shared" si="309"/>
        <v>0</v>
      </c>
      <c r="R415" s="30">
        <f t="shared" si="305"/>
        <v>0</v>
      </c>
      <c r="S415" s="8">
        <f t="shared" si="297"/>
        <v>0</v>
      </c>
      <c r="T415" s="122">
        <f t="shared" si="306"/>
        <v>0.12559999999999999</v>
      </c>
      <c r="U415" s="121">
        <f t="shared" si="287"/>
        <v>8</v>
      </c>
      <c r="V415" s="121">
        <v>252</v>
      </c>
      <c r="W415" s="120">
        <f t="shared" si="298"/>
        <v>1.0037631330000001</v>
      </c>
      <c r="X415" s="113">
        <f t="shared" si="299"/>
        <v>4.1894897000000002</v>
      </c>
      <c r="Y415" s="113">
        <f t="shared" si="300"/>
        <v>0</v>
      </c>
      <c r="Z415" s="125" t="str">
        <f t="shared" si="310"/>
        <v>J=</v>
      </c>
      <c r="AA415" s="118">
        <f t="shared" si="311"/>
        <v>44581</v>
      </c>
      <c r="AB415" s="4"/>
      <c r="AD415" s="171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01"/>
        <v>44561</v>
      </c>
      <c r="B416" s="113">
        <f t="shared" si="293"/>
        <v>1118.4723534</v>
      </c>
      <c r="C416" s="113">
        <f t="shared" si="307"/>
        <v>1001.409519</v>
      </c>
      <c r="D416" s="114">
        <f t="shared" si="302"/>
        <v>6018.51</v>
      </c>
      <c r="E416" s="115">
        <f t="shared" si="289"/>
        <v>6075.69</v>
      </c>
      <c r="F416" s="116">
        <f t="shared" si="290"/>
        <v>44520</v>
      </c>
      <c r="G416" s="117">
        <f t="shared" si="294"/>
        <v>9.5006903702077317E-3</v>
      </c>
      <c r="H416" s="118">
        <f t="shared" si="308"/>
        <v>44581</v>
      </c>
      <c r="I416" s="118">
        <f t="shared" si="295"/>
        <v>44581</v>
      </c>
      <c r="J416" s="119">
        <f t="shared" si="303"/>
        <v>23</v>
      </c>
      <c r="K416" s="119">
        <f t="shared" si="291"/>
        <v>9</v>
      </c>
      <c r="L416" s="8">
        <f t="shared" si="304"/>
        <v>1.0037069599999999</v>
      </c>
      <c r="M416" s="120">
        <f t="shared" si="292"/>
        <v>1.01249955</v>
      </c>
      <c r="N416" s="120">
        <f t="shared" si="312"/>
        <v>1.1080808744726174</v>
      </c>
      <c r="O416" s="113">
        <f t="shared" si="288"/>
        <v>1.1121884799999999</v>
      </c>
      <c r="P416" s="113">
        <f t="shared" si="296"/>
        <v>1113.75613079</v>
      </c>
      <c r="Q416" s="11">
        <f t="shared" si="309"/>
        <v>0</v>
      </c>
      <c r="R416" s="30">
        <f t="shared" si="305"/>
        <v>0</v>
      </c>
      <c r="S416" s="8">
        <f t="shared" si="297"/>
        <v>0</v>
      </c>
      <c r="T416" s="122">
        <f t="shared" si="306"/>
        <v>0.12559999999999999</v>
      </c>
      <c r="U416" s="121">
        <f t="shared" si="287"/>
        <v>9</v>
      </c>
      <c r="V416" s="121">
        <v>252</v>
      </c>
      <c r="W416" s="120">
        <f t="shared" si="298"/>
        <v>1.00423452</v>
      </c>
      <c r="X416" s="113">
        <f t="shared" si="299"/>
        <v>4.71622261</v>
      </c>
      <c r="Y416" s="113">
        <f t="shared" si="300"/>
        <v>0</v>
      </c>
      <c r="Z416" s="125" t="str">
        <f t="shared" si="310"/>
        <v>J=</v>
      </c>
      <c r="AA416" s="118">
        <f t="shared" si="311"/>
        <v>44581</v>
      </c>
      <c r="AB416" s="4"/>
      <c r="AD416" s="171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01"/>
        <v>44562</v>
      </c>
      <c r="B417" s="113">
        <f t="shared" si="293"/>
        <v>1119.4577485500001</v>
      </c>
      <c r="C417" s="113">
        <f t="shared" si="307"/>
        <v>1001.409519</v>
      </c>
      <c r="D417" s="114">
        <f t="shared" si="302"/>
        <v>6018.51</v>
      </c>
      <c r="E417" s="115">
        <f t="shared" si="289"/>
        <v>6075.69</v>
      </c>
      <c r="F417" s="116">
        <f t="shared" si="290"/>
        <v>44520</v>
      </c>
      <c r="G417" s="117">
        <f t="shared" si="294"/>
        <v>9.5006903702077317E-3</v>
      </c>
      <c r="H417" s="118">
        <f t="shared" si="308"/>
        <v>44581</v>
      </c>
      <c r="I417" s="118">
        <f t="shared" si="295"/>
        <v>44581</v>
      </c>
      <c r="J417" s="119">
        <f t="shared" si="303"/>
        <v>23</v>
      </c>
      <c r="K417" s="119">
        <f t="shared" si="291"/>
        <v>10</v>
      </c>
      <c r="L417" s="8">
        <f t="shared" si="304"/>
        <v>1.00411969</v>
      </c>
      <c r="M417" s="120">
        <f t="shared" si="292"/>
        <v>1.01249955</v>
      </c>
      <c r="N417" s="120">
        <f t="shared" si="312"/>
        <v>1.1080808744726174</v>
      </c>
      <c r="O417" s="113">
        <f t="shared" si="288"/>
        <v>1.11264582</v>
      </c>
      <c r="P417" s="113">
        <f t="shared" si="296"/>
        <v>1114.2141154200001</v>
      </c>
      <c r="Q417" s="11">
        <f t="shared" si="309"/>
        <v>0</v>
      </c>
      <c r="R417" s="30">
        <f t="shared" si="305"/>
        <v>0</v>
      </c>
      <c r="S417" s="8">
        <f t="shared" si="297"/>
        <v>0</v>
      </c>
      <c r="T417" s="122">
        <f t="shared" si="306"/>
        <v>0.12559999999999999</v>
      </c>
      <c r="U417" s="121">
        <f t="shared" si="287"/>
        <v>10</v>
      </c>
      <c r="V417" s="121">
        <v>252</v>
      </c>
      <c r="W417" s="120">
        <f t="shared" si="298"/>
        <v>1.0047061269999999</v>
      </c>
      <c r="X417" s="113">
        <f t="shared" si="299"/>
        <v>5.2436331300000001</v>
      </c>
      <c r="Y417" s="113">
        <f t="shared" si="300"/>
        <v>0</v>
      </c>
      <c r="Z417" s="125" t="str">
        <f t="shared" si="310"/>
        <v>J=</v>
      </c>
      <c r="AA417" s="118">
        <f t="shared" si="311"/>
        <v>44581</v>
      </c>
      <c r="AB417" s="4"/>
      <c r="AD417" s="171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01"/>
        <v>44563</v>
      </c>
      <c r="B418" s="113">
        <f t="shared" si="293"/>
        <v>1119.4577485500001</v>
      </c>
      <c r="C418" s="113">
        <f t="shared" si="307"/>
        <v>1001.409519</v>
      </c>
      <c r="D418" s="114">
        <f t="shared" si="302"/>
        <v>6018.51</v>
      </c>
      <c r="E418" s="115">
        <f t="shared" si="289"/>
        <v>6075.69</v>
      </c>
      <c r="F418" s="116">
        <f t="shared" si="290"/>
        <v>44520</v>
      </c>
      <c r="G418" s="117">
        <f t="shared" si="294"/>
        <v>9.5006903702077317E-3</v>
      </c>
      <c r="H418" s="118">
        <f t="shared" si="308"/>
        <v>44581</v>
      </c>
      <c r="I418" s="118">
        <f t="shared" si="295"/>
        <v>44581</v>
      </c>
      <c r="J418" s="119">
        <f t="shared" si="303"/>
        <v>23</v>
      </c>
      <c r="K418" s="119">
        <f t="shared" si="291"/>
        <v>10</v>
      </c>
      <c r="L418" s="8">
        <f t="shared" si="304"/>
        <v>1.00411969</v>
      </c>
      <c r="M418" s="120">
        <f t="shared" si="292"/>
        <v>1.01249955</v>
      </c>
      <c r="N418" s="120">
        <f t="shared" si="312"/>
        <v>1.1080808744726174</v>
      </c>
      <c r="O418" s="113">
        <f t="shared" si="288"/>
        <v>1.11264582</v>
      </c>
      <c r="P418" s="113">
        <f t="shared" si="296"/>
        <v>1114.2141154200001</v>
      </c>
      <c r="Q418" s="11">
        <f t="shared" si="309"/>
        <v>0</v>
      </c>
      <c r="R418" s="30">
        <f t="shared" si="305"/>
        <v>0</v>
      </c>
      <c r="S418" s="8">
        <f t="shared" si="297"/>
        <v>0</v>
      </c>
      <c r="T418" s="122">
        <f t="shared" si="306"/>
        <v>0.12559999999999999</v>
      </c>
      <c r="U418" s="121">
        <f t="shared" si="287"/>
        <v>10</v>
      </c>
      <c r="V418" s="121">
        <v>252</v>
      </c>
      <c r="W418" s="120">
        <f t="shared" si="298"/>
        <v>1.0047061269999999</v>
      </c>
      <c r="X418" s="113">
        <f t="shared" si="299"/>
        <v>5.2436331300000001</v>
      </c>
      <c r="Y418" s="113">
        <f t="shared" si="300"/>
        <v>0</v>
      </c>
      <c r="Z418" s="125" t="str">
        <f t="shared" si="310"/>
        <v>J=</v>
      </c>
      <c r="AA418" s="118">
        <f t="shared" si="311"/>
        <v>44581</v>
      </c>
      <c r="AB418" s="4"/>
      <c r="AD418" s="171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01"/>
        <v>44564</v>
      </c>
      <c r="B419" s="113">
        <f t="shared" si="293"/>
        <v>1119.4577485500001</v>
      </c>
      <c r="C419" s="113">
        <f t="shared" si="307"/>
        <v>1001.409519</v>
      </c>
      <c r="D419" s="114">
        <f t="shared" si="302"/>
        <v>6018.51</v>
      </c>
      <c r="E419" s="115">
        <f t="shared" si="289"/>
        <v>6075.69</v>
      </c>
      <c r="F419" s="116">
        <f t="shared" si="290"/>
        <v>44520</v>
      </c>
      <c r="G419" s="117">
        <f t="shared" si="294"/>
        <v>9.5006903702077317E-3</v>
      </c>
      <c r="H419" s="118">
        <f t="shared" si="308"/>
        <v>44581</v>
      </c>
      <c r="I419" s="118">
        <f t="shared" si="295"/>
        <v>44581</v>
      </c>
      <c r="J419" s="119">
        <f t="shared" si="303"/>
        <v>23</v>
      </c>
      <c r="K419" s="119">
        <f t="shared" si="291"/>
        <v>10</v>
      </c>
      <c r="L419" s="8">
        <f t="shared" si="304"/>
        <v>1.00411969</v>
      </c>
      <c r="M419" s="120">
        <f t="shared" si="292"/>
        <v>1.01249955</v>
      </c>
      <c r="N419" s="120">
        <f t="shared" si="312"/>
        <v>1.1080808744726174</v>
      </c>
      <c r="O419" s="113">
        <f t="shared" si="288"/>
        <v>1.11264582</v>
      </c>
      <c r="P419" s="113">
        <f t="shared" si="296"/>
        <v>1114.2141154200001</v>
      </c>
      <c r="Q419" s="11">
        <f t="shared" si="309"/>
        <v>0</v>
      </c>
      <c r="R419" s="30">
        <f t="shared" si="305"/>
        <v>0</v>
      </c>
      <c r="S419" s="8">
        <f t="shared" si="297"/>
        <v>0</v>
      </c>
      <c r="T419" s="122">
        <f t="shared" si="306"/>
        <v>0.12559999999999999</v>
      </c>
      <c r="U419" s="121">
        <f t="shared" si="287"/>
        <v>10</v>
      </c>
      <c r="V419" s="121">
        <v>252</v>
      </c>
      <c r="W419" s="120">
        <f t="shared" si="298"/>
        <v>1.0047061269999999</v>
      </c>
      <c r="X419" s="113">
        <f t="shared" si="299"/>
        <v>5.2436331300000001</v>
      </c>
      <c r="Y419" s="113">
        <f t="shared" si="300"/>
        <v>0</v>
      </c>
      <c r="Z419" s="125" t="str">
        <f t="shared" si="310"/>
        <v>J=</v>
      </c>
      <c r="AA419" s="118">
        <f t="shared" si="311"/>
        <v>44581</v>
      </c>
      <c r="AB419" s="4"/>
      <c r="AD419" s="171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01"/>
        <v>44565</v>
      </c>
      <c r="B420" s="113">
        <f t="shared" si="293"/>
        <v>1120.4440255700001</v>
      </c>
      <c r="C420" s="113">
        <f t="shared" si="307"/>
        <v>1001.409519</v>
      </c>
      <c r="D420" s="114">
        <f t="shared" si="302"/>
        <v>6018.51</v>
      </c>
      <c r="E420" s="115">
        <f t="shared" si="289"/>
        <v>6075.69</v>
      </c>
      <c r="F420" s="116">
        <f t="shared" si="290"/>
        <v>44520</v>
      </c>
      <c r="G420" s="117">
        <f t="shared" si="294"/>
        <v>9.5006903702077317E-3</v>
      </c>
      <c r="H420" s="118">
        <f t="shared" si="308"/>
        <v>44581</v>
      </c>
      <c r="I420" s="118">
        <f t="shared" si="295"/>
        <v>44581</v>
      </c>
      <c r="J420" s="119">
        <f t="shared" si="303"/>
        <v>23</v>
      </c>
      <c r="K420" s="119">
        <f t="shared" si="291"/>
        <v>11</v>
      </c>
      <c r="L420" s="8">
        <f t="shared" si="304"/>
        <v>1.0045326000000001</v>
      </c>
      <c r="M420" s="120">
        <f t="shared" si="292"/>
        <v>1.01249955</v>
      </c>
      <c r="N420" s="120">
        <f t="shared" si="312"/>
        <v>1.1080808744726174</v>
      </c>
      <c r="O420" s="113">
        <f t="shared" si="288"/>
        <v>1.11310336</v>
      </c>
      <c r="P420" s="113">
        <f t="shared" si="296"/>
        <v>1114.6723003300001</v>
      </c>
      <c r="Q420" s="11">
        <f t="shared" si="309"/>
        <v>0</v>
      </c>
      <c r="R420" s="30">
        <f t="shared" si="305"/>
        <v>0</v>
      </c>
      <c r="S420" s="8">
        <f t="shared" si="297"/>
        <v>0</v>
      </c>
      <c r="T420" s="122">
        <f t="shared" si="306"/>
        <v>0.12559999999999999</v>
      </c>
      <c r="U420" s="121">
        <f t="shared" si="287"/>
        <v>11</v>
      </c>
      <c r="V420" s="121">
        <v>252</v>
      </c>
      <c r="W420" s="120">
        <f t="shared" si="298"/>
        <v>1.0051779569999999</v>
      </c>
      <c r="X420" s="113">
        <f t="shared" si="299"/>
        <v>5.7717252400000003</v>
      </c>
      <c r="Y420" s="113">
        <f t="shared" si="300"/>
        <v>0</v>
      </c>
      <c r="Z420" s="125" t="str">
        <f t="shared" si="310"/>
        <v>J=</v>
      </c>
      <c r="AA420" s="118">
        <f t="shared" si="311"/>
        <v>44581</v>
      </c>
      <c r="AB420" s="4"/>
      <c r="AD420" s="171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01"/>
        <v>44566</v>
      </c>
      <c r="B421" s="113">
        <f t="shared" si="293"/>
        <v>1121.4311514800002</v>
      </c>
      <c r="C421" s="113">
        <f t="shared" si="307"/>
        <v>1001.409519</v>
      </c>
      <c r="D421" s="114">
        <f t="shared" si="302"/>
        <v>6018.51</v>
      </c>
      <c r="E421" s="115">
        <f t="shared" si="289"/>
        <v>6075.69</v>
      </c>
      <c r="F421" s="116">
        <f t="shared" si="290"/>
        <v>44520</v>
      </c>
      <c r="G421" s="117">
        <f t="shared" si="294"/>
        <v>9.5006903702077317E-3</v>
      </c>
      <c r="H421" s="118">
        <f t="shared" si="308"/>
        <v>44581</v>
      </c>
      <c r="I421" s="118">
        <f t="shared" si="295"/>
        <v>44581</v>
      </c>
      <c r="J421" s="119">
        <f t="shared" si="303"/>
        <v>23</v>
      </c>
      <c r="K421" s="119">
        <f t="shared" si="291"/>
        <v>12</v>
      </c>
      <c r="L421" s="8">
        <f t="shared" si="304"/>
        <v>1.0049456699999999</v>
      </c>
      <c r="M421" s="120">
        <f t="shared" si="292"/>
        <v>1.01249955</v>
      </c>
      <c r="N421" s="120">
        <f t="shared" si="312"/>
        <v>1.1080808744726174</v>
      </c>
      <c r="O421" s="113">
        <f t="shared" si="288"/>
        <v>1.11356107</v>
      </c>
      <c r="P421" s="113">
        <f t="shared" si="296"/>
        <v>1115.1306554800001</v>
      </c>
      <c r="Q421" s="11">
        <f t="shared" si="309"/>
        <v>0</v>
      </c>
      <c r="R421" s="30">
        <f t="shared" si="305"/>
        <v>0</v>
      </c>
      <c r="S421" s="8">
        <f t="shared" si="297"/>
        <v>0</v>
      </c>
      <c r="T421" s="122">
        <f t="shared" si="306"/>
        <v>0.12559999999999999</v>
      </c>
      <c r="U421" s="121">
        <f t="shared" ref="U421:U484" si="313">IF(Q420&gt;0,1,IF(K421=K420,U420,U420+1))</f>
        <v>12</v>
      </c>
      <c r="V421" s="121">
        <v>252</v>
      </c>
      <c r="W421" s="120">
        <f t="shared" si="298"/>
        <v>1.0056500070000001</v>
      </c>
      <c r="X421" s="113">
        <f t="shared" si="299"/>
        <v>6.3004959999999999</v>
      </c>
      <c r="Y421" s="113">
        <f t="shared" si="300"/>
        <v>0</v>
      </c>
      <c r="Z421" s="125" t="str">
        <f t="shared" si="310"/>
        <v>J=</v>
      </c>
      <c r="AA421" s="118">
        <f t="shared" si="311"/>
        <v>44581</v>
      </c>
      <c r="AB421" s="4"/>
      <c r="AD421" s="171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01"/>
        <v>44567</v>
      </c>
      <c r="B422" s="113">
        <f t="shared" si="293"/>
        <v>1122.41916042</v>
      </c>
      <c r="C422" s="113">
        <f t="shared" si="307"/>
        <v>1001.409519</v>
      </c>
      <c r="D422" s="114">
        <f t="shared" si="302"/>
        <v>6018.51</v>
      </c>
      <c r="E422" s="115">
        <f t="shared" si="289"/>
        <v>6075.69</v>
      </c>
      <c r="F422" s="116">
        <f t="shared" si="290"/>
        <v>44520</v>
      </c>
      <c r="G422" s="117">
        <f t="shared" si="294"/>
        <v>9.5006903702077317E-3</v>
      </c>
      <c r="H422" s="118">
        <f t="shared" si="308"/>
        <v>44581</v>
      </c>
      <c r="I422" s="118">
        <f t="shared" si="295"/>
        <v>44581</v>
      </c>
      <c r="J422" s="119">
        <f t="shared" si="303"/>
        <v>23</v>
      </c>
      <c r="K422" s="119">
        <f t="shared" si="291"/>
        <v>13</v>
      </c>
      <c r="L422" s="8">
        <f t="shared" si="304"/>
        <v>1.00535891</v>
      </c>
      <c r="M422" s="120">
        <f t="shared" si="292"/>
        <v>1.01249955</v>
      </c>
      <c r="N422" s="120">
        <f t="shared" si="312"/>
        <v>1.1080808744726174</v>
      </c>
      <c r="O422" s="113">
        <f t="shared" si="288"/>
        <v>1.11401898</v>
      </c>
      <c r="P422" s="113">
        <f t="shared" si="296"/>
        <v>1115.58921091</v>
      </c>
      <c r="Q422" s="11">
        <f t="shared" si="309"/>
        <v>0</v>
      </c>
      <c r="R422" s="30">
        <f t="shared" si="305"/>
        <v>0</v>
      </c>
      <c r="S422" s="8">
        <f t="shared" si="297"/>
        <v>0</v>
      </c>
      <c r="T422" s="122">
        <f t="shared" si="306"/>
        <v>0.12559999999999999</v>
      </c>
      <c r="U422" s="121">
        <f t="shared" si="313"/>
        <v>13</v>
      </c>
      <c r="V422" s="121">
        <v>252</v>
      </c>
      <c r="W422" s="120">
        <f t="shared" si="298"/>
        <v>1.00612228</v>
      </c>
      <c r="X422" s="113">
        <f t="shared" si="299"/>
        <v>6.8299495099999996</v>
      </c>
      <c r="Y422" s="113">
        <f t="shared" si="300"/>
        <v>0</v>
      </c>
      <c r="Z422" s="125" t="str">
        <f t="shared" si="310"/>
        <v>J=</v>
      </c>
      <c r="AA422" s="118">
        <f t="shared" si="311"/>
        <v>44581</v>
      </c>
      <c r="AB422" s="4"/>
      <c r="AD422" s="171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01"/>
        <v>44568</v>
      </c>
      <c r="B423" s="113">
        <f t="shared" si="293"/>
        <v>1123.4080305799998</v>
      </c>
      <c r="C423" s="113">
        <f t="shared" si="307"/>
        <v>1001.409519</v>
      </c>
      <c r="D423" s="114">
        <f t="shared" si="302"/>
        <v>6018.51</v>
      </c>
      <c r="E423" s="115">
        <f t="shared" si="289"/>
        <v>6075.69</v>
      </c>
      <c r="F423" s="116">
        <f t="shared" si="290"/>
        <v>44520</v>
      </c>
      <c r="G423" s="117">
        <f t="shared" si="294"/>
        <v>9.5006903702077317E-3</v>
      </c>
      <c r="H423" s="118">
        <f t="shared" si="308"/>
        <v>44581</v>
      </c>
      <c r="I423" s="118">
        <f t="shared" si="295"/>
        <v>44581</v>
      </c>
      <c r="J423" s="119">
        <f t="shared" si="303"/>
        <v>23</v>
      </c>
      <c r="K423" s="119">
        <f t="shared" si="291"/>
        <v>14</v>
      </c>
      <c r="L423" s="8">
        <f t="shared" si="304"/>
        <v>1.0057723199999999</v>
      </c>
      <c r="M423" s="120">
        <f t="shared" si="292"/>
        <v>1.01249955</v>
      </c>
      <c r="N423" s="120">
        <f t="shared" si="312"/>
        <v>1.1080808744726174</v>
      </c>
      <c r="O423" s="113">
        <f t="shared" si="288"/>
        <v>1.11447707</v>
      </c>
      <c r="P423" s="113">
        <f t="shared" si="296"/>
        <v>1116.0479465999999</v>
      </c>
      <c r="Q423" s="11">
        <f t="shared" si="309"/>
        <v>0</v>
      </c>
      <c r="R423" s="30">
        <f t="shared" si="305"/>
        <v>0</v>
      </c>
      <c r="S423" s="8">
        <f t="shared" si="297"/>
        <v>0</v>
      </c>
      <c r="T423" s="122">
        <f t="shared" si="306"/>
        <v>0.12559999999999999</v>
      </c>
      <c r="U423" s="121">
        <f t="shared" si="313"/>
        <v>14</v>
      </c>
      <c r="V423" s="121">
        <v>252</v>
      </c>
      <c r="W423" s="120">
        <f t="shared" si="298"/>
        <v>1.0065947740000001</v>
      </c>
      <c r="X423" s="113">
        <f t="shared" si="299"/>
        <v>7.3600839799999997</v>
      </c>
      <c r="Y423" s="113">
        <f t="shared" si="300"/>
        <v>0</v>
      </c>
      <c r="Z423" s="125" t="str">
        <f t="shared" si="310"/>
        <v>J=</v>
      </c>
      <c r="AA423" s="118">
        <f t="shared" si="311"/>
        <v>44581</v>
      </c>
      <c r="AB423" s="4"/>
      <c r="AD423" s="171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01"/>
        <v>44569</v>
      </c>
      <c r="B424" s="113">
        <f t="shared" si="293"/>
        <v>1124.3977737</v>
      </c>
      <c r="C424" s="113">
        <f t="shared" si="307"/>
        <v>1001.409519</v>
      </c>
      <c r="D424" s="114">
        <f t="shared" si="302"/>
        <v>6018.51</v>
      </c>
      <c r="E424" s="115">
        <f t="shared" si="289"/>
        <v>6075.69</v>
      </c>
      <c r="F424" s="116">
        <f t="shared" si="290"/>
        <v>44520</v>
      </c>
      <c r="G424" s="117">
        <f t="shared" si="294"/>
        <v>9.5006903702077317E-3</v>
      </c>
      <c r="H424" s="118">
        <f t="shared" si="308"/>
        <v>44581</v>
      </c>
      <c r="I424" s="118">
        <f t="shared" si="295"/>
        <v>44581</v>
      </c>
      <c r="J424" s="119">
        <f t="shared" si="303"/>
        <v>23</v>
      </c>
      <c r="K424" s="119">
        <f t="shared" si="291"/>
        <v>15</v>
      </c>
      <c r="L424" s="8">
        <f t="shared" si="304"/>
        <v>1.0061859</v>
      </c>
      <c r="M424" s="120">
        <f t="shared" si="292"/>
        <v>1.01249955</v>
      </c>
      <c r="N424" s="120">
        <f t="shared" si="312"/>
        <v>1.1080808744726174</v>
      </c>
      <c r="O424" s="113">
        <f t="shared" si="288"/>
        <v>1.1149353500000001</v>
      </c>
      <c r="P424" s="113">
        <f t="shared" si="296"/>
        <v>1116.50687255</v>
      </c>
      <c r="Q424" s="11">
        <f t="shared" si="309"/>
        <v>0</v>
      </c>
      <c r="R424" s="30">
        <f t="shared" si="305"/>
        <v>0</v>
      </c>
      <c r="S424" s="8">
        <f t="shared" si="297"/>
        <v>0</v>
      </c>
      <c r="T424" s="122">
        <f t="shared" si="306"/>
        <v>0.12559999999999999</v>
      </c>
      <c r="U424" s="121">
        <f t="shared" si="313"/>
        <v>15</v>
      </c>
      <c r="V424" s="121">
        <v>252</v>
      </c>
      <c r="W424" s="120">
        <f t="shared" si="298"/>
        <v>1.0070674900000001</v>
      </c>
      <c r="X424" s="113">
        <f t="shared" si="299"/>
        <v>7.8909011500000004</v>
      </c>
      <c r="Y424" s="113">
        <f t="shared" si="300"/>
        <v>0</v>
      </c>
      <c r="Z424" s="125" t="str">
        <f t="shared" si="310"/>
        <v>J=</v>
      </c>
      <c r="AA424" s="118">
        <f t="shared" si="311"/>
        <v>44581</v>
      </c>
      <c r="AB424" s="4"/>
      <c r="AD424" s="171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01"/>
        <v>44570</v>
      </c>
      <c r="B425" s="113">
        <f t="shared" si="293"/>
        <v>1124.3977737</v>
      </c>
      <c r="C425" s="113">
        <f t="shared" si="307"/>
        <v>1001.409519</v>
      </c>
      <c r="D425" s="114">
        <f t="shared" si="302"/>
        <v>6018.51</v>
      </c>
      <c r="E425" s="115">
        <f t="shared" si="289"/>
        <v>6075.69</v>
      </c>
      <c r="F425" s="116">
        <f t="shared" si="290"/>
        <v>44520</v>
      </c>
      <c r="G425" s="117">
        <f t="shared" si="294"/>
        <v>9.5006903702077317E-3</v>
      </c>
      <c r="H425" s="118">
        <f t="shared" si="308"/>
        <v>44581</v>
      </c>
      <c r="I425" s="118">
        <f t="shared" si="295"/>
        <v>44581</v>
      </c>
      <c r="J425" s="119">
        <f t="shared" si="303"/>
        <v>23</v>
      </c>
      <c r="K425" s="119">
        <f t="shared" si="291"/>
        <v>15</v>
      </c>
      <c r="L425" s="8">
        <f t="shared" si="304"/>
        <v>1.0061859</v>
      </c>
      <c r="M425" s="120">
        <f t="shared" si="292"/>
        <v>1.01249955</v>
      </c>
      <c r="N425" s="120">
        <f t="shared" si="312"/>
        <v>1.1080808744726174</v>
      </c>
      <c r="O425" s="113">
        <f t="shared" ref="O425:O488" si="314">TRUNC(TRUNC((L425*N425),15),8)</f>
        <v>1.1149353500000001</v>
      </c>
      <c r="P425" s="113">
        <f t="shared" si="296"/>
        <v>1116.50687255</v>
      </c>
      <c r="Q425" s="11">
        <f t="shared" si="309"/>
        <v>0</v>
      </c>
      <c r="R425" s="30">
        <f t="shared" si="305"/>
        <v>0</v>
      </c>
      <c r="S425" s="8">
        <f t="shared" si="297"/>
        <v>0</v>
      </c>
      <c r="T425" s="122">
        <f t="shared" si="306"/>
        <v>0.12559999999999999</v>
      </c>
      <c r="U425" s="121">
        <f t="shared" si="313"/>
        <v>15</v>
      </c>
      <c r="V425" s="121">
        <v>252</v>
      </c>
      <c r="W425" s="120">
        <f t="shared" si="298"/>
        <v>1.0070674900000001</v>
      </c>
      <c r="X425" s="113">
        <f t="shared" si="299"/>
        <v>7.8909011500000004</v>
      </c>
      <c r="Y425" s="113">
        <f t="shared" si="300"/>
        <v>0</v>
      </c>
      <c r="Z425" s="125" t="str">
        <f t="shared" si="310"/>
        <v>J=</v>
      </c>
      <c r="AA425" s="118">
        <f t="shared" si="311"/>
        <v>44581</v>
      </c>
      <c r="AB425" s="4"/>
      <c r="AD425" s="171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01"/>
        <v>44571</v>
      </c>
      <c r="B426" s="113">
        <f t="shared" si="293"/>
        <v>1124.3977737</v>
      </c>
      <c r="C426" s="113">
        <f t="shared" si="307"/>
        <v>1001.409519</v>
      </c>
      <c r="D426" s="114">
        <f t="shared" si="302"/>
        <v>6018.51</v>
      </c>
      <c r="E426" s="115">
        <f t="shared" ref="E426:E489" si="315">IF($K426=1,VLOOKUP($A425,$AO$10:$AS$131,4),E425)</f>
        <v>6075.69</v>
      </c>
      <c r="F426" s="116">
        <f t="shared" ref="F426:F489" si="316">IF($K426=1,VLOOKUP($A425,$AO$10:$AS$131,5),F425)</f>
        <v>44520</v>
      </c>
      <c r="G426" s="117">
        <f t="shared" si="294"/>
        <v>9.5006903702077317E-3</v>
      </c>
      <c r="H426" s="118">
        <f t="shared" si="308"/>
        <v>44581</v>
      </c>
      <c r="I426" s="118">
        <f t="shared" si="295"/>
        <v>44581</v>
      </c>
      <c r="J426" s="119">
        <f t="shared" si="303"/>
        <v>23</v>
      </c>
      <c r="K426" s="119">
        <f t="shared" ref="K426:K489" si="317">(J426-(NETWORKDAYS(A426,I426,AD$176:AD$502)-1))</f>
        <v>15</v>
      </c>
      <c r="L426" s="8">
        <f t="shared" si="304"/>
        <v>1.0061859</v>
      </c>
      <c r="M426" s="120">
        <f t="shared" ref="M426:M489" si="318">IF(I426&gt;I425,L425,M425)</f>
        <v>1.01249955</v>
      </c>
      <c r="N426" s="120">
        <f t="shared" si="312"/>
        <v>1.1080808744726174</v>
      </c>
      <c r="O426" s="113">
        <f t="shared" si="314"/>
        <v>1.1149353500000001</v>
      </c>
      <c r="P426" s="113">
        <f t="shared" si="296"/>
        <v>1116.50687255</v>
      </c>
      <c r="Q426" s="11">
        <f t="shared" si="309"/>
        <v>0</v>
      </c>
      <c r="R426" s="30">
        <f t="shared" si="305"/>
        <v>0</v>
      </c>
      <c r="S426" s="8">
        <f t="shared" si="297"/>
        <v>0</v>
      </c>
      <c r="T426" s="122">
        <f t="shared" si="306"/>
        <v>0.12559999999999999</v>
      </c>
      <c r="U426" s="121">
        <f t="shared" si="313"/>
        <v>15</v>
      </c>
      <c r="V426" s="121">
        <v>252</v>
      </c>
      <c r="W426" s="120">
        <f t="shared" si="298"/>
        <v>1.0070674900000001</v>
      </c>
      <c r="X426" s="113">
        <f t="shared" si="299"/>
        <v>7.8909011500000004</v>
      </c>
      <c r="Y426" s="113">
        <f t="shared" si="300"/>
        <v>0</v>
      </c>
      <c r="Z426" s="125" t="str">
        <f t="shared" si="310"/>
        <v>J=</v>
      </c>
      <c r="AA426" s="118">
        <f t="shared" si="311"/>
        <v>44581</v>
      </c>
      <c r="AB426" s="4"/>
      <c r="AD426" s="171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01"/>
        <v>44572</v>
      </c>
      <c r="B427" s="113">
        <f t="shared" si="293"/>
        <v>1125.38839039</v>
      </c>
      <c r="C427" s="113">
        <f t="shared" si="307"/>
        <v>1001.409519</v>
      </c>
      <c r="D427" s="114">
        <f t="shared" si="302"/>
        <v>6018.51</v>
      </c>
      <c r="E427" s="115">
        <f t="shared" si="315"/>
        <v>6075.69</v>
      </c>
      <c r="F427" s="116">
        <f t="shared" si="316"/>
        <v>44520</v>
      </c>
      <c r="G427" s="117">
        <f t="shared" si="294"/>
        <v>9.5006903702077317E-3</v>
      </c>
      <c r="H427" s="118">
        <f t="shared" si="308"/>
        <v>44581</v>
      </c>
      <c r="I427" s="118">
        <f t="shared" si="295"/>
        <v>44581</v>
      </c>
      <c r="J427" s="119">
        <f t="shared" si="303"/>
        <v>23</v>
      </c>
      <c r="K427" s="119">
        <f t="shared" si="317"/>
        <v>16</v>
      </c>
      <c r="L427" s="8">
        <f t="shared" si="304"/>
        <v>1.0065996500000001</v>
      </c>
      <c r="M427" s="120">
        <f t="shared" si="318"/>
        <v>1.01249955</v>
      </c>
      <c r="N427" s="120">
        <f t="shared" si="312"/>
        <v>1.1080808744726174</v>
      </c>
      <c r="O427" s="113">
        <f t="shared" si="314"/>
        <v>1.11539382</v>
      </c>
      <c r="P427" s="113">
        <f t="shared" si="296"/>
        <v>1116.9659887800001</v>
      </c>
      <c r="Q427" s="11">
        <f t="shared" si="309"/>
        <v>0</v>
      </c>
      <c r="R427" s="30">
        <f t="shared" si="305"/>
        <v>0</v>
      </c>
      <c r="S427" s="8">
        <f t="shared" si="297"/>
        <v>0</v>
      </c>
      <c r="T427" s="122">
        <f t="shared" si="306"/>
        <v>0.12559999999999999</v>
      </c>
      <c r="U427" s="121">
        <f t="shared" si="313"/>
        <v>16</v>
      </c>
      <c r="V427" s="121">
        <v>252</v>
      </c>
      <c r="W427" s="120">
        <f t="shared" si="298"/>
        <v>1.007540428</v>
      </c>
      <c r="X427" s="113">
        <f t="shared" si="299"/>
        <v>8.4224016099999996</v>
      </c>
      <c r="Y427" s="113">
        <f t="shared" si="300"/>
        <v>0</v>
      </c>
      <c r="Z427" s="125" t="str">
        <f t="shared" si="310"/>
        <v>J=</v>
      </c>
      <c r="AA427" s="118">
        <f t="shared" si="311"/>
        <v>44581</v>
      </c>
      <c r="AB427" s="4"/>
      <c r="AD427" s="171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01"/>
        <v>44573</v>
      </c>
      <c r="B428" s="113">
        <f t="shared" si="293"/>
        <v>1126.3798812</v>
      </c>
      <c r="C428" s="113">
        <f t="shared" si="307"/>
        <v>1001.409519</v>
      </c>
      <c r="D428" s="114">
        <f t="shared" si="302"/>
        <v>6018.51</v>
      </c>
      <c r="E428" s="115">
        <f t="shared" si="315"/>
        <v>6075.69</v>
      </c>
      <c r="F428" s="116">
        <f t="shared" si="316"/>
        <v>44520</v>
      </c>
      <c r="G428" s="117">
        <f t="shared" si="294"/>
        <v>9.5006903702077317E-3</v>
      </c>
      <c r="H428" s="118">
        <f t="shared" si="308"/>
        <v>44581</v>
      </c>
      <c r="I428" s="118">
        <f t="shared" si="295"/>
        <v>44581</v>
      </c>
      <c r="J428" s="119">
        <f t="shared" si="303"/>
        <v>23</v>
      </c>
      <c r="K428" s="119">
        <f t="shared" si="317"/>
        <v>17</v>
      </c>
      <c r="L428" s="8">
        <f t="shared" si="304"/>
        <v>1.00701358</v>
      </c>
      <c r="M428" s="120">
        <f t="shared" si="318"/>
        <v>1.01249955</v>
      </c>
      <c r="N428" s="120">
        <f t="shared" si="312"/>
        <v>1.1080808744726174</v>
      </c>
      <c r="O428" s="113">
        <f t="shared" si="314"/>
        <v>1.11585248</v>
      </c>
      <c r="P428" s="113">
        <f t="shared" si="296"/>
        <v>1117.4252952700001</v>
      </c>
      <c r="Q428" s="11">
        <f t="shared" si="309"/>
        <v>0</v>
      </c>
      <c r="R428" s="30">
        <f t="shared" si="305"/>
        <v>0</v>
      </c>
      <c r="S428" s="8">
        <f t="shared" si="297"/>
        <v>0</v>
      </c>
      <c r="T428" s="122">
        <f t="shared" si="306"/>
        <v>0.12559999999999999</v>
      </c>
      <c r="U428" s="121">
        <f t="shared" si="313"/>
        <v>17</v>
      </c>
      <c r="V428" s="121">
        <v>252</v>
      </c>
      <c r="W428" s="120">
        <f t="shared" si="298"/>
        <v>1.0080135880000001</v>
      </c>
      <c r="X428" s="113">
        <f t="shared" si="299"/>
        <v>8.9545859300000004</v>
      </c>
      <c r="Y428" s="113">
        <f t="shared" si="300"/>
        <v>0</v>
      </c>
      <c r="Z428" s="125" t="str">
        <f t="shared" si="310"/>
        <v>J=</v>
      </c>
      <c r="AA428" s="118">
        <f t="shared" si="311"/>
        <v>44581</v>
      </c>
      <c r="AB428" s="4"/>
      <c r="AD428" s="171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01"/>
        <v>44574</v>
      </c>
      <c r="B429" s="113">
        <f t="shared" si="293"/>
        <v>1127.3722478300001</v>
      </c>
      <c r="C429" s="113">
        <f t="shared" si="307"/>
        <v>1001.409519</v>
      </c>
      <c r="D429" s="114">
        <f t="shared" si="302"/>
        <v>6018.51</v>
      </c>
      <c r="E429" s="115">
        <f t="shared" si="315"/>
        <v>6075.69</v>
      </c>
      <c r="F429" s="116">
        <f t="shared" si="316"/>
        <v>44520</v>
      </c>
      <c r="G429" s="117">
        <f t="shared" si="294"/>
        <v>9.5006903702077317E-3</v>
      </c>
      <c r="H429" s="118">
        <f t="shared" si="308"/>
        <v>44581</v>
      </c>
      <c r="I429" s="118">
        <f t="shared" si="295"/>
        <v>44581</v>
      </c>
      <c r="J429" s="119">
        <f t="shared" si="303"/>
        <v>23</v>
      </c>
      <c r="K429" s="119">
        <f t="shared" si="317"/>
        <v>18</v>
      </c>
      <c r="L429" s="8">
        <f t="shared" si="304"/>
        <v>1.00742767</v>
      </c>
      <c r="M429" s="120">
        <f t="shared" si="318"/>
        <v>1.01249955</v>
      </c>
      <c r="N429" s="120">
        <f t="shared" si="312"/>
        <v>1.1080808744726174</v>
      </c>
      <c r="O429" s="113">
        <f t="shared" si="314"/>
        <v>1.11631133</v>
      </c>
      <c r="P429" s="113">
        <f t="shared" si="296"/>
        <v>1117.8847920200001</v>
      </c>
      <c r="Q429" s="11">
        <f t="shared" si="309"/>
        <v>0</v>
      </c>
      <c r="R429" s="30">
        <f t="shared" si="305"/>
        <v>0</v>
      </c>
      <c r="S429" s="8">
        <f t="shared" si="297"/>
        <v>0</v>
      </c>
      <c r="T429" s="122">
        <f t="shared" si="306"/>
        <v>0.12559999999999999</v>
      </c>
      <c r="U429" s="121">
        <f t="shared" si="313"/>
        <v>18</v>
      </c>
      <c r="V429" s="121">
        <v>252</v>
      </c>
      <c r="W429" s="120">
        <f t="shared" si="298"/>
        <v>1.008486971</v>
      </c>
      <c r="X429" s="113">
        <f t="shared" si="299"/>
        <v>9.4874558100000002</v>
      </c>
      <c r="Y429" s="113">
        <f t="shared" si="300"/>
        <v>0</v>
      </c>
      <c r="Z429" s="125" t="str">
        <f t="shared" si="310"/>
        <v>J=</v>
      </c>
      <c r="AA429" s="118">
        <f t="shared" si="311"/>
        <v>44581</v>
      </c>
      <c r="AB429" s="4"/>
      <c r="AD429" s="171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01"/>
        <v>44575</v>
      </c>
      <c r="B430" s="113">
        <f t="shared" si="293"/>
        <v>1128.3654796399999</v>
      </c>
      <c r="C430" s="113">
        <f t="shared" si="307"/>
        <v>1001.409519</v>
      </c>
      <c r="D430" s="114">
        <f t="shared" si="302"/>
        <v>6018.51</v>
      </c>
      <c r="E430" s="115">
        <f t="shared" si="315"/>
        <v>6075.69</v>
      </c>
      <c r="F430" s="116">
        <f t="shared" si="316"/>
        <v>44520</v>
      </c>
      <c r="G430" s="117">
        <f t="shared" si="294"/>
        <v>9.5006903702077317E-3</v>
      </c>
      <c r="H430" s="118">
        <f t="shared" si="308"/>
        <v>44581</v>
      </c>
      <c r="I430" s="118">
        <f t="shared" si="295"/>
        <v>44581</v>
      </c>
      <c r="J430" s="119">
        <f t="shared" si="303"/>
        <v>23</v>
      </c>
      <c r="K430" s="119">
        <f t="shared" si="317"/>
        <v>19</v>
      </c>
      <c r="L430" s="8">
        <f t="shared" si="304"/>
        <v>1.0078419300000001</v>
      </c>
      <c r="M430" s="120">
        <f t="shared" si="318"/>
        <v>1.01249955</v>
      </c>
      <c r="N430" s="120">
        <f t="shared" si="312"/>
        <v>1.1080808744726174</v>
      </c>
      <c r="O430" s="113">
        <f t="shared" si="314"/>
        <v>1.1167703600000001</v>
      </c>
      <c r="P430" s="113">
        <f t="shared" si="296"/>
        <v>1118.3444690399999</v>
      </c>
      <c r="Q430" s="11">
        <f t="shared" si="309"/>
        <v>0</v>
      </c>
      <c r="R430" s="30">
        <f t="shared" si="305"/>
        <v>0</v>
      </c>
      <c r="S430" s="8">
        <f t="shared" si="297"/>
        <v>0</v>
      </c>
      <c r="T430" s="122">
        <f t="shared" si="306"/>
        <v>0.12559999999999999</v>
      </c>
      <c r="U430" s="121">
        <f t="shared" si="313"/>
        <v>19</v>
      </c>
      <c r="V430" s="121">
        <v>252</v>
      </c>
      <c r="W430" s="120">
        <f t="shared" si="298"/>
        <v>1.008960576</v>
      </c>
      <c r="X430" s="113">
        <f t="shared" si="299"/>
        <v>10.0210106</v>
      </c>
      <c r="Y430" s="113">
        <f t="shared" si="300"/>
        <v>0</v>
      </c>
      <c r="Z430" s="125" t="str">
        <f t="shared" si="310"/>
        <v>J=</v>
      </c>
      <c r="AA430" s="118">
        <f t="shared" si="311"/>
        <v>44581</v>
      </c>
      <c r="AB430" s="4"/>
      <c r="AD430" s="171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01"/>
        <v>44576</v>
      </c>
      <c r="B431" s="113">
        <f t="shared" si="293"/>
        <v>1129.3595872999999</v>
      </c>
      <c r="C431" s="113">
        <f t="shared" si="307"/>
        <v>1001.409519</v>
      </c>
      <c r="D431" s="114">
        <f t="shared" si="302"/>
        <v>6018.51</v>
      </c>
      <c r="E431" s="115">
        <f t="shared" si="315"/>
        <v>6075.69</v>
      </c>
      <c r="F431" s="116">
        <f t="shared" si="316"/>
        <v>44520</v>
      </c>
      <c r="G431" s="117">
        <f t="shared" si="294"/>
        <v>9.5006903702077317E-3</v>
      </c>
      <c r="H431" s="118">
        <f t="shared" si="308"/>
        <v>44581</v>
      </c>
      <c r="I431" s="118">
        <f t="shared" si="295"/>
        <v>44581</v>
      </c>
      <c r="J431" s="119">
        <f t="shared" si="303"/>
        <v>23</v>
      </c>
      <c r="K431" s="119">
        <f t="shared" si="317"/>
        <v>20</v>
      </c>
      <c r="L431" s="8">
        <f t="shared" si="304"/>
        <v>1.0082563600000001</v>
      </c>
      <c r="M431" s="120">
        <f t="shared" si="318"/>
        <v>1.01249955</v>
      </c>
      <c r="N431" s="120">
        <f t="shared" si="312"/>
        <v>1.1080808744726174</v>
      </c>
      <c r="O431" s="113">
        <f t="shared" si="314"/>
        <v>1.1172295800000001</v>
      </c>
      <c r="P431" s="113">
        <f t="shared" si="296"/>
        <v>1118.8043363199999</v>
      </c>
      <c r="Q431" s="11">
        <f t="shared" si="309"/>
        <v>0</v>
      </c>
      <c r="R431" s="30">
        <f t="shared" si="305"/>
        <v>0</v>
      </c>
      <c r="S431" s="8">
        <f t="shared" si="297"/>
        <v>0</v>
      </c>
      <c r="T431" s="122">
        <f t="shared" si="306"/>
        <v>0.12559999999999999</v>
      </c>
      <c r="U431" s="121">
        <f t="shared" si="313"/>
        <v>20</v>
      </c>
      <c r="V431" s="121">
        <v>252</v>
      </c>
      <c r="W431" s="120">
        <f t="shared" si="298"/>
        <v>1.009434403</v>
      </c>
      <c r="X431" s="113">
        <f t="shared" si="299"/>
        <v>10.55525098</v>
      </c>
      <c r="Y431" s="113">
        <f t="shared" si="300"/>
        <v>0</v>
      </c>
      <c r="Z431" s="125" t="str">
        <f t="shared" si="310"/>
        <v>J=</v>
      </c>
      <c r="AA431" s="118">
        <f t="shared" si="311"/>
        <v>44581</v>
      </c>
      <c r="AB431" s="4"/>
      <c r="AD431" s="171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01"/>
        <v>44577</v>
      </c>
      <c r="B432" s="113">
        <f t="shared" si="293"/>
        <v>1129.3595872999999</v>
      </c>
      <c r="C432" s="113">
        <f t="shared" si="307"/>
        <v>1001.409519</v>
      </c>
      <c r="D432" s="114">
        <f t="shared" si="302"/>
        <v>6018.51</v>
      </c>
      <c r="E432" s="115">
        <f t="shared" si="315"/>
        <v>6075.69</v>
      </c>
      <c r="F432" s="116">
        <f t="shared" si="316"/>
        <v>44520</v>
      </c>
      <c r="G432" s="117">
        <f t="shared" si="294"/>
        <v>9.5006903702077317E-3</v>
      </c>
      <c r="H432" s="118">
        <f t="shared" si="308"/>
        <v>44581</v>
      </c>
      <c r="I432" s="118">
        <f t="shared" si="295"/>
        <v>44581</v>
      </c>
      <c r="J432" s="119">
        <f t="shared" si="303"/>
        <v>23</v>
      </c>
      <c r="K432" s="119">
        <f t="shared" si="317"/>
        <v>20</v>
      </c>
      <c r="L432" s="8">
        <f t="shared" si="304"/>
        <v>1.0082563600000001</v>
      </c>
      <c r="M432" s="120">
        <f t="shared" si="318"/>
        <v>1.01249955</v>
      </c>
      <c r="N432" s="120">
        <f t="shared" si="312"/>
        <v>1.1080808744726174</v>
      </c>
      <c r="O432" s="113">
        <f t="shared" si="314"/>
        <v>1.1172295800000001</v>
      </c>
      <c r="P432" s="113">
        <f t="shared" si="296"/>
        <v>1118.8043363199999</v>
      </c>
      <c r="Q432" s="11">
        <f t="shared" si="309"/>
        <v>0</v>
      </c>
      <c r="R432" s="30">
        <f t="shared" si="305"/>
        <v>0</v>
      </c>
      <c r="S432" s="8">
        <f t="shared" si="297"/>
        <v>0</v>
      </c>
      <c r="T432" s="122">
        <f t="shared" si="306"/>
        <v>0.12559999999999999</v>
      </c>
      <c r="U432" s="121">
        <f t="shared" si="313"/>
        <v>20</v>
      </c>
      <c r="V432" s="121">
        <v>252</v>
      </c>
      <c r="W432" s="120">
        <f t="shared" si="298"/>
        <v>1.009434403</v>
      </c>
      <c r="X432" s="113">
        <f t="shared" si="299"/>
        <v>10.55525098</v>
      </c>
      <c r="Y432" s="113">
        <f t="shared" si="300"/>
        <v>0</v>
      </c>
      <c r="Z432" s="125" t="str">
        <f t="shared" si="310"/>
        <v>J=</v>
      </c>
      <c r="AA432" s="118">
        <f t="shared" si="311"/>
        <v>44581</v>
      </c>
      <c r="AB432" s="4"/>
      <c r="AD432" s="171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01"/>
        <v>44578</v>
      </c>
      <c r="B433" s="113">
        <f t="shared" si="293"/>
        <v>1129.3595872999999</v>
      </c>
      <c r="C433" s="113">
        <f t="shared" si="307"/>
        <v>1001.409519</v>
      </c>
      <c r="D433" s="114">
        <f t="shared" si="302"/>
        <v>6018.51</v>
      </c>
      <c r="E433" s="115">
        <f t="shared" si="315"/>
        <v>6075.69</v>
      </c>
      <c r="F433" s="116">
        <f t="shared" si="316"/>
        <v>44520</v>
      </c>
      <c r="G433" s="117">
        <f t="shared" si="294"/>
        <v>9.5006903702077317E-3</v>
      </c>
      <c r="H433" s="118">
        <f t="shared" si="308"/>
        <v>44581</v>
      </c>
      <c r="I433" s="118">
        <f t="shared" si="295"/>
        <v>44581</v>
      </c>
      <c r="J433" s="119">
        <f t="shared" si="303"/>
        <v>23</v>
      </c>
      <c r="K433" s="119">
        <f t="shared" si="317"/>
        <v>20</v>
      </c>
      <c r="L433" s="8">
        <f t="shared" si="304"/>
        <v>1.0082563600000001</v>
      </c>
      <c r="M433" s="120">
        <f t="shared" si="318"/>
        <v>1.01249955</v>
      </c>
      <c r="N433" s="120">
        <f t="shared" si="312"/>
        <v>1.1080808744726174</v>
      </c>
      <c r="O433" s="113">
        <f t="shared" si="314"/>
        <v>1.1172295800000001</v>
      </c>
      <c r="P433" s="113">
        <f t="shared" si="296"/>
        <v>1118.8043363199999</v>
      </c>
      <c r="Q433" s="11">
        <f t="shared" si="309"/>
        <v>0</v>
      </c>
      <c r="R433" s="30">
        <f t="shared" si="305"/>
        <v>0</v>
      </c>
      <c r="S433" s="8">
        <f t="shared" si="297"/>
        <v>0</v>
      </c>
      <c r="T433" s="122">
        <f t="shared" si="306"/>
        <v>0.12559999999999999</v>
      </c>
      <c r="U433" s="121">
        <f t="shared" si="313"/>
        <v>20</v>
      </c>
      <c r="V433" s="121">
        <v>252</v>
      </c>
      <c r="W433" s="120">
        <f t="shared" si="298"/>
        <v>1.009434403</v>
      </c>
      <c r="X433" s="113">
        <f t="shared" si="299"/>
        <v>10.55525098</v>
      </c>
      <c r="Y433" s="113">
        <f t="shared" si="300"/>
        <v>0</v>
      </c>
      <c r="Z433" s="125" t="str">
        <f t="shared" si="310"/>
        <v>J=</v>
      </c>
      <c r="AA433" s="118">
        <f t="shared" si="311"/>
        <v>44581</v>
      </c>
      <c r="AB433" s="4"/>
      <c r="AD433" s="171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01"/>
        <v>44579</v>
      </c>
      <c r="B434" s="113">
        <f t="shared" si="293"/>
        <v>1130.3545916099999</v>
      </c>
      <c r="C434" s="113">
        <f t="shared" si="307"/>
        <v>1001.409519</v>
      </c>
      <c r="D434" s="114">
        <f t="shared" si="302"/>
        <v>6018.51</v>
      </c>
      <c r="E434" s="115">
        <f t="shared" si="315"/>
        <v>6075.69</v>
      </c>
      <c r="F434" s="116">
        <f t="shared" si="316"/>
        <v>44520</v>
      </c>
      <c r="G434" s="117">
        <f t="shared" si="294"/>
        <v>9.5006903702077317E-3</v>
      </c>
      <c r="H434" s="118">
        <f t="shared" si="308"/>
        <v>44581</v>
      </c>
      <c r="I434" s="118">
        <f t="shared" si="295"/>
        <v>44581</v>
      </c>
      <c r="J434" s="119">
        <f t="shared" si="303"/>
        <v>23</v>
      </c>
      <c r="K434" s="119">
        <f t="shared" si="317"/>
        <v>21</v>
      </c>
      <c r="L434" s="8">
        <f t="shared" si="304"/>
        <v>1.0086709700000001</v>
      </c>
      <c r="M434" s="120">
        <f t="shared" si="318"/>
        <v>1.01249955</v>
      </c>
      <c r="N434" s="120">
        <f t="shared" si="312"/>
        <v>1.1080808744726174</v>
      </c>
      <c r="O434" s="113">
        <f t="shared" si="314"/>
        <v>1.1176890100000001</v>
      </c>
      <c r="P434" s="113">
        <f t="shared" si="296"/>
        <v>1119.26441389</v>
      </c>
      <c r="Q434" s="11">
        <f t="shared" si="309"/>
        <v>0</v>
      </c>
      <c r="R434" s="30">
        <f t="shared" si="305"/>
        <v>0</v>
      </c>
      <c r="S434" s="8">
        <f t="shared" si="297"/>
        <v>0</v>
      </c>
      <c r="T434" s="122">
        <f t="shared" si="306"/>
        <v>0.12559999999999999</v>
      </c>
      <c r="U434" s="121">
        <f t="shared" si="313"/>
        <v>21</v>
      </c>
      <c r="V434" s="121">
        <v>252</v>
      </c>
      <c r="W434" s="120">
        <f t="shared" si="298"/>
        <v>1.0099084519999999</v>
      </c>
      <c r="X434" s="113">
        <f t="shared" si="299"/>
        <v>11.09017772</v>
      </c>
      <c r="Y434" s="113">
        <f t="shared" si="300"/>
        <v>0</v>
      </c>
      <c r="Z434" s="125" t="str">
        <f t="shared" si="310"/>
        <v>J=</v>
      </c>
      <c r="AA434" s="118">
        <f t="shared" si="311"/>
        <v>44581</v>
      </c>
      <c r="AB434" s="4"/>
      <c r="AD434" s="171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01"/>
        <v>44580</v>
      </c>
      <c r="B435" s="113">
        <f t="shared" si="293"/>
        <v>1131.3504448199999</v>
      </c>
      <c r="C435" s="113">
        <f t="shared" si="307"/>
        <v>1001.409519</v>
      </c>
      <c r="D435" s="114">
        <f t="shared" si="302"/>
        <v>6018.51</v>
      </c>
      <c r="E435" s="115">
        <f t="shared" si="315"/>
        <v>6075.69</v>
      </c>
      <c r="F435" s="116">
        <f t="shared" si="316"/>
        <v>44520</v>
      </c>
      <c r="G435" s="117">
        <f t="shared" si="294"/>
        <v>9.5006903702077317E-3</v>
      </c>
      <c r="H435" s="118">
        <f t="shared" si="308"/>
        <v>44581</v>
      </c>
      <c r="I435" s="118">
        <f t="shared" si="295"/>
        <v>44581</v>
      </c>
      <c r="J435" s="119">
        <f t="shared" si="303"/>
        <v>23</v>
      </c>
      <c r="K435" s="119">
        <f t="shared" si="317"/>
        <v>22</v>
      </c>
      <c r="L435" s="8">
        <f t="shared" si="304"/>
        <v>1.00908574</v>
      </c>
      <c r="M435" s="120">
        <f t="shared" si="318"/>
        <v>1.01249955</v>
      </c>
      <c r="N435" s="120">
        <f t="shared" si="312"/>
        <v>1.1080808744726174</v>
      </c>
      <c r="O435" s="113">
        <f t="shared" si="314"/>
        <v>1.1181486</v>
      </c>
      <c r="P435" s="113">
        <f t="shared" si="296"/>
        <v>1119.72465169</v>
      </c>
      <c r="Q435" s="11">
        <f t="shared" si="309"/>
        <v>0</v>
      </c>
      <c r="R435" s="30">
        <f t="shared" si="305"/>
        <v>0</v>
      </c>
      <c r="S435" s="8">
        <f t="shared" si="297"/>
        <v>0</v>
      </c>
      <c r="T435" s="122">
        <f t="shared" si="306"/>
        <v>0.12559999999999999</v>
      </c>
      <c r="U435" s="121">
        <f t="shared" si="313"/>
        <v>22</v>
      </c>
      <c r="V435" s="121">
        <v>252</v>
      </c>
      <c r="W435" s="120">
        <f t="shared" si="298"/>
        <v>1.0103827249999999</v>
      </c>
      <c r="X435" s="113">
        <f t="shared" si="299"/>
        <v>11.62579313</v>
      </c>
      <c r="Y435" s="113">
        <f t="shared" si="300"/>
        <v>0</v>
      </c>
      <c r="Z435" s="125" t="str">
        <f t="shared" si="310"/>
        <v>J=</v>
      </c>
      <c r="AA435" s="118">
        <f t="shared" si="311"/>
        <v>44581</v>
      </c>
      <c r="AB435" s="4"/>
      <c r="AD435" s="171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01"/>
        <v>44581</v>
      </c>
      <c r="B436" s="113">
        <f t="shared" si="293"/>
        <v>1132.3471958500002</v>
      </c>
      <c r="C436" s="113">
        <f t="shared" si="307"/>
        <v>1001.409519</v>
      </c>
      <c r="D436" s="114">
        <f t="shared" si="302"/>
        <v>6018.51</v>
      </c>
      <c r="E436" s="115">
        <f t="shared" si="315"/>
        <v>6075.69</v>
      </c>
      <c r="F436" s="116">
        <f t="shared" si="316"/>
        <v>44520</v>
      </c>
      <c r="G436" s="117">
        <f t="shared" si="294"/>
        <v>9.5006903702077317E-3</v>
      </c>
      <c r="H436" s="118">
        <f t="shared" si="308"/>
        <v>44613</v>
      </c>
      <c r="I436" s="118">
        <f t="shared" si="295"/>
        <v>44581</v>
      </c>
      <c r="J436" s="119">
        <f t="shared" si="303"/>
        <v>23</v>
      </c>
      <c r="K436" s="119">
        <f t="shared" si="317"/>
        <v>23</v>
      </c>
      <c r="L436" s="8">
        <f t="shared" si="304"/>
        <v>1.0095006900000001</v>
      </c>
      <c r="M436" s="120">
        <f t="shared" si="318"/>
        <v>1.01249955</v>
      </c>
      <c r="N436" s="120">
        <f t="shared" si="312"/>
        <v>1.1080808744726174</v>
      </c>
      <c r="O436" s="113">
        <f t="shared" si="314"/>
        <v>1.1186084000000001</v>
      </c>
      <c r="P436" s="113">
        <f t="shared" si="296"/>
        <v>1120.1850997900001</v>
      </c>
      <c r="Q436" s="11">
        <f t="shared" si="309"/>
        <v>14</v>
      </c>
      <c r="R436" s="30">
        <f t="shared" si="305"/>
        <v>0</v>
      </c>
      <c r="S436" s="8">
        <f t="shared" si="297"/>
        <v>0</v>
      </c>
      <c r="T436" s="122">
        <f t="shared" si="306"/>
        <v>0.12559999999999999</v>
      </c>
      <c r="U436" s="121">
        <f t="shared" si="313"/>
        <v>23</v>
      </c>
      <c r="V436" s="121">
        <v>252</v>
      </c>
      <c r="W436" s="120">
        <f t="shared" si="298"/>
        <v>1.0108572199999999</v>
      </c>
      <c r="X436" s="113">
        <f t="shared" si="299"/>
        <v>12.16209606</v>
      </c>
      <c r="Y436" s="113">
        <f t="shared" si="300"/>
        <v>12.16209606</v>
      </c>
      <c r="Z436" s="125" t="str">
        <f t="shared" si="310"/>
        <v>J=</v>
      </c>
      <c r="AA436" s="118">
        <f t="shared" si="311"/>
        <v>44581</v>
      </c>
      <c r="AB436" s="4"/>
      <c r="AD436" s="171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01"/>
        <v>44582</v>
      </c>
      <c r="B437" s="113">
        <f t="shared" si="293"/>
        <v>1121.0817152500001</v>
      </c>
      <c r="C437" s="113">
        <f t="shared" si="307"/>
        <v>1001.409519</v>
      </c>
      <c r="D437" s="114">
        <f t="shared" si="302"/>
        <v>6075.69</v>
      </c>
      <c r="E437" s="115">
        <f t="shared" si="315"/>
        <v>6120.04</v>
      </c>
      <c r="F437" s="116">
        <f t="shared" si="316"/>
        <v>44550</v>
      </c>
      <c r="G437" s="117">
        <f t="shared" si="294"/>
        <v>7.2995824342585447E-3</v>
      </c>
      <c r="H437" s="118">
        <f t="shared" si="308"/>
        <v>44613</v>
      </c>
      <c r="I437" s="118">
        <f t="shared" si="295"/>
        <v>44613</v>
      </c>
      <c r="J437" s="119">
        <f t="shared" si="303"/>
        <v>22</v>
      </c>
      <c r="K437" s="119">
        <f t="shared" si="317"/>
        <v>1</v>
      </c>
      <c r="L437" s="8">
        <f t="shared" si="304"/>
        <v>1.00033064</v>
      </c>
      <c r="M437" s="120">
        <f t="shared" si="318"/>
        <v>1.0095006900000001</v>
      </c>
      <c r="N437" s="120">
        <f t="shared" si="312"/>
        <v>1.1186084073559108</v>
      </c>
      <c r="O437" s="113">
        <f t="shared" si="314"/>
        <v>1.11897826</v>
      </c>
      <c r="P437" s="113">
        <f t="shared" si="296"/>
        <v>1120.5554811100001</v>
      </c>
      <c r="Q437" s="11">
        <f t="shared" si="309"/>
        <v>0</v>
      </c>
      <c r="R437" s="30">
        <f t="shared" si="305"/>
        <v>0</v>
      </c>
      <c r="S437" s="8">
        <f t="shared" si="297"/>
        <v>0</v>
      </c>
      <c r="T437" s="122">
        <f t="shared" si="306"/>
        <v>0.12559999999999999</v>
      </c>
      <c r="U437" s="121">
        <f t="shared" si="313"/>
        <v>1</v>
      </c>
      <c r="V437" s="121">
        <v>252</v>
      </c>
      <c r="W437" s="120">
        <f t="shared" si="298"/>
        <v>1.000469619</v>
      </c>
      <c r="X437" s="113">
        <f t="shared" si="299"/>
        <v>0.52623414000000002</v>
      </c>
      <c r="Y437" s="113">
        <f t="shared" si="300"/>
        <v>0</v>
      </c>
      <c r="Z437" s="125" t="str">
        <f t="shared" si="310"/>
        <v>J=</v>
      </c>
      <c r="AA437" s="118">
        <f t="shared" si="311"/>
        <v>44613</v>
      </c>
      <c r="AB437" s="4"/>
      <c r="AD437" s="171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01"/>
        <v>44583</v>
      </c>
      <c r="B438" s="113">
        <f t="shared" si="293"/>
        <v>1121.9790566300001</v>
      </c>
      <c r="C438" s="113">
        <f t="shared" si="307"/>
        <v>1001.409519</v>
      </c>
      <c r="D438" s="114">
        <f t="shared" si="302"/>
        <v>6075.69</v>
      </c>
      <c r="E438" s="115">
        <f t="shared" si="315"/>
        <v>6120.04</v>
      </c>
      <c r="F438" s="116">
        <f t="shared" si="316"/>
        <v>44550</v>
      </c>
      <c r="G438" s="117">
        <f t="shared" si="294"/>
        <v>7.2995824342585447E-3</v>
      </c>
      <c r="H438" s="118">
        <f t="shared" si="308"/>
        <v>44613</v>
      </c>
      <c r="I438" s="118">
        <f t="shared" si="295"/>
        <v>44613</v>
      </c>
      <c r="J438" s="119">
        <f t="shared" si="303"/>
        <v>22</v>
      </c>
      <c r="K438" s="119">
        <f t="shared" si="317"/>
        <v>2</v>
      </c>
      <c r="L438" s="8">
        <f t="shared" si="304"/>
        <v>1.0006614</v>
      </c>
      <c r="M438" s="120">
        <f t="shared" si="318"/>
        <v>1.0095006900000001</v>
      </c>
      <c r="N438" s="120">
        <f t="shared" si="312"/>
        <v>1.1186084073559108</v>
      </c>
      <c r="O438" s="113">
        <f t="shared" si="314"/>
        <v>1.11934825</v>
      </c>
      <c r="P438" s="113">
        <f t="shared" si="296"/>
        <v>1120.92599262</v>
      </c>
      <c r="Q438" s="11">
        <f t="shared" si="309"/>
        <v>0</v>
      </c>
      <c r="R438" s="30">
        <f t="shared" si="305"/>
        <v>0</v>
      </c>
      <c r="S438" s="8">
        <f t="shared" si="297"/>
        <v>0</v>
      </c>
      <c r="T438" s="122">
        <f t="shared" si="306"/>
        <v>0.12559999999999999</v>
      </c>
      <c r="U438" s="121">
        <f t="shared" si="313"/>
        <v>2</v>
      </c>
      <c r="V438" s="121">
        <v>252</v>
      </c>
      <c r="W438" s="120">
        <f t="shared" si="298"/>
        <v>1.000939459</v>
      </c>
      <c r="X438" s="113">
        <f t="shared" si="299"/>
        <v>1.0530640099999999</v>
      </c>
      <c r="Y438" s="113">
        <f t="shared" si="300"/>
        <v>0</v>
      </c>
      <c r="Z438" s="125" t="str">
        <f t="shared" si="310"/>
        <v>J=</v>
      </c>
      <c r="AA438" s="118">
        <f t="shared" si="311"/>
        <v>44613</v>
      </c>
      <c r="AB438" s="4"/>
      <c r="AD438" s="171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01"/>
        <v>44584</v>
      </c>
      <c r="B439" s="113">
        <f t="shared" si="293"/>
        <v>1121.9790566300001</v>
      </c>
      <c r="C439" s="113">
        <f t="shared" si="307"/>
        <v>1001.409519</v>
      </c>
      <c r="D439" s="114">
        <f t="shared" si="302"/>
        <v>6075.69</v>
      </c>
      <c r="E439" s="115">
        <f t="shared" si="315"/>
        <v>6120.04</v>
      </c>
      <c r="F439" s="116">
        <f t="shared" si="316"/>
        <v>44550</v>
      </c>
      <c r="G439" s="117">
        <f t="shared" si="294"/>
        <v>7.2995824342585447E-3</v>
      </c>
      <c r="H439" s="118">
        <f t="shared" si="308"/>
        <v>44613</v>
      </c>
      <c r="I439" s="118">
        <f t="shared" si="295"/>
        <v>44613</v>
      </c>
      <c r="J439" s="119">
        <f t="shared" si="303"/>
        <v>22</v>
      </c>
      <c r="K439" s="119">
        <f t="shared" si="317"/>
        <v>2</v>
      </c>
      <c r="L439" s="8">
        <f t="shared" si="304"/>
        <v>1.0006614</v>
      </c>
      <c r="M439" s="120">
        <f t="shared" si="318"/>
        <v>1.0095006900000001</v>
      </c>
      <c r="N439" s="120">
        <f t="shared" si="312"/>
        <v>1.1186084073559108</v>
      </c>
      <c r="O439" s="113">
        <f t="shared" si="314"/>
        <v>1.11934825</v>
      </c>
      <c r="P439" s="113">
        <f t="shared" si="296"/>
        <v>1120.92599262</v>
      </c>
      <c r="Q439" s="11">
        <f t="shared" si="309"/>
        <v>0</v>
      </c>
      <c r="R439" s="30">
        <f t="shared" si="305"/>
        <v>0</v>
      </c>
      <c r="S439" s="8">
        <f t="shared" si="297"/>
        <v>0</v>
      </c>
      <c r="T439" s="122">
        <f t="shared" si="306"/>
        <v>0.12559999999999999</v>
      </c>
      <c r="U439" s="121">
        <f t="shared" si="313"/>
        <v>2</v>
      </c>
      <c r="V439" s="121">
        <v>252</v>
      </c>
      <c r="W439" s="120">
        <f t="shared" si="298"/>
        <v>1.000939459</v>
      </c>
      <c r="X439" s="113">
        <f t="shared" si="299"/>
        <v>1.0530640099999999</v>
      </c>
      <c r="Y439" s="113">
        <f t="shared" si="300"/>
        <v>0</v>
      </c>
      <c r="Z439" s="125" t="str">
        <f t="shared" si="310"/>
        <v>J=</v>
      </c>
      <c r="AA439" s="118">
        <f t="shared" si="311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01"/>
        <v>44585</v>
      </c>
      <c r="B440" s="113">
        <f t="shared" si="293"/>
        <v>1121.9790566300001</v>
      </c>
      <c r="C440" s="113">
        <f t="shared" si="307"/>
        <v>1001.409519</v>
      </c>
      <c r="D440" s="114">
        <f t="shared" si="302"/>
        <v>6075.69</v>
      </c>
      <c r="E440" s="115">
        <f t="shared" si="315"/>
        <v>6120.04</v>
      </c>
      <c r="F440" s="116">
        <f t="shared" si="316"/>
        <v>44550</v>
      </c>
      <c r="G440" s="117">
        <f t="shared" si="294"/>
        <v>7.2995824342585447E-3</v>
      </c>
      <c r="H440" s="118">
        <f t="shared" si="308"/>
        <v>44613</v>
      </c>
      <c r="I440" s="118">
        <f t="shared" si="295"/>
        <v>44613</v>
      </c>
      <c r="J440" s="119">
        <f t="shared" si="303"/>
        <v>22</v>
      </c>
      <c r="K440" s="119">
        <f t="shared" si="317"/>
        <v>2</v>
      </c>
      <c r="L440" s="8">
        <f t="shared" si="304"/>
        <v>1.0006614</v>
      </c>
      <c r="M440" s="120">
        <f t="shared" si="318"/>
        <v>1.0095006900000001</v>
      </c>
      <c r="N440" s="120">
        <f t="shared" si="312"/>
        <v>1.1186084073559108</v>
      </c>
      <c r="O440" s="113">
        <f t="shared" si="314"/>
        <v>1.11934825</v>
      </c>
      <c r="P440" s="113">
        <f t="shared" si="296"/>
        <v>1120.92599262</v>
      </c>
      <c r="Q440" s="11">
        <f t="shared" si="309"/>
        <v>0</v>
      </c>
      <c r="R440" s="30">
        <f t="shared" si="305"/>
        <v>0</v>
      </c>
      <c r="S440" s="8">
        <f t="shared" si="297"/>
        <v>0</v>
      </c>
      <c r="T440" s="122">
        <f t="shared" si="306"/>
        <v>0.12559999999999999</v>
      </c>
      <c r="U440" s="121">
        <f t="shared" si="313"/>
        <v>2</v>
      </c>
      <c r="V440" s="121">
        <v>252</v>
      </c>
      <c r="W440" s="120">
        <f t="shared" si="298"/>
        <v>1.000939459</v>
      </c>
      <c r="X440" s="113">
        <f t="shared" si="299"/>
        <v>1.0530640099999999</v>
      </c>
      <c r="Y440" s="113">
        <f t="shared" si="300"/>
        <v>0</v>
      </c>
      <c r="Z440" s="125" t="str">
        <f t="shared" si="310"/>
        <v>J=</v>
      </c>
      <c r="AA440" s="118">
        <f t="shared" si="311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01"/>
        <v>44586</v>
      </c>
      <c r="B441" s="113">
        <f t="shared" si="293"/>
        <v>1122.87711319</v>
      </c>
      <c r="C441" s="113">
        <f t="shared" si="307"/>
        <v>1001.409519</v>
      </c>
      <c r="D441" s="114">
        <f t="shared" si="302"/>
        <v>6075.69</v>
      </c>
      <c r="E441" s="115">
        <f t="shared" si="315"/>
        <v>6120.04</v>
      </c>
      <c r="F441" s="116">
        <f t="shared" si="316"/>
        <v>44550</v>
      </c>
      <c r="G441" s="117">
        <f t="shared" si="294"/>
        <v>7.2995824342585447E-3</v>
      </c>
      <c r="H441" s="118">
        <f t="shared" si="308"/>
        <v>44613</v>
      </c>
      <c r="I441" s="118">
        <f t="shared" si="295"/>
        <v>44613</v>
      </c>
      <c r="J441" s="119">
        <f t="shared" si="303"/>
        <v>22</v>
      </c>
      <c r="K441" s="119">
        <f t="shared" si="317"/>
        <v>3</v>
      </c>
      <c r="L441" s="8">
        <f t="shared" si="304"/>
        <v>1.00099227</v>
      </c>
      <c r="M441" s="120">
        <f t="shared" si="318"/>
        <v>1.0095006900000001</v>
      </c>
      <c r="N441" s="120">
        <f t="shared" si="312"/>
        <v>1.1186084073559108</v>
      </c>
      <c r="O441" s="113">
        <f t="shared" si="314"/>
        <v>1.11971836</v>
      </c>
      <c r="P441" s="113">
        <f t="shared" si="296"/>
        <v>1121.2966243000001</v>
      </c>
      <c r="Q441" s="11">
        <f t="shared" si="309"/>
        <v>0</v>
      </c>
      <c r="R441" s="30">
        <f t="shared" si="305"/>
        <v>0</v>
      </c>
      <c r="S441" s="8">
        <f t="shared" si="297"/>
        <v>0</v>
      </c>
      <c r="T441" s="122">
        <f t="shared" si="306"/>
        <v>0.12559999999999999</v>
      </c>
      <c r="U441" s="121">
        <f t="shared" si="313"/>
        <v>3</v>
      </c>
      <c r="V441" s="121">
        <v>252</v>
      </c>
      <c r="W441" s="120">
        <f t="shared" si="298"/>
        <v>1.0014095190000001</v>
      </c>
      <c r="X441" s="113">
        <f t="shared" si="299"/>
        <v>1.58048889</v>
      </c>
      <c r="Y441" s="113">
        <f t="shared" si="300"/>
        <v>0</v>
      </c>
      <c r="Z441" s="125" t="str">
        <f t="shared" si="310"/>
        <v>J=</v>
      </c>
      <c r="AA441" s="118">
        <f t="shared" si="311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01"/>
        <v>44587</v>
      </c>
      <c r="B442" s="113">
        <f t="shared" si="293"/>
        <v>1123.7758965099999</v>
      </c>
      <c r="C442" s="113">
        <f t="shared" si="307"/>
        <v>1001.409519</v>
      </c>
      <c r="D442" s="114">
        <f t="shared" si="302"/>
        <v>6075.69</v>
      </c>
      <c r="E442" s="115">
        <f t="shared" si="315"/>
        <v>6120.04</v>
      </c>
      <c r="F442" s="116">
        <f t="shared" si="316"/>
        <v>44550</v>
      </c>
      <c r="G442" s="117">
        <f t="shared" si="294"/>
        <v>7.2995824342585447E-3</v>
      </c>
      <c r="H442" s="118">
        <f t="shared" si="308"/>
        <v>44613</v>
      </c>
      <c r="I442" s="118">
        <f t="shared" si="295"/>
        <v>44613</v>
      </c>
      <c r="J442" s="119">
        <f t="shared" si="303"/>
        <v>22</v>
      </c>
      <c r="K442" s="119">
        <f t="shared" si="317"/>
        <v>4</v>
      </c>
      <c r="L442" s="8">
        <f t="shared" si="304"/>
        <v>1.00132325</v>
      </c>
      <c r="M442" s="120">
        <f t="shared" si="318"/>
        <v>1.0095006900000001</v>
      </c>
      <c r="N442" s="120">
        <f t="shared" si="312"/>
        <v>1.1186084073559108</v>
      </c>
      <c r="O442" s="113">
        <f t="shared" si="314"/>
        <v>1.1200886000000001</v>
      </c>
      <c r="P442" s="113">
        <f t="shared" si="296"/>
        <v>1121.66738616</v>
      </c>
      <c r="Q442" s="11">
        <f t="shared" si="309"/>
        <v>0</v>
      </c>
      <c r="R442" s="30">
        <f t="shared" si="305"/>
        <v>0</v>
      </c>
      <c r="S442" s="8">
        <f t="shared" si="297"/>
        <v>0</v>
      </c>
      <c r="T442" s="122">
        <f t="shared" si="306"/>
        <v>0.12559999999999999</v>
      </c>
      <c r="U442" s="121">
        <f t="shared" si="313"/>
        <v>4</v>
      </c>
      <c r="V442" s="121">
        <v>252</v>
      </c>
      <c r="W442" s="120">
        <f t="shared" si="298"/>
        <v>1.0018798</v>
      </c>
      <c r="X442" s="113">
        <f t="shared" si="299"/>
        <v>2.10851035</v>
      </c>
      <c r="Y442" s="113">
        <f t="shared" si="300"/>
        <v>0</v>
      </c>
      <c r="Z442" s="125" t="str">
        <f t="shared" si="310"/>
        <v>J=</v>
      </c>
      <c r="AA442" s="118">
        <f t="shared" si="311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01"/>
        <v>44588</v>
      </c>
      <c r="B443" s="113">
        <f t="shared" si="293"/>
        <v>1124.6753869300001</v>
      </c>
      <c r="C443" s="113">
        <f t="shared" si="307"/>
        <v>1001.409519</v>
      </c>
      <c r="D443" s="114">
        <f t="shared" si="302"/>
        <v>6075.69</v>
      </c>
      <c r="E443" s="115">
        <f t="shared" si="315"/>
        <v>6120.04</v>
      </c>
      <c r="F443" s="116">
        <f t="shared" si="316"/>
        <v>44550</v>
      </c>
      <c r="G443" s="117">
        <f t="shared" si="294"/>
        <v>7.2995824342585447E-3</v>
      </c>
      <c r="H443" s="118">
        <f t="shared" si="308"/>
        <v>44613</v>
      </c>
      <c r="I443" s="118">
        <f t="shared" si="295"/>
        <v>44613</v>
      </c>
      <c r="J443" s="119">
        <f t="shared" si="303"/>
        <v>22</v>
      </c>
      <c r="K443" s="119">
        <f t="shared" si="317"/>
        <v>5</v>
      </c>
      <c r="L443" s="8">
        <f t="shared" si="304"/>
        <v>1.00165433</v>
      </c>
      <c r="M443" s="120">
        <f t="shared" si="318"/>
        <v>1.0095006900000001</v>
      </c>
      <c r="N443" s="120">
        <f t="shared" si="312"/>
        <v>1.1186084073559108</v>
      </c>
      <c r="O443" s="113">
        <f t="shared" si="314"/>
        <v>1.12045895</v>
      </c>
      <c r="P443" s="113">
        <f t="shared" si="296"/>
        <v>1122.0382581700001</v>
      </c>
      <c r="Q443" s="11">
        <f t="shared" si="309"/>
        <v>0</v>
      </c>
      <c r="R443" s="30">
        <f t="shared" si="305"/>
        <v>0</v>
      </c>
      <c r="S443" s="8">
        <f t="shared" si="297"/>
        <v>0</v>
      </c>
      <c r="T443" s="122">
        <f t="shared" si="306"/>
        <v>0.12559999999999999</v>
      </c>
      <c r="U443" s="121">
        <f t="shared" si="313"/>
        <v>5</v>
      </c>
      <c r="V443" s="121">
        <v>252</v>
      </c>
      <c r="W443" s="120">
        <f t="shared" si="298"/>
        <v>1.002350302</v>
      </c>
      <c r="X443" s="113">
        <f t="shared" si="299"/>
        <v>2.63712876</v>
      </c>
      <c r="Y443" s="113">
        <f t="shared" si="300"/>
        <v>0</v>
      </c>
      <c r="Z443" s="125" t="str">
        <f t="shared" si="310"/>
        <v>J=</v>
      </c>
      <c r="AA443" s="118">
        <f t="shared" si="311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01"/>
        <v>44589</v>
      </c>
      <c r="B444" s="113">
        <f t="shared" si="293"/>
        <v>1125.5756049500001</v>
      </c>
      <c r="C444" s="113">
        <f t="shared" si="307"/>
        <v>1001.409519</v>
      </c>
      <c r="D444" s="114">
        <f t="shared" si="302"/>
        <v>6075.69</v>
      </c>
      <c r="E444" s="115">
        <f t="shared" si="315"/>
        <v>6120.04</v>
      </c>
      <c r="F444" s="116">
        <f t="shared" si="316"/>
        <v>44550</v>
      </c>
      <c r="G444" s="117">
        <f t="shared" si="294"/>
        <v>7.2995824342585447E-3</v>
      </c>
      <c r="H444" s="118">
        <f t="shared" si="308"/>
        <v>44613</v>
      </c>
      <c r="I444" s="118">
        <f t="shared" si="295"/>
        <v>44613</v>
      </c>
      <c r="J444" s="119">
        <f t="shared" si="303"/>
        <v>22</v>
      </c>
      <c r="K444" s="119">
        <f t="shared" si="317"/>
        <v>6</v>
      </c>
      <c r="L444" s="8">
        <f t="shared" si="304"/>
        <v>1.00198553</v>
      </c>
      <c r="M444" s="120">
        <f t="shared" si="318"/>
        <v>1.0095006900000001</v>
      </c>
      <c r="N444" s="120">
        <f t="shared" si="312"/>
        <v>1.1186084073559108</v>
      </c>
      <c r="O444" s="113">
        <f t="shared" si="314"/>
        <v>1.1208294299999999</v>
      </c>
      <c r="P444" s="113">
        <f t="shared" si="296"/>
        <v>1122.4092603700001</v>
      </c>
      <c r="Q444" s="11">
        <f t="shared" si="309"/>
        <v>0</v>
      </c>
      <c r="R444" s="30">
        <f t="shared" si="305"/>
        <v>0</v>
      </c>
      <c r="S444" s="8">
        <f t="shared" si="297"/>
        <v>0</v>
      </c>
      <c r="T444" s="122">
        <f t="shared" si="306"/>
        <v>0.12559999999999999</v>
      </c>
      <c r="U444" s="121">
        <f t="shared" si="313"/>
        <v>6</v>
      </c>
      <c r="V444" s="121">
        <v>252</v>
      </c>
      <c r="W444" s="120">
        <f t="shared" si="298"/>
        <v>1.002821025</v>
      </c>
      <c r="X444" s="113">
        <f t="shared" si="299"/>
        <v>3.1663445800000001</v>
      </c>
      <c r="Y444" s="113">
        <f t="shared" si="300"/>
        <v>0</v>
      </c>
      <c r="Z444" s="125" t="str">
        <f t="shared" si="310"/>
        <v>J=</v>
      </c>
      <c r="AA444" s="118">
        <f t="shared" si="311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01"/>
        <v>44590</v>
      </c>
      <c r="B445" s="113">
        <f t="shared" si="293"/>
        <v>1126.4765398300001</v>
      </c>
      <c r="C445" s="113">
        <f t="shared" si="307"/>
        <v>1001.409519</v>
      </c>
      <c r="D445" s="114">
        <f t="shared" si="302"/>
        <v>6075.69</v>
      </c>
      <c r="E445" s="115">
        <f t="shared" si="315"/>
        <v>6120.04</v>
      </c>
      <c r="F445" s="116">
        <f t="shared" si="316"/>
        <v>44550</v>
      </c>
      <c r="G445" s="117">
        <f t="shared" si="294"/>
        <v>7.2995824342585447E-3</v>
      </c>
      <c r="H445" s="118">
        <f t="shared" si="308"/>
        <v>44613</v>
      </c>
      <c r="I445" s="118">
        <f t="shared" si="295"/>
        <v>44613</v>
      </c>
      <c r="J445" s="119">
        <f t="shared" si="303"/>
        <v>22</v>
      </c>
      <c r="K445" s="119">
        <f t="shared" si="317"/>
        <v>7</v>
      </c>
      <c r="L445" s="8">
        <f t="shared" si="304"/>
        <v>1.00231683</v>
      </c>
      <c r="M445" s="120">
        <f t="shared" si="318"/>
        <v>1.0095006900000001</v>
      </c>
      <c r="N445" s="120">
        <f t="shared" si="312"/>
        <v>1.1186084073559108</v>
      </c>
      <c r="O445" s="113">
        <f t="shared" si="314"/>
        <v>1.12120003</v>
      </c>
      <c r="P445" s="113">
        <f t="shared" si="296"/>
        <v>1122.7803827400001</v>
      </c>
      <c r="Q445" s="11">
        <f t="shared" si="309"/>
        <v>0</v>
      </c>
      <c r="R445" s="30">
        <f t="shared" si="305"/>
        <v>0</v>
      </c>
      <c r="S445" s="8">
        <f t="shared" si="297"/>
        <v>0</v>
      </c>
      <c r="T445" s="122">
        <f t="shared" si="306"/>
        <v>0.12559999999999999</v>
      </c>
      <c r="U445" s="121">
        <f t="shared" si="313"/>
        <v>7</v>
      </c>
      <c r="V445" s="121">
        <v>252</v>
      </c>
      <c r="W445" s="120">
        <f t="shared" si="298"/>
        <v>1.0032919680000001</v>
      </c>
      <c r="X445" s="113">
        <f t="shared" si="299"/>
        <v>3.6961570899999998</v>
      </c>
      <c r="Y445" s="113">
        <f t="shared" si="300"/>
        <v>0</v>
      </c>
      <c r="Z445" s="125" t="str">
        <f t="shared" si="310"/>
        <v>J=</v>
      </c>
      <c r="AA445" s="118">
        <f t="shared" si="311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01"/>
        <v>44591</v>
      </c>
      <c r="B446" s="113">
        <f t="shared" si="293"/>
        <v>1126.4765398300001</v>
      </c>
      <c r="C446" s="113">
        <f t="shared" si="307"/>
        <v>1001.409519</v>
      </c>
      <c r="D446" s="114">
        <f t="shared" si="302"/>
        <v>6075.69</v>
      </c>
      <c r="E446" s="115">
        <f t="shared" si="315"/>
        <v>6120.04</v>
      </c>
      <c r="F446" s="116">
        <f t="shared" si="316"/>
        <v>44550</v>
      </c>
      <c r="G446" s="117">
        <f t="shared" si="294"/>
        <v>7.2995824342585447E-3</v>
      </c>
      <c r="H446" s="118">
        <f t="shared" si="308"/>
        <v>44613</v>
      </c>
      <c r="I446" s="118">
        <f t="shared" si="295"/>
        <v>44613</v>
      </c>
      <c r="J446" s="119">
        <f t="shared" si="303"/>
        <v>22</v>
      </c>
      <c r="K446" s="119">
        <f t="shared" si="317"/>
        <v>7</v>
      </c>
      <c r="L446" s="8">
        <f t="shared" si="304"/>
        <v>1.00231683</v>
      </c>
      <c r="M446" s="120">
        <f t="shared" si="318"/>
        <v>1.0095006900000001</v>
      </c>
      <c r="N446" s="120">
        <f t="shared" si="312"/>
        <v>1.1186084073559108</v>
      </c>
      <c r="O446" s="113">
        <f t="shared" si="314"/>
        <v>1.12120003</v>
      </c>
      <c r="P446" s="113">
        <f t="shared" si="296"/>
        <v>1122.7803827400001</v>
      </c>
      <c r="Q446" s="11">
        <f t="shared" si="309"/>
        <v>0</v>
      </c>
      <c r="R446" s="30">
        <f t="shared" si="305"/>
        <v>0</v>
      </c>
      <c r="S446" s="8">
        <f t="shared" si="297"/>
        <v>0</v>
      </c>
      <c r="T446" s="122">
        <f t="shared" si="306"/>
        <v>0.12559999999999999</v>
      </c>
      <c r="U446" s="121">
        <f t="shared" si="313"/>
        <v>7</v>
      </c>
      <c r="V446" s="121">
        <v>252</v>
      </c>
      <c r="W446" s="120">
        <f t="shared" si="298"/>
        <v>1.0032919680000001</v>
      </c>
      <c r="X446" s="113">
        <f t="shared" si="299"/>
        <v>3.6961570899999998</v>
      </c>
      <c r="Y446" s="113">
        <f t="shared" si="300"/>
        <v>0</v>
      </c>
      <c r="Z446" s="125" t="str">
        <f t="shared" si="310"/>
        <v>J=</v>
      </c>
      <c r="AA446" s="118">
        <f t="shared" si="311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01"/>
        <v>44592</v>
      </c>
      <c r="B447" s="113">
        <f t="shared" si="293"/>
        <v>1126.4765398300001</v>
      </c>
      <c r="C447" s="113">
        <f t="shared" si="307"/>
        <v>1001.409519</v>
      </c>
      <c r="D447" s="114">
        <f t="shared" si="302"/>
        <v>6075.69</v>
      </c>
      <c r="E447" s="115">
        <f t="shared" si="315"/>
        <v>6120.04</v>
      </c>
      <c r="F447" s="116">
        <f t="shared" si="316"/>
        <v>44550</v>
      </c>
      <c r="G447" s="117">
        <f t="shared" si="294"/>
        <v>7.2995824342585447E-3</v>
      </c>
      <c r="H447" s="118">
        <f t="shared" si="308"/>
        <v>44613</v>
      </c>
      <c r="I447" s="118">
        <f t="shared" si="295"/>
        <v>44613</v>
      </c>
      <c r="J447" s="119">
        <f t="shared" si="303"/>
        <v>22</v>
      </c>
      <c r="K447" s="119">
        <f t="shared" si="317"/>
        <v>7</v>
      </c>
      <c r="L447" s="8">
        <f t="shared" si="304"/>
        <v>1.00231683</v>
      </c>
      <c r="M447" s="120">
        <f t="shared" si="318"/>
        <v>1.0095006900000001</v>
      </c>
      <c r="N447" s="120">
        <f t="shared" si="312"/>
        <v>1.1186084073559108</v>
      </c>
      <c r="O447" s="113">
        <f t="shared" si="314"/>
        <v>1.12120003</v>
      </c>
      <c r="P447" s="113">
        <f t="shared" si="296"/>
        <v>1122.7803827400001</v>
      </c>
      <c r="Q447" s="11">
        <f t="shared" si="309"/>
        <v>0</v>
      </c>
      <c r="R447" s="30">
        <f t="shared" si="305"/>
        <v>0</v>
      </c>
      <c r="S447" s="8">
        <f t="shared" si="297"/>
        <v>0</v>
      </c>
      <c r="T447" s="122">
        <f t="shared" si="306"/>
        <v>0.12559999999999999</v>
      </c>
      <c r="U447" s="121">
        <f t="shared" si="313"/>
        <v>7</v>
      </c>
      <c r="V447" s="121">
        <v>252</v>
      </c>
      <c r="W447" s="120">
        <f t="shared" si="298"/>
        <v>1.0032919680000001</v>
      </c>
      <c r="X447" s="113">
        <f t="shared" si="299"/>
        <v>3.6961570899999998</v>
      </c>
      <c r="Y447" s="113">
        <f t="shared" si="300"/>
        <v>0</v>
      </c>
      <c r="Z447" s="125" t="str">
        <f t="shared" si="310"/>
        <v>J=</v>
      </c>
      <c r="AA447" s="118">
        <f t="shared" si="311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01"/>
        <v>44593</v>
      </c>
      <c r="B448" s="113">
        <f t="shared" si="293"/>
        <v>1127.37820427</v>
      </c>
      <c r="C448" s="113">
        <f t="shared" si="307"/>
        <v>1001.409519</v>
      </c>
      <c r="D448" s="114">
        <f t="shared" si="302"/>
        <v>6075.69</v>
      </c>
      <c r="E448" s="115">
        <f t="shared" si="315"/>
        <v>6120.04</v>
      </c>
      <c r="F448" s="116">
        <f t="shared" si="316"/>
        <v>44550</v>
      </c>
      <c r="G448" s="117">
        <f t="shared" si="294"/>
        <v>7.2995824342585447E-3</v>
      </c>
      <c r="H448" s="118">
        <f t="shared" si="308"/>
        <v>44613</v>
      </c>
      <c r="I448" s="118">
        <f t="shared" si="295"/>
        <v>44613</v>
      </c>
      <c r="J448" s="119">
        <f t="shared" si="303"/>
        <v>22</v>
      </c>
      <c r="K448" s="119">
        <f t="shared" si="317"/>
        <v>8</v>
      </c>
      <c r="L448" s="8">
        <f t="shared" si="304"/>
        <v>1.00264825</v>
      </c>
      <c r="M448" s="120">
        <f t="shared" si="318"/>
        <v>1.0095006900000001</v>
      </c>
      <c r="N448" s="120">
        <f t="shared" si="312"/>
        <v>1.1186084073559108</v>
      </c>
      <c r="O448" s="113">
        <f t="shared" si="314"/>
        <v>1.12157076</v>
      </c>
      <c r="P448" s="113">
        <f t="shared" si="296"/>
        <v>1123.1516352900001</v>
      </c>
      <c r="Q448" s="11">
        <f t="shared" si="309"/>
        <v>0</v>
      </c>
      <c r="R448" s="30">
        <f t="shared" si="305"/>
        <v>0</v>
      </c>
      <c r="S448" s="8">
        <f t="shared" si="297"/>
        <v>0</v>
      </c>
      <c r="T448" s="122">
        <f t="shared" si="306"/>
        <v>0.12559999999999999</v>
      </c>
      <c r="U448" s="121">
        <f t="shared" si="313"/>
        <v>8</v>
      </c>
      <c r="V448" s="121">
        <v>252</v>
      </c>
      <c r="W448" s="120">
        <f t="shared" si="298"/>
        <v>1.0037631330000001</v>
      </c>
      <c r="X448" s="113">
        <f t="shared" si="299"/>
        <v>4.2265689799999997</v>
      </c>
      <c r="Y448" s="113">
        <f t="shared" si="300"/>
        <v>0</v>
      </c>
      <c r="Z448" s="125" t="str">
        <f t="shared" si="310"/>
        <v>J=</v>
      </c>
      <c r="AA448" s="118">
        <f t="shared" si="311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01"/>
        <v>44594</v>
      </c>
      <c r="B449" s="113">
        <f t="shared" si="293"/>
        <v>1128.2805785999999</v>
      </c>
      <c r="C449" s="113">
        <f t="shared" si="307"/>
        <v>1001.409519</v>
      </c>
      <c r="D449" s="114">
        <f t="shared" si="302"/>
        <v>6075.69</v>
      </c>
      <c r="E449" s="115">
        <f t="shared" si="315"/>
        <v>6120.04</v>
      </c>
      <c r="F449" s="116">
        <f t="shared" si="316"/>
        <v>44550</v>
      </c>
      <c r="G449" s="117">
        <f t="shared" si="294"/>
        <v>7.2995824342585447E-3</v>
      </c>
      <c r="H449" s="118">
        <f t="shared" si="308"/>
        <v>44613</v>
      </c>
      <c r="I449" s="118">
        <f t="shared" si="295"/>
        <v>44613</v>
      </c>
      <c r="J449" s="119">
        <f t="shared" si="303"/>
        <v>22</v>
      </c>
      <c r="K449" s="119">
        <f t="shared" si="317"/>
        <v>9</v>
      </c>
      <c r="L449" s="8">
        <f t="shared" si="304"/>
        <v>1.00297977</v>
      </c>
      <c r="M449" s="120">
        <f t="shared" si="318"/>
        <v>1.0095006900000001</v>
      </c>
      <c r="N449" s="120">
        <f t="shared" si="312"/>
        <v>1.1186084073559108</v>
      </c>
      <c r="O449" s="113">
        <f t="shared" si="314"/>
        <v>1.1219416</v>
      </c>
      <c r="P449" s="113">
        <f t="shared" si="296"/>
        <v>1123.5229979999999</v>
      </c>
      <c r="Q449" s="11">
        <f t="shared" si="309"/>
        <v>0</v>
      </c>
      <c r="R449" s="30">
        <f t="shared" si="305"/>
        <v>0</v>
      </c>
      <c r="S449" s="8">
        <f t="shared" si="297"/>
        <v>0</v>
      </c>
      <c r="T449" s="122">
        <f t="shared" si="306"/>
        <v>0.12559999999999999</v>
      </c>
      <c r="U449" s="121">
        <f t="shared" si="313"/>
        <v>9</v>
      </c>
      <c r="V449" s="121">
        <v>252</v>
      </c>
      <c r="W449" s="120">
        <f t="shared" si="298"/>
        <v>1.00423452</v>
      </c>
      <c r="X449" s="113">
        <f t="shared" si="299"/>
        <v>4.7575805999999998</v>
      </c>
      <c r="Y449" s="113">
        <f t="shared" si="300"/>
        <v>0</v>
      </c>
      <c r="Z449" s="125" t="str">
        <f t="shared" si="310"/>
        <v>J=</v>
      </c>
      <c r="AA449" s="118">
        <f t="shared" si="311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01"/>
        <v>44595</v>
      </c>
      <c r="B450" s="113">
        <f t="shared" si="293"/>
        <v>1129.1836810899999</v>
      </c>
      <c r="C450" s="113">
        <f t="shared" si="307"/>
        <v>1001.409519</v>
      </c>
      <c r="D450" s="114">
        <f t="shared" si="302"/>
        <v>6075.69</v>
      </c>
      <c r="E450" s="115">
        <f t="shared" si="315"/>
        <v>6120.04</v>
      </c>
      <c r="F450" s="116">
        <f t="shared" si="316"/>
        <v>44550</v>
      </c>
      <c r="G450" s="117">
        <f t="shared" si="294"/>
        <v>7.2995824342585447E-3</v>
      </c>
      <c r="H450" s="118">
        <f t="shared" si="308"/>
        <v>44613</v>
      </c>
      <c r="I450" s="118">
        <f t="shared" si="295"/>
        <v>44613</v>
      </c>
      <c r="J450" s="119">
        <f t="shared" si="303"/>
        <v>22</v>
      </c>
      <c r="K450" s="119">
        <f t="shared" si="317"/>
        <v>10</v>
      </c>
      <c r="L450" s="8">
        <f t="shared" si="304"/>
        <v>1.00331141</v>
      </c>
      <c r="M450" s="120">
        <f t="shared" si="318"/>
        <v>1.0095006900000001</v>
      </c>
      <c r="N450" s="120">
        <f t="shared" si="312"/>
        <v>1.1186084073559108</v>
      </c>
      <c r="O450" s="113">
        <f t="shared" si="314"/>
        <v>1.1223125700000001</v>
      </c>
      <c r="P450" s="113">
        <f t="shared" si="296"/>
        <v>1123.89449089</v>
      </c>
      <c r="Q450" s="11">
        <f t="shared" si="309"/>
        <v>0</v>
      </c>
      <c r="R450" s="30">
        <f t="shared" si="305"/>
        <v>0</v>
      </c>
      <c r="S450" s="8">
        <f t="shared" si="297"/>
        <v>0</v>
      </c>
      <c r="T450" s="122">
        <f t="shared" si="306"/>
        <v>0.12559999999999999</v>
      </c>
      <c r="U450" s="121">
        <f t="shared" si="313"/>
        <v>10</v>
      </c>
      <c r="V450" s="121">
        <v>252</v>
      </c>
      <c r="W450" s="120">
        <f t="shared" si="298"/>
        <v>1.0047061269999999</v>
      </c>
      <c r="X450" s="113">
        <f t="shared" si="299"/>
        <v>5.2891902000000002</v>
      </c>
      <c r="Y450" s="113">
        <f t="shared" si="300"/>
        <v>0</v>
      </c>
      <c r="Z450" s="125" t="str">
        <f t="shared" si="310"/>
        <v>J=</v>
      </c>
      <c r="AA450" s="118">
        <f t="shared" si="311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01"/>
        <v>44596</v>
      </c>
      <c r="B451" s="113">
        <f t="shared" si="293"/>
        <v>1130.0875054799999</v>
      </c>
      <c r="C451" s="113">
        <f t="shared" si="307"/>
        <v>1001.409519</v>
      </c>
      <c r="D451" s="114">
        <f t="shared" si="302"/>
        <v>6075.69</v>
      </c>
      <c r="E451" s="115">
        <f t="shared" si="315"/>
        <v>6120.04</v>
      </c>
      <c r="F451" s="116">
        <f t="shared" si="316"/>
        <v>44550</v>
      </c>
      <c r="G451" s="117">
        <f t="shared" si="294"/>
        <v>7.2995824342585447E-3</v>
      </c>
      <c r="H451" s="118">
        <f t="shared" si="308"/>
        <v>44613</v>
      </c>
      <c r="I451" s="118">
        <f t="shared" si="295"/>
        <v>44613</v>
      </c>
      <c r="J451" s="119">
        <f t="shared" si="303"/>
        <v>22</v>
      </c>
      <c r="K451" s="119">
        <f t="shared" si="317"/>
        <v>11</v>
      </c>
      <c r="L451" s="8">
        <f t="shared" si="304"/>
        <v>1.00364315</v>
      </c>
      <c r="M451" s="120">
        <f t="shared" si="318"/>
        <v>1.0095006900000001</v>
      </c>
      <c r="N451" s="120">
        <f t="shared" si="312"/>
        <v>1.1186084073559108</v>
      </c>
      <c r="O451" s="113">
        <f t="shared" si="314"/>
        <v>1.1226836600000001</v>
      </c>
      <c r="P451" s="113">
        <f t="shared" si="296"/>
        <v>1124.26610394</v>
      </c>
      <c r="Q451" s="11">
        <f t="shared" si="309"/>
        <v>0</v>
      </c>
      <c r="R451" s="30">
        <f t="shared" si="305"/>
        <v>0</v>
      </c>
      <c r="S451" s="8">
        <f t="shared" si="297"/>
        <v>0</v>
      </c>
      <c r="T451" s="122">
        <f t="shared" si="306"/>
        <v>0.12559999999999999</v>
      </c>
      <c r="U451" s="121">
        <f t="shared" si="313"/>
        <v>11</v>
      </c>
      <c r="V451" s="121">
        <v>252</v>
      </c>
      <c r="W451" s="120">
        <f t="shared" si="298"/>
        <v>1.0051779569999999</v>
      </c>
      <c r="X451" s="113">
        <f t="shared" si="299"/>
        <v>5.8214015400000001</v>
      </c>
      <c r="Y451" s="113">
        <f t="shared" si="300"/>
        <v>0</v>
      </c>
      <c r="Z451" s="125" t="str">
        <f t="shared" si="310"/>
        <v>J=</v>
      </c>
      <c r="AA451" s="118">
        <f t="shared" si="311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01"/>
        <v>44597</v>
      </c>
      <c r="B452" s="113">
        <f t="shared" si="293"/>
        <v>1130.99204882</v>
      </c>
      <c r="C452" s="113">
        <f t="shared" si="307"/>
        <v>1001.409519</v>
      </c>
      <c r="D452" s="114">
        <f t="shared" si="302"/>
        <v>6075.69</v>
      </c>
      <c r="E452" s="115">
        <f t="shared" si="315"/>
        <v>6120.04</v>
      </c>
      <c r="F452" s="116">
        <f t="shared" si="316"/>
        <v>44550</v>
      </c>
      <c r="G452" s="117">
        <f t="shared" si="294"/>
        <v>7.2995824342585447E-3</v>
      </c>
      <c r="H452" s="118">
        <f t="shared" si="308"/>
        <v>44613</v>
      </c>
      <c r="I452" s="118">
        <f t="shared" si="295"/>
        <v>44613</v>
      </c>
      <c r="J452" s="119">
        <f t="shared" si="303"/>
        <v>22</v>
      </c>
      <c r="K452" s="119">
        <f t="shared" si="317"/>
        <v>12</v>
      </c>
      <c r="L452" s="8">
        <f t="shared" si="304"/>
        <v>1.0039750000000001</v>
      </c>
      <c r="M452" s="120">
        <f t="shared" si="318"/>
        <v>1.0095006900000001</v>
      </c>
      <c r="N452" s="120">
        <f t="shared" si="312"/>
        <v>1.1186084073559108</v>
      </c>
      <c r="O452" s="113">
        <f t="shared" si="314"/>
        <v>1.12305487</v>
      </c>
      <c r="P452" s="113">
        <f t="shared" si="296"/>
        <v>1124.63783717</v>
      </c>
      <c r="Q452" s="11">
        <f t="shared" si="309"/>
        <v>0</v>
      </c>
      <c r="R452" s="30">
        <f t="shared" si="305"/>
        <v>0</v>
      </c>
      <c r="S452" s="8">
        <f t="shared" si="297"/>
        <v>0</v>
      </c>
      <c r="T452" s="122">
        <f t="shared" si="306"/>
        <v>0.12559999999999999</v>
      </c>
      <c r="U452" s="121">
        <f t="shared" si="313"/>
        <v>12</v>
      </c>
      <c r="V452" s="121">
        <v>252</v>
      </c>
      <c r="W452" s="120">
        <f t="shared" si="298"/>
        <v>1.0056500070000001</v>
      </c>
      <c r="X452" s="113">
        <f t="shared" si="299"/>
        <v>6.3542116499999999</v>
      </c>
      <c r="Y452" s="113">
        <f t="shared" si="300"/>
        <v>0</v>
      </c>
      <c r="Z452" s="125" t="str">
        <f t="shared" si="310"/>
        <v>J=</v>
      </c>
      <c r="AA452" s="118">
        <f t="shared" si="311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01"/>
        <v>44598</v>
      </c>
      <c r="B453" s="113">
        <f t="shared" si="293"/>
        <v>1130.99204882</v>
      </c>
      <c r="C453" s="113">
        <f t="shared" si="307"/>
        <v>1001.409519</v>
      </c>
      <c r="D453" s="114">
        <f t="shared" si="302"/>
        <v>6075.69</v>
      </c>
      <c r="E453" s="115">
        <f t="shared" si="315"/>
        <v>6120.04</v>
      </c>
      <c r="F453" s="116">
        <f t="shared" si="316"/>
        <v>44550</v>
      </c>
      <c r="G453" s="117">
        <f t="shared" si="294"/>
        <v>7.2995824342585447E-3</v>
      </c>
      <c r="H453" s="118">
        <f t="shared" si="308"/>
        <v>44613</v>
      </c>
      <c r="I453" s="118">
        <f t="shared" si="295"/>
        <v>44613</v>
      </c>
      <c r="J453" s="119">
        <f t="shared" si="303"/>
        <v>22</v>
      </c>
      <c r="K453" s="119">
        <f t="shared" si="317"/>
        <v>12</v>
      </c>
      <c r="L453" s="8">
        <f t="shared" si="304"/>
        <v>1.0039750000000001</v>
      </c>
      <c r="M453" s="120">
        <f t="shared" si="318"/>
        <v>1.0095006900000001</v>
      </c>
      <c r="N453" s="120">
        <f t="shared" si="312"/>
        <v>1.1186084073559108</v>
      </c>
      <c r="O453" s="113">
        <f t="shared" si="314"/>
        <v>1.12305487</v>
      </c>
      <c r="P453" s="113">
        <f t="shared" si="296"/>
        <v>1124.63783717</v>
      </c>
      <c r="Q453" s="11">
        <f t="shared" si="309"/>
        <v>0</v>
      </c>
      <c r="R453" s="30">
        <f t="shared" si="305"/>
        <v>0</v>
      </c>
      <c r="S453" s="8">
        <f t="shared" si="297"/>
        <v>0</v>
      </c>
      <c r="T453" s="122">
        <f t="shared" si="306"/>
        <v>0.12559999999999999</v>
      </c>
      <c r="U453" s="121">
        <f t="shared" si="313"/>
        <v>12</v>
      </c>
      <c r="V453" s="121">
        <v>252</v>
      </c>
      <c r="W453" s="120">
        <f t="shared" si="298"/>
        <v>1.0056500070000001</v>
      </c>
      <c r="X453" s="113">
        <f t="shared" si="299"/>
        <v>6.3542116499999999</v>
      </c>
      <c r="Y453" s="113">
        <f t="shared" si="300"/>
        <v>0</v>
      </c>
      <c r="Z453" s="125" t="str">
        <f t="shared" si="310"/>
        <v>J=</v>
      </c>
      <c r="AA453" s="118">
        <f t="shared" si="311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01"/>
        <v>44599</v>
      </c>
      <c r="B454" s="113">
        <f t="shared" si="293"/>
        <v>1130.99204882</v>
      </c>
      <c r="C454" s="113">
        <f t="shared" si="307"/>
        <v>1001.409519</v>
      </c>
      <c r="D454" s="114">
        <f t="shared" si="302"/>
        <v>6075.69</v>
      </c>
      <c r="E454" s="115">
        <f t="shared" si="315"/>
        <v>6120.04</v>
      </c>
      <c r="F454" s="116">
        <f t="shared" si="316"/>
        <v>44550</v>
      </c>
      <c r="G454" s="117">
        <f t="shared" si="294"/>
        <v>7.2995824342585447E-3</v>
      </c>
      <c r="H454" s="118">
        <f t="shared" si="308"/>
        <v>44613</v>
      </c>
      <c r="I454" s="118">
        <f t="shared" si="295"/>
        <v>44613</v>
      </c>
      <c r="J454" s="119">
        <f t="shared" si="303"/>
        <v>22</v>
      </c>
      <c r="K454" s="119">
        <f t="shared" si="317"/>
        <v>12</v>
      </c>
      <c r="L454" s="8">
        <f t="shared" si="304"/>
        <v>1.0039750000000001</v>
      </c>
      <c r="M454" s="120">
        <f t="shared" si="318"/>
        <v>1.0095006900000001</v>
      </c>
      <c r="N454" s="120">
        <f t="shared" si="312"/>
        <v>1.1186084073559108</v>
      </c>
      <c r="O454" s="113">
        <f t="shared" si="314"/>
        <v>1.12305487</v>
      </c>
      <c r="P454" s="113">
        <f t="shared" si="296"/>
        <v>1124.63783717</v>
      </c>
      <c r="Q454" s="11">
        <f t="shared" si="309"/>
        <v>0</v>
      </c>
      <c r="R454" s="30">
        <f t="shared" si="305"/>
        <v>0</v>
      </c>
      <c r="S454" s="8">
        <f t="shared" si="297"/>
        <v>0</v>
      </c>
      <c r="T454" s="122">
        <f t="shared" si="306"/>
        <v>0.12559999999999999</v>
      </c>
      <c r="U454" s="121">
        <f t="shared" si="313"/>
        <v>12</v>
      </c>
      <c r="V454" s="121">
        <v>252</v>
      </c>
      <c r="W454" s="120">
        <f t="shared" si="298"/>
        <v>1.0056500070000001</v>
      </c>
      <c r="X454" s="113">
        <f t="shared" si="299"/>
        <v>6.3542116499999999</v>
      </c>
      <c r="Y454" s="113">
        <f t="shared" si="300"/>
        <v>0</v>
      </c>
      <c r="Z454" s="125" t="str">
        <f t="shared" si="310"/>
        <v>J=</v>
      </c>
      <c r="AA454" s="118">
        <f t="shared" si="311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01"/>
        <v>44600</v>
      </c>
      <c r="B455" s="113">
        <f t="shared" si="293"/>
        <v>1131.89733505</v>
      </c>
      <c r="C455" s="113">
        <f t="shared" si="307"/>
        <v>1001.409519</v>
      </c>
      <c r="D455" s="114">
        <f t="shared" si="302"/>
        <v>6075.69</v>
      </c>
      <c r="E455" s="115">
        <f t="shared" si="315"/>
        <v>6120.04</v>
      </c>
      <c r="F455" s="116">
        <f t="shared" si="316"/>
        <v>44550</v>
      </c>
      <c r="G455" s="117">
        <f t="shared" si="294"/>
        <v>7.2995824342585447E-3</v>
      </c>
      <c r="H455" s="118">
        <f t="shared" si="308"/>
        <v>44613</v>
      </c>
      <c r="I455" s="118">
        <f t="shared" si="295"/>
        <v>44613</v>
      </c>
      <c r="J455" s="119">
        <f t="shared" si="303"/>
        <v>22</v>
      </c>
      <c r="K455" s="119">
        <f t="shared" si="317"/>
        <v>13</v>
      </c>
      <c r="L455" s="8">
        <f t="shared" si="304"/>
        <v>1.00430697</v>
      </c>
      <c r="M455" s="120">
        <f t="shared" si="318"/>
        <v>1.0095006900000001</v>
      </c>
      <c r="N455" s="120">
        <f t="shared" si="312"/>
        <v>1.1186084073559108</v>
      </c>
      <c r="O455" s="113">
        <f t="shared" si="314"/>
        <v>1.12342622</v>
      </c>
      <c r="P455" s="113">
        <f t="shared" si="296"/>
        <v>1125.0097106000001</v>
      </c>
      <c r="Q455" s="11">
        <f t="shared" si="309"/>
        <v>0</v>
      </c>
      <c r="R455" s="30">
        <f t="shared" si="305"/>
        <v>0</v>
      </c>
      <c r="S455" s="8">
        <f t="shared" si="297"/>
        <v>0</v>
      </c>
      <c r="T455" s="122">
        <f t="shared" si="306"/>
        <v>0.12559999999999999</v>
      </c>
      <c r="U455" s="121">
        <f t="shared" si="313"/>
        <v>13</v>
      </c>
      <c r="V455" s="121">
        <v>252</v>
      </c>
      <c r="W455" s="120">
        <f t="shared" si="298"/>
        <v>1.00612228</v>
      </c>
      <c r="X455" s="113">
        <f t="shared" si="299"/>
        <v>6.8876244499999997</v>
      </c>
      <c r="Y455" s="113">
        <f t="shared" si="300"/>
        <v>0</v>
      </c>
      <c r="Z455" s="125" t="str">
        <f t="shared" si="310"/>
        <v>J=</v>
      </c>
      <c r="AA455" s="118">
        <f t="shared" si="311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01"/>
        <v>44601</v>
      </c>
      <c r="B456" s="113">
        <f t="shared" si="293"/>
        <v>1132.8033220300001</v>
      </c>
      <c r="C456" s="113">
        <f t="shared" si="307"/>
        <v>1001.409519</v>
      </c>
      <c r="D456" s="114">
        <f t="shared" si="302"/>
        <v>6075.69</v>
      </c>
      <c r="E456" s="115">
        <f t="shared" si="315"/>
        <v>6120.04</v>
      </c>
      <c r="F456" s="116">
        <f t="shared" si="316"/>
        <v>44550</v>
      </c>
      <c r="G456" s="117">
        <f t="shared" si="294"/>
        <v>7.2995824342585447E-3</v>
      </c>
      <c r="H456" s="118">
        <f t="shared" si="308"/>
        <v>44613</v>
      </c>
      <c r="I456" s="118">
        <f t="shared" si="295"/>
        <v>44613</v>
      </c>
      <c r="J456" s="119">
        <f t="shared" si="303"/>
        <v>22</v>
      </c>
      <c r="K456" s="119">
        <f t="shared" si="317"/>
        <v>14</v>
      </c>
      <c r="L456" s="8">
        <f t="shared" si="304"/>
        <v>1.00463904</v>
      </c>
      <c r="M456" s="120">
        <f t="shared" si="318"/>
        <v>1.0095006900000001</v>
      </c>
      <c r="N456" s="120">
        <f t="shared" si="312"/>
        <v>1.1186084073559108</v>
      </c>
      <c r="O456" s="113">
        <f t="shared" si="314"/>
        <v>1.1237976700000001</v>
      </c>
      <c r="P456" s="113">
        <f t="shared" si="296"/>
        <v>1125.3816841600001</v>
      </c>
      <c r="Q456" s="11">
        <f t="shared" si="309"/>
        <v>0</v>
      </c>
      <c r="R456" s="30">
        <f t="shared" si="305"/>
        <v>0</v>
      </c>
      <c r="S456" s="8">
        <f t="shared" si="297"/>
        <v>0</v>
      </c>
      <c r="T456" s="122">
        <f t="shared" si="306"/>
        <v>0.12559999999999999</v>
      </c>
      <c r="U456" s="121">
        <f t="shared" si="313"/>
        <v>14</v>
      </c>
      <c r="V456" s="121">
        <v>252</v>
      </c>
      <c r="W456" s="120">
        <f t="shared" si="298"/>
        <v>1.0065947740000001</v>
      </c>
      <c r="X456" s="113">
        <f t="shared" si="299"/>
        <v>7.4216378699999996</v>
      </c>
      <c r="Y456" s="113">
        <f t="shared" si="300"/>
        <v>0</v>
      </c>
      <c r="Z456" s="125" t="str">
        <f t="shared" si="310"/>
        <v>J=</v>
      </c>
      <c r="AA456" s="118">
        <f t="shared" si="311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01"/>
        <v>44602</v>
      </c>
      <c r="B457" s="113">
        <f t="shared" si="293"/>
        <v>1133.71004154</v>
      </c>
      <c r="C457" s="113">
        <f t="shared" si="307"/>
        <v>1001.409519</v>
      </c>
      <c r="D457" s="114">
        <f t="shared" si="302"/>
        <v>6075.69</v>
      </c>
      <c r="E457" s="115">
        <f t="shared" si="315"/>
        <v>6120.04</v>
      </c>
      <c r="F457" s="116">
        <f t="shared" si="316"/>
        <v>44550</v>
      </c>
      <c r="G457" s="117">
        <f t="shared" si="294"/>
        <v>7.2995824342585447E-3</v>
      </c>
      <c r="H457" s="118">
        <f t="shared" si="308"/>
        <v>44613</v>
      </c>
      <c r="I457" s="118">
        <f t="shared" si="295"/>
        <v>44613</v>
      </c>
      <c r="J457" s="119">
        <f t="shared" si="303"/>
        <v>22</v>
      </c>
      <c r="K457" s="119">
        <f t="shared" si="317"/>
        <v>15</v>
      </c>
      <c r="L457" s="8">
        <f t="shared" si="304"/>
        <v>1.0049712200000001</v>
      </c>
      <c r="M457" s="120">
        <f t="shared" si="318"/>
        <v>1.0095006900000001</v>
      </c>
      <c r="N457" s="120">
        <f t="shared" si="312"/>
        <v>1.1186084073559108</v>
      </c>
      <c r="O457" s="113">
        <f t="shared" si="314"/>
        <v>1.12416925</v>
      </c>
      <c r="P457" s="113">
        <f t="shared" si="296"/>
        <v>1125.75378791</v>
      </c>
      <c r="Q457" s="11">
        <f t="shared" si="309"/>
        <v>0</v>
      </c>
      <c r="R457" s="30">
        <f t="shared" si="305"/>
        <v>0</v>
      </c>
      <c r="S457" s="8">
        <f t="shared" si="297"/>
        <v>0</v>
      </c>
      <c r="T457" s="122">
        <f t="shared" si="306"/>
        <v>0.12559999999999999</v>
      </c>
      <c r="U457" s="121">
        <f t="shared" si="313"/>
        <v>15</v>
      </c>
      <c r="V457" s="121">
        <v>252</v>
      </c>
      <c r="W457" s="120">
        <f t="shared" si="298"/>
        <v>1.0070674900000001</v>
      </c>
      <c r="X457" s="113">
        <f t="shared" si="299"/>
        <v>7.95625363</v>
      </c>
      <c r="Y457" s="113">
        <f t="shared" si="300"/>
        <v>0</v>
      </c>
      <c r="Z457" s="125" t="str">
        <f t="shared" si="310"/>
        <v>J=</v>
      </c>
      <c r="AA457" s="118">
        <f t="shared" si="311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01"/>
        <v>44603</v>
      </c>
      <c r="B458" s="113">
        <f t="shared" ref="B458:B521" si="319">(P458+X458)</f>
        <v>1134.6174839399998</v>
      </c>
      <c r="C458" s="113">
        <f t="shared" si="307"/>
        <v>1001.409519</v>
      </c>
      <c r="D458" s="114">
        <f t="shared" si="302"/>
        <v>6075.69</v>
      </c>
      <c r="E458" s="115">
        <f t="shared" si="315"/>
        <v>6120.04</v>
      </c>
      <c r="F458" s="116">
        <f t="shared" si="316"/>
        <v>44550</v>
      </c>
      <c r="G458" s="117">
        <f t="shared" ref="G458:G521" si="320">(E458/D458)-1</f>
        <v>7.2995824342585447E-3</v>
      </c>
      <c r="H458" s="118">
        <f t="shared" si="308"/>
        <v>44613</v>
      </c>
      <c r="I458" s="118">
        <f t="shared" ref="I458:I521" si="321">IF(A458&gt;I457,H458,I457)</f>
        <v>44613</v>
      </c>
      <c r="J458" s="119">
        <f t="shared" si="303"/>
        <v>22</v>
      </c>
      <c r="K458" s="119">
        <f t="shared" si="317"/>
        <v>16</v>
      </c>
      <c r="L458" s="8">
        <f t="shared" si="304"/>
        <v>1.0053035100000001</v>
      </c>
      <c r="M458" s="120">
        <f t="shared" si="318"/>
        <v>1.0095006900000001</v>
      </c>
      <c r="N458" s="120">
        <f t="shared" si="312"/>
        <v>1.1186084073559108</v>
      </c>
      <c r="O458" s="113">
        <f t="shared" si="314"/>
        <v>1.1245409500000001</v>
      </c>
      <c r="P458" s="113">
        <f t="shared" ref="P458:P521" si="322">TRUNC(C458*O458,8)</f>
        <v>1126.1260118299999</v>
      </c>
      <c r="Q458" s="11">
        <f t="shared" si="309"/>
        <v>0</v>
      </c>
      <c r="R458" s="30">
        <f t="shared" si="305"/>
        <v>0</v>
      </c>
      <c r="S458" s="8">
        <f t="shared" ref="S458:S521" si="323">IF(R458&gt;0,TRUNC(R458*P458,8),0)</f>
        <v>0</v>
      </c>
      <c r="T458" s="122">
        <f t="shared" si="306"/>
        <v>0.12559999999999999</v>
      </c>
      <c r="U458" s="121">
        <f t="shared" si="313"/>
        <v>16</v>
      </c>
      <c r="V458" s="121">
        <v>252</v>
      </c>
      <c r="W458" s="120">
        <f t="shared" ref="W458:W521" si="324">ROUND((1+T458)^TRUNC((U458/V458),9),9)</f>
        <v>1.007540428</v>
      </c>
      <c r="X458" s="113">
        <f t="shared" ref="X458:X521" si="325">TRUNC((P458*(W458-1)),8)</f>
        <v>8.4914721100000001</v>
      </c>
      <c r="Y458" s="113">
        <f t="shared" ref="Y458:Y521" si="326">IF(Q458&gt;0,S458+X458,0)</f>
        <v>0</v>
      </c>
      <c r="Z458" s="125" t="str">
        <f t="shared" si="310"/>
        <v>J=</v>
      </c>
      <c r="AA458" s="118">
        <f t="shared" si="311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27">(A458+1)</f>
        <v>44604</v>
      </c>
      <c r="B459" s="113">
        <f t="shared" si="319"/>
        <v>1135.5256698100002</v>
      </c>
      <c r="C459" s="113">
        <f t="shared" si="307"/>
        <v>1001.409519</v>
      </c>
      <c r="D459" s="114">
        <f t="shared" ref="D459:D522" si="328">IF(E459=E458,D458,E458)</f>
        <v>6075.69</v>
      </c>
      <c r="E459" s="115">
        <f t="shared" si="315"/>
        <v>6120.04</v>
      </c>
      <c r="F459" s="116">
        <f t="shared" si="316"/>
        <v>44550</v>
      </c>
      <c r="G459" s="117">
        <f t="shared" si="320"/>
        <v>7.2995824342585447E-3</v>
      </c>
      <c r="H459" s="118">
        <f t="shared" si="308"/>
        <v>44613</v>
      </c>
      <c r="I459" s="118">
        <f t="shared" si="321"/>
        <v>44613</v>
      </c>
      <c r="J459" s="119">
        <f t="shared" ref="J459:J522" si="329">IF(I459=I458,J458,NETWORKDAYS(I458,I459,$AD$176:$AD$502)-1)</f>
        <v>22</v>
      </c>
      <c r="K459" s="119">
        <f t="shared" si="317"/>
        <v>17</v>
      </c>
      <c r="L459" s="8">
        <f t="shared" ref="L459:L522" si="330">IF(E459&lt;D459,1,TRUNC((E459/D459)^TRUNC((K459/J459),9),8))</f>
        <v>1.00563592</v>
      </c>
      <c r="M459" s="120">
        <f t="shared" si="318"/>
        <v>1.0095006900000001</v>
      </c>
      <c r="N459" s="120">
        <f t="shared" si="312"/>
        <v>1.1186084073559108</v>
      </c>
      <c r="O459" s="113">
        <f t="shared" si="314"/>
        <v>1.12491279</v>
      </c>
      <c r="P459" s="113">
        <f t="shared" si="322"/>
        <v>1126.4983759500001</v>
      </c>
      <c r="Q459" s="11">
        <f t="shared" si="309"/>
        <v>0</v>
      </c>
      <c r="R459" s="30">
        <f t="shared" ref="R459:R522" si="331">IF(Q459&gt;0,VLOOKUP($A459,$AD$10:$AI$170,6),0)</f>
        <v>0</v>
      </c>
      <c r="S459" s="8">
        <f t="shared" si="323"/>
        <v>0</v>
      </c>
      <c r="T459" s="122">
        <f t="shared" ref="T459:T522" si="332">(T458)</f>
        <v>0.12559999999999999</v>
      </c>
      <c r="U459" s="121">
        <f t="shared" si="313"/>
        <v>17</v>
      </c>
      <c r="V459" s="121">
        <v>252</v>
      </c>
      <c r="W459" s="120">
        <f t="shared" si="324"/>
        <v>1.0080135880000001</v>
      </c>
      <c r="X459" s="113">
        <f t="shared" si="325"/>
        <v>9.0272938600000003</v>
      </c>
      <c r="Y459" s="113">
        <f t="shared" si="326"/>
        <v>0</v>
      </c>
      <c r="Z459" s="125" t="str">
        <f t="shared" si="310"/>
        <v>J=</v>
      </c>
      <c r="AA459" s="118">
        <f t="shared" si="311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27"/>
        <v>44605</v>
      </c>
      <c r="B460" s="113">
        <f t="shared" si="319"/>
        <v>1135.5256698100002</v>
      </c>
      <c r="C460" s="113">
        <f t="shared" ref="C460:C523" si="333">TRUNC(IF(Q459&gt;0,VLOOKUP(A459,$AD$12:$AE$170,2),C459),8)</f>
        <v>1001.409519</v>
      </c>
      <c r="D460" s="114">
        <f t="shared" si="328"/>
        <v>6075.69</v>
      </c>
      <c r="E460" s="115">
        <f t="shared" si="315"/>
        <v>6120.04</v>
      </c>
      <c r="F460" s="116">
        <f t="shared" si="316"/>
        <v>44550</v>
      </c>
      <c r="G460" s="117">
        <f t="shared" si="320"/>
        <v>7.2995824342585447E-3</v>
      </c>
      <c r="H460" s="118">
        <f t="shared" ref="H460:H523" si="334">IF(DAY(A460)=H$9,VLOOKUP(A460,AH$118:AN$450,4),H459)</f>
        <v>44613</v>
      </c>
      <c r="I460" s="118">
        <f t="shared" si="321"/>
        <v>44613</v>
      </c>
      <c r="J460" s="119">
        <f t="shared" si="329"/>
        <v>22</v>
      </c>
      <c r="K460" s="119">
        <f t="shared" si="317"/>
        <v>17</v>
      </c>
      <c r="L460" s="8">
        <f t="shared" si="330"/>
        <v>1.00563592</v>
      </c>
      <c r="M460" s="120">
        <f t="shared" si="318"/>
        <v>1.0095006900000001</v>
      </c>
      <c r="N460" s="120">
        <f t="shared" si="312"/>
        <v>1.1186084073559108</v>
      </c>
      <c r="O460" s="113">
        <f t="shared" si="314"/>
        <v>1.12491279</v>
      </c>
      <c r="P460" s="113">
        <f t="shared" si="322"/>
        <v>1126.4983759500001</v>
      </c>
      <c r="Q460" s="11">
        <f t="shared" ref="Q460:Q523" si="335">IF(VLOOKUP(A460,AD$10:AK$170,8)=VLOOKUP(A459,AD$10:AK$170,8),0,VLOOKUP(A460,AD$10:AK$170,8))</f>
        <v>0</v>
      </c>
      <c r="R460" s="30">
        <f t="shared" si="331"/>
        <v>0</v>
      </c>
      <c r="S460" s="8">
        <f t="shared" si="323"/>
        <v>0</v>
      </c>
      <c r="T460" s="122">
        <f t="shared" si="332"/>
        <v>0.12559999999999999</v>
      </c>
      <c r="U460" s="121">
        <f t="shared" si="313"/>
        <v>17</v>
      </c>
      <c r="V460" s="121">
        <v>252</v>
      </c>
      <c r="W460" s="120">
        <f t="shared" si="324"/>
        <v>1.0080135880000001</v>
      </c>
      <c r="X460" s="113">
        <f t="shared" si="325"/>
        <v>9.0272938600000003</v>
      </c>
      <c r="Y460" s="113">
        <f t="shared" si="326"/>
        <v>0</v>
      </c>
      <c r="Z460" s="125" t="str">
        <f t="shared" ref="Z460:Z523" si="336">IF($Q459&gt;0,VLOOKUP($A459,$AD$10:$AM$170,9),Z459)</f>
        <v>J=</v>
      </c>
      <c r="AA460" s="118">
        <f t="shared" ref="AA460:AA523" si="337">IF($Q459&gt;0,VLOOKUP($A459,$AD$10:$AM$170,10),AA459)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27"/>
        <v>44606</v>
      </c>
      <c r="B461" s="113">
        <f t="shared" si="319"/>
        <v>1135.5256698100002</v>
      </c>
      <c r="C461" s="113">
        <f t="shared" si="333"/>
        <v>1001.409519</v>
      </c>
      <c r="D461" s="114">
        <f t="shared" si="328"/>
        <v>6075.69</v>
      </c>
      <c r="E461" s="115">
        <f t="shared" si="315"/>
        <v>6120.04</v>
      </c>
      <c r="F461" s="116">
        <f t="shared" si="316"/>
        <v>44550</v>
      </c>
      <c r="G461" s="117">
        <f t="shared" si="320"/>
        <v>7.2995824342585447E-3</v>
      </c>
      <c r="H461" s="118">
        <f t="shared" si="334"/>
        <v>44613</v>
      </c>
      <c r="I461" s="118">
        <f t="shared" si="321"/>
        <v>44613</v>
      </c>
      <c r="J461" s="119">
        <f t="shared" si="329"/>
        <v>22</v>
      </c>
      <c r="K461" s="119">
        <f t="shared" si="317"/>
        <v>17</v>
      </c>
      <c r="L461" s="8">
        <f t="shared" si="330"/>
        <v>1.00563592</v>
      </c>
      <c r="M461" s="120">
        <f t="shared" si="318"/>
        <v>1.0095006900000001</v>
      </c>
      <c r="N461" s="120">
        <f t="shared" si="312"/>
        <v>1.1186084073559108</v>
      </c>
      <c r="O461" s="113">
        <f t="shared" si="314"/>
        <v>1.12491279</v>
      </c>
      <c r="P461" s="113">
        <f t="shared" si="322"/>
        <v>1126.4983759500001</v>
      </c>
      <c r="Q461" s="11">
        <f t="shared" si="335"/>
        <v>0</v>
      </c>
      <c r="R461" s="30">
        <f t="shared" si="331"/>
        <v>0</v>
      </c>
      <c r="S461" s="8">
        <f t="shared" si="323"/>
        <v>0</v>
      </c>
      <c r="T461" s="122">
        <f t="shared" si="332"/>
        <v>0.12559999999999999</v>
      </c>
      <c r="U461" s="121">
        <f t="shared" si="313"/>
        <v>17</v>
      </c>
      <c r="V461" s="121">
        <v>252</v>
      </c>
      <c r="W461" s="120">
        <f t="shared" si="324"/>
        <v>1.0080135880000001</v>
      </c>
      <c r="X461" s="113">
        <f t="shared" si="325"/>
        <v>9.0272938600000003</v>
      </c>
      <c r="Y461" s="113">
        <f t="shared" si="326"/>
        <v>0</v>
      </c>
      <c r="Z461" s="125" t="str">
        <f t="shared" si="336"/>
        <v>J=</v>
      </c>
      <c r="AA461" s="118">
        <f t="shared" si="337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27"/>
        <v>44607</v>
      </c>
      <c r="B462" s="113">
        <f t="shared" si="319"/>
        <v>1136.43457044</v>
      </c>
      <c r="C462" s="113">
        <f t="shared" si="333"/>
        <v>1001.409519</v>
      </c>
      <c r="D462" s="114">
        <f t="shared" si="328"/>
        <v>6075.69</v>
      </c>
      <c r="E462" s="115">
        <f t="shared" si="315"/>
        <v>6120.04</v>
      </c>
      <c r="F462" s="116">
        <f t="shared" si="316"/>
        <v>44550</v>
      </c>
      <c r="G462" s="117">
        <f t="shared" si="320"/>
        <v>7.2995824342585447E-3</v>
      </c>
      <c r="H462" s="118">
        <f t="shared" si="334"/>
        <v>44613</v>
      </c>
      <c r="I462" s="118">
        <f t="shared" si="321"/>
        <v>44613</v>
      </c>
      <c r="J462" s="119">
        <f t="shared" si="329"/>
        <v>22</v>
      </c>
      <c r="K462" s="119">
        <f t="shared" si="317"/>
        <v>18</v>
      </c>
      <c r="L462" s="8">
        <f t="shared" si="330"/>
        <v>1.00596843</v>
      </c>
      <c r="M462" s="120">
        <f t="shared" si="318"/>
        <v>1.0095006900000001</v>
      </c>
      <c r="N462" s="120">
        <f t="shared" si="312"/>
        <v>1.1186084073559108</v>
      </c>
      <c r="O462" s="113">
        <f t="shared" si="314"/>
        <v>1.1252847399999999</v>
      </c>
      <c r="P462" s="113">
        <f t="shared" si="322"/>
        <v>1126.87085022</v>
      </c>
      <c r="Q462" s="11">
        <f t="shared" si="335"/>
        <v>0</v>
      </c>
      <c r="R462" s="30">
        <f t="shared" si="331"/>
        <v>0</v>
      </c>
      <c r="S462" s="8">
        <f t="shared" si="323"/>
        <v>0</v>
      </c>
      <c r="T462" s="122">
        <f t="shared" si="332"/>
        <v>0.12559999999999999</v>
      </c>
      <c r="U462" s="121">
        <f t="shared" si="313"/>
        <v>18</v>
      </c>
      <c r="V462" s="121">
        <v>252</v>
      </c>
      <c r="W462" s="120">
        <f t="shared" si="324"/>
        <v>1.008486971</v>
      </c>
      <c r="X462" s="113">
        <f t="shared" si="325"/>
        <v>9.5637202200000004</v>
      </c>
      <c r="Y462" s="113">
        <f t="shared" si="326"/>
        <v>0</v>
      </c>
      <c r="Z462" s="125" t="str">
        <f t="shared" si="336"/>
        <v>J=</v>
      </c>
      <c r="AA462" s="118">
        <f t="shared" si="337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27"/>
        <v>44608</v>
      </c>
      <c r="B463" s="113">
        <f t="shared" si="319"/>
        <v>1137.34419521</v>
      </c>
      <c r="C463" s="113">
        <f t="shared" si="333"/>
        <v>1001.409519</v>
      </c>
      <c r="D463" s="114">
        <f t="shared" si="328"/>
        <v>6075.69</v>
      </c>
      <c r="E463" s="115">
        <f t="shared" si="315"/>
        <v>6120.04</v>
      </c>
      <c r="F463" s="116">
        <f t="shared" si="316"/>
        <v>44550</v>
      </c>
      <c r="G463" s="117">
        <f t="shared" si="320"/>
        <v>7.2995824342585447E-3</v>
      </c>
      <c r="H463" s="118">
        <f t="shared" si="334"/>
        <v>44613</v>
      </c>
      <c r="I463" s="118">
        <f t="shared" si="321"/>
        <v>44613</v>
      </c>
      <c r="J463" s="119">
        <f t="shared" si="329"/>
        <v>22</v>
      </c>
      <c r="K463" s="119">
        <f t="shared" si="317"/>
        <v>19</v>
      </c>
      <c r="L463" s="8">
        <f t="shared" si="330"/>
        <v>1.00630105</v>
      </c>
      <c r="M463" s="120">
        <f t="shared" si="318"/>
        <v>1.0095006900000001</v>
      </c>
      <c r="N463" s="120">
        <f t="shared" si="312"/>
        <v>1.1186084073559108</v>
      </c>
      <c r="O463" s="113">
        <f t="shared" si="314"/>
        <v>1.12565681</v>
      </c>
      <c r="P463" s="113">
        <f t="shared" si="322"/>
        <v>1127.24344466</v>
      </c>
      <c r="Q463" s="11">
        <f t="shared" si="335"/>
        <v>0</v>
      </c>
      <c r="R463" s="30">
        <f t="shared" si="331"/>
        <v>0</v>
      </c>
      <c r="S463" s="8">
        <f t="shared" si="323"/>
        <v>0</v>
      </c>
      <c r="T463" s="122">
        <f t="shared" si="332"/>
        <v>0.12559999999999999</v>
      </c>
      <c r="U463" s="121">
        <f t="shared" si="313"/>
        <v>19</v>
      </c>
      <c r="V463" s="121">
        <v>252</v>
      </c>
      <c r="W463" s="120">
        <f t="shared" si="324"/>
        <v>1.008960576</v>
      </c>
      <c r="X463" s="113">
        <f t="shared" si="325"/>
        <v>10.100750550000001</v>
      </c>
      <c r="Y463" s="113">
        <f t="shared" si="326"/>
        <v>0</v>
      </c>
      <c r="Z463" s="125" t="str">
        <f t="shared" si="336"/>
        <v>J=</v>
      </c>
      <c r="AA463" s="118">
        <f t="shared" si="337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27"/>
        <v>44609</v>
      </c>
      <c r="B464" s="113">
        <f t="shared" si="319"/>
        <v>1138.2545445400001</v>
      </c>
      <c r="C464" s="113">
        <f t="shared" si="333"/>
        <v>1001.409519</v>
      </c>
      <c r="D464" s="114">
        <f t="shared" si="328"/>
        <v>6075.69</v>
      </c>
      <c r="E464" s="115">
        <f t="shared" si="315"/>
        <v>6120.04</v>
      </c>
      <c r="F464" s="116">
        <f t="shared" si="316"/>
        <v>44550</v>
      </c>
      <c r="G464" s="117">
        <f t="shared" si="320"/>
        <v>7.2995824342585447E-3</v>
      </c>
      <c r="H464" s="118">
        <f t="shared" si="334"/>
        <v>44613</v>
      </c>
      <c r="I464" s="118">
        <f t="shared" si="321"/>
        <v>44613</v>
      </c>
      <c r="J464" s="119">
        <f t="shared" si="329"/>
        <v>22</v>
      </c>
      <c r="K464" s="119">
        <f t="shared" si="317"/>
        <v>20</v>
      </c>
      <c r="L464" s="8">
        <f t="shared" si="330"/>
        <v>1.00663378</v>
      </c>
      <c r="M464" s="120">
        <f t="shared" si="318"/>
        <v>1.0095006900000001</v>
      </c>
      <c r="N464" s="120">
        <f t="shared" si="312"/>
        <v>1.1186084073559108</v>
      </c>
      <c r="O464" s="113">
        <f t="shared" si="314"/>
        <v>1.1260289999999999</v>
      </c>
      <c r="P464" s="113">
        <f t="shared" si="322"/>
        <v>1127.61615927</v>
      </c>
      <c r="Q464" s="11">
        <f t="shared" si="335"/>
        <v>0</v>
      </c>
      <c r="R464" s="30">
        <f t="shared" si="331"/>
        <v>0</v>
      </c>
      <c r="S464" s="8">
        <f t="shared" si="323"/>
        <v>0</v>
      </c>
      <c r="T464" s="122">
        <f t="shared" si="332"/>
        <v>0.12559999999999999</v>
      </c>
      <c r="U464" s="121">
        <f t="shared" si="313"/>
        <v>20</v>
      </c>
      <c r="V464" s="121">
        <v>252</v>
      </c>
      <c r="W464" s="120">
        <f t="shared" si="324"/>
        <v>1.009434403</v>
      </c>
      <c r="X464" s="113">
        <f t="shared" si="325"/>
        <v>10.638385270000001</v>
      </c>
      <c r="Y464" s="113">
        <f t="shared" si="326"/>
        <v>0</v>
      </c>
      <c r="Z464" s="125" t="str">
        <f t="shared" si="336"/>
        <v>J=</v>
      </c>
      <c r="AA464" s="118">
        <f t="shared" si="337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27"/>
        <v>44610</v>
      </c>
      <c r="B465" s="113">
        <f t="shared" si="319"/>
        <v>1139.16563907</v>
      </c>
      <c r="C465" s="113">
        <f t="shared" si="333"/>
        <v>1001.409519</v>
      </c>
      <c r="D465" s="114">
        <f t="shared" si="328"/>
        <v>6075.69</v>
      </c>
      <c r="E465" s="115">
        <f t="shared" si="315"/>
        <v>6120.04</v>
      </c>
      <c r="F465" s="116">
        <f t="shared" si="316"/>
        <v>44550</v>
      </c>
      <c r="G465" s="117">
        <f t="shared" si="320"/>
        <v>7.2995824342585447E-3</v>
      </c>
      <c r="H465" s="118">
        <f t="shared" si="334"/>
        <v>44613</v>
      </c>
      <c r="I465" s="118">
        <f t="shared" si="321"/>
        <v>44613</v>
      </c>
      <c r="J465" s="119">
        <f t="shared" si="329"/>
        <v>22</v>
      </c>
      <c r="K465" s="119">
        <f t="shared" si="317"/>
        <v>21</v>
      </c>
      <c r="L465" s="8">
        <f t="shared" si="330"/>
        <v>1.00696663</v>
      </c>
      <c r="M465" s="120">
        <f t="shared" si="318"/>
        <v>1.0095006900000001</v>
      </c>
      <c r="N465" s="120">
        <f t="shared" si="312"/>
        <v>1.1186084073559108</v>
      </c>
      <c r="O465" s="113">
        <f t="shared" si="314"/>
        <v>1.12640133</v>
      </c>
      <c r="P465" s="113">
        <f t="shared" si="322"/>
        <v>1127.9890140699999</v>
      </c>
      <c r="Q465" s="11">
        <f t="shared" si="335"/>
        <v>0</v>
      </c>
      <c r="R465" s="30">
        <f t="shared" si="331"/>
        <v>0</v>
      </c>
      <c r="S465" s="8">
        <f t="shared" si="323"/>
        <v>0</v>
      </c>
      <c r="T465" s="122">
        <f t="shared" si="332"/>
        <v>0.12559999999999999</v>
      </c>
      <c r="U465" s="121">
        <f t="shared" si="313"/>
        <v>21</v>
      </c>
      <c r="V465" s="121">
        <v>252</v>
      </c>
      <c r="W465" s="120">
        <f t="shared" si="324"/>
        <v>1.0099084519999999</v>
      </c>
      <c r="X465" s="113">
        <f t="shared" si="325"/>
        <v>11.176625</v>
      </c>
      <c r="Y465" s="113">
        <f t="shared" si="326"/>
        <v>0</v>
      </c>
      <c r="Z465" s="125" t="str">
        <f t="shared" si="336"/>
        <v>J=</v>
      </c>
      <c r="AA465" s="118">
        <f t="shared" si="337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27"/>
        <v>44611</v>
      </c>
      <c r="B466" s="113">
        <f t="shared" si="319"/>
        <v>1140.0774511499999</v>
      </c>
      <c r="C466" s="113">
        <f t="shared" si="333"/>
        <v>1001.409519</v>
      </c>
      <c r="D466" s="114">
        <f t="shared" si="328"/>
        <v>6075.69</v>
      </c>
      <c r="E466" s="115">
        <f t="shared" si="315"/>
        <v>6120.04</v>
      </c>
      <c r="F466" s="116">
        <f t="shared" si="316"/>
        <v>44550</v>
      </c>
      <c r="G466" s="117">
        <f t="shared" si="320"/>
        <v>7.2995824342585447E-3</v>
      </c>
      <c r="H466" s="118">
        <f t="shared" si="334"/>
        <v>44613</v>
      </c>
      <c r="I466" s="118">
        <f t="shared" si="321"/>
        <v>44613</v>
      </c>
      <c r="J466" s="119">
        <f t="shared" si="329"/>
        <v>22</v>
      </c>
      <c r="K466" s="119">
        <f t="shared" si="317"/>
        <v>22</v>
      </c>
      <c r="L466" s="8">
        <f t="shared" si="330"/>
        <v>1.00729958</v>
      </c>
      <c r="M466" s="120">
        <f t="shared" si="318"/>
        <v>1.0095006900000001</v>
      </c>
      <c r="N466" s="120">
        <f t="shared" si="312"/>
        <v>1.1186084073559108</v>
      </c>
      <c r="O466" s="113">
        <f t="shared" si="314"/>
        <v>1.12677377</v>
      </c>
      <c r="P466" s="113">
        <f t="shared" si="322"/>
        <v>1128.3619790299999</v>
      </c>
      <c r="Q466" s="11">
        <f t="shared" si="335"/>
        <v>0</v>
      </c>
      <c r="R466" s="30">
        <f t="shared" si="331"/>
        <v>0</v>
      </c>
      <c r="S466" s="8">
        <f t="shared" si="323"/>
        <v>0</v>
      </c>
      <c r="T466" s="122">
        <f t="shared" si="332"/>
        <v>0.12559999999999999</v>
      </c>
      <c r="U466" s="121">
        <f t="shared" si="313"/>
        <v>22</v>
      </c>
      <c r="V466" s="121">
        <v>252</v>
      </c>
      <c r="W466" s="120">
        <f t="shared" si="324"/>
        <v>1.0103827249999999</v>
      </c>
      <c r="X466" s="113">
        <f t="shared" si="325"/>
        <v>11.715472119999999</v>
      </c>
      <c r="Y466" s="113">
        <f t="shared" si="326"/>
        <v>0</v>
      </c>
      <c r="Z466" s="125" t="str">
        <f t="shared" si="336"/>
        <v>J=</v>
      </c>
      <c r="AA466" s="118">
        <f t="shared" si="337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27"/>
        <v>44612</v>
      </c>
      <c r="B467" s="113">
        <f t="shared" si="319"/>
        <v>1140.0774511499999</v>
      </c>
      <c r="C467" s="113">
        <f t="shared" si="333"/>
        <v>1001.409519</v>
      </c>
      <c r="D467" s="114">
        <f t="shared" si="328"/>
        <v>6075.69</v>
      </c>
      <c r="E467" s="115">
        <f t="shared" si="315"/>
        <v>6120.04</v>
      </c>
      <c r="F467" s="116">
        <f t="shared" si="316"/>
        <v>44550</v>
      </c>
      <c r="G467" s="117">
        <f t="shared" si="320"/>
        <v>7.2995824342585447E-3</v>
      </c>
      <c r="H467" s="118">
        <f t="shared" si="334"/>
        <v>44641</v>
      </c>
      <c r="I467" s="118">
        <f t="shared" si="321"/>
        <v>44613</v>
      </c>
      <c r="J467" s="119">
        <f t="shared" si="329"/>
        <v>22</v>
      </c>
      <c r="K467" s="119">
        <f t="shared" si="317"/>
        <v>22</v>
      </c>
      <c r="L467" s="8">
        <f t="shared" si="330"/>
        <v>1.00729958</v>
      </c>
      <c r="M467" s="120">
        <f t="shared" si="318"/>
        <v>1.0095006900000001</v>
      </c>
      <c r="N467" s="120">
        <f t="shared" si="312"/>
        <v>1.1186084073559108</v>
      </c>
      <c r="O467" s="113">
        <f t="shared" si="314"/>
        <v>1.12677377</v>
      </c>
      <c r="P467" s="113">
        <f t="shared" si="322"/>
        <v>1128.3619790299999</v>
      </c>
      <c r="Q467" s="11">
        <f t="shared" si="335"/>
        <v>0</v>
      </c>
      <c r="R467" s="30">
        <f t="shared" si="331"/>
        <v>0</v>
      </c>
      <c r="S467" s="8">
        <f t="shared" si="323"/>
        <v>0</v>
      </c>
      <c r="T467" s="122">
        <f t="shared" si="332"/>
        <v>0.12559999999999999</v>
      </c>
      <c r="U467" s="121">
        <f t="shared" si="313"/>
        <v>22</v>
      </c>
      <c r="V467" s="121">
        <v>252</v>
      </c>
      <c r="W467" s="120">
        <f t="shared" si="324"/>
        <v>1.0103827249999999</v>
      </c>
      <c r="X467" s="113">
        <f t="shared" si="325"/>
        <v>11.715472119999999</v>
      </c>
      <c r="Y467" s="113">
        <f t="shared" si="326"/>
        <v>0</v>
      </c>
      <c r="Z467" s="125" t="str">
        <f t="shared" si="336"/>
        <v>J=</v>
      </c>
      <c r="AA467" s="118">
        <f t="shared" si="337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27"/>
        <v>44613</v>
      </c>
      <c r="B468" s="113">
        <f t="shared" si="319"/>
        <v>1140.0774511499999</v>
      </c>
      <c r="C468" s="113">
        <f t="shared" si="333"/>
        <v>1001.409519</v>
      </c>
      <c r="D468" s="114">
        <f t="shared" si="328"/>
        <v>6075.69</v>
      </c>
      <c r="E468" s="115">
        <f t="shared" si="315"/>
        <v>6120.04</v>
      </c>
      <c r="F468" s="116">
        <f t="shared" si="316"/>
        <v>44550</v>
      </c>
      <c r="G468" s="117">
        <f t="shared" si="320"/>
        <v>7.2995824342585447E-3</v>
      </c>
      <c r="H468" s="118">
        <f t="shared" si="334"/>
        <v>44641</v>
      </c>
      <c r="I468" s="118">
        <f t="shared" si="321"/>
        <v>44613</v>
      </c>
      <c r="J468" s="119">
        <f t="shared" si="329"/>
        <v>22</v>
      </c>
      <c r="K468" s="119">
        <f t="shared" si="317"/>
        <v>22</v>
      </c>
      <c r="L468" s="8">
        <f t="shared" si="330"/>
        <v>1.00729958</v>
      </c>
      <c r="M468" s="120">
        <f t="shared" si="318"/>
        <v>1.0095006900000001</v>
      </c>
      <c r="N468" s="120">
        <f t="shared" si="312"/>
        <v>1.1186084073559108</v>
      </c>
      <c r="O468" s="113">
        <f t="shared" si="314"/>
        <v>1.12677377</v>
      </c>
      <c r="P468" s="113">
        <f t="shared" si="322"/>
        <v>1128.3619790299999</v>
      </c>
      <c r="Q468" s="11">
        <f t="shared" si="335"/>
        <v>15</v>
      </c>
      <c r="R468" s="30">
        <f t="shared" si="331"/>
        <v>0</v>
      </c>
      <c r="S468" s="8">
        <f t="shared" si="323"/>
        <v>0</v>
      </c>
      <c r="T468" s="122">
        <f t="shared" si="332"/>
        <v>0.12559999999999999</v>
      </c>
      <c r="U468" s="121">
        <f t="shared" si="313"/>
        <v>22</v>
      </c>
      <c r="V468" s="121">
        <v>252</v>
      </c>
      <c r="W468" s="120">
        <f t="shared" si="324"/>
        <v>1.0103827249999999</v>
      </c>
      <c r="X468" s="113">
        <f t="shared" si="325"/>
        <v>11.715472119999999</v>
      </c>
      <c r="Y468" s="113">
        <f t="shared" si="326"/>
        <v>11.715472119999999</v>
      </c>
      <c r="Z468" s="125" t="str">
        <f t="shared" si="336"/>
        <v>J=</v>
      </c>
      <c r="AA468" s="118">
        <f t="shared" si="337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27"/>
        <v>44614</v>
      </c>
      <c r="B469" s="113">
        <f t="shared" si="319"/>
        <v>1129.2297031000001</v>
      </c>
      <c r="C469" s="113">
        <f t="shared" si="333"/>
        <v>1001.409519</v>
      </c>
      <c r="D469" s="114">
        <f t="shared" si="328"/>
        <v>6120.04</v>
      </c>
      <c r="E469" s="115">
        <f t="shared" si="315"/>
        <v>6153.09</v>
      </c>
      <c r="F469" s="116">
        <f t="shared" si="316"/>
        <v>44582</v>
      </c>
      <c r="G469" s="117">
        <f t="shared" si="320"/>
        <v>5.4002915013626751E-3</v>
      </c>
      <c r="H469" s="118">
        <f t="shared" si="334"/>
        <v>44641</v>
      </c>
      <c r="I469" s="118">
        <f t="shared" si="321"/>
        <v>44641</v>
      </c>
      <c r="J469" s="119">
        <f t="shared" si="329"/>
        <v>18</v>
      </c>
      <c r="K469" s="119">
        <f t="shared" si="317"/>
        <v>1</v>
      </c>
      <c r="L469" s="8">
        <f t="shared" si="330"/>
        <v>1.0002992500000001</v>
      </c>
      <c r="M469" s="120">
        <f t="shared" si="318"/>
        <v>1.00729958</v>
      </c>
      <c r="N469" s="120">
        <f t="shared" si="312"/>
        <v>1.1267737789140779</v>
      </c>
      <c r="O469" s="113">
        <f t="shared" si="314"/>
        <v>1.12711096</v>
      </c>
      <c r="P469" s="113">
        <f t="shared" si="322"/>
        <v>1128.6996443099999</v>
      </c>
      <c r="Q469" s="11">
        <f t="shared" si="335"/>
        <v>0</v>
      </c>
      <c r="R469" s="30">
        <f t="shared" si="331"/>
        <v>0</v>
      </c>
      <c r="S469" s="8">
        <f t="shared" si="323"/>
        <v>0</v>
      </c>
      <c r="T469" s="122">
        <f t="shared" si="332"/>
        <v>0.12559999999999999</v>
      </c>
      <c r="U469" s="121">
        <f t="shared" si="313"/>
        <v>1</v>
      </c>
      <c r="V469" s="121">
        <v>252</v>
      </c>
      <c r="W469" s="120">
        <f t="shared" si="324"/>
        <v>1.000469619</v>
      </c>
      <c r="X469" s="113">
        <f t="shared" si="325"/>
        <v>0.53005879</v>
      </c>
      <c r="Y469" s="113">
        <f t="shared" si="326"/>
        <v>0</v>
      </c>
      <c r="Z469" s="125" t="str">
        <f t="shared" si="336"/>
        <v>J=</v>
      </c>
      <c r="AA469" s="118">
        <f t="shared" si="337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27"/>
        <v>44615</v>
      </c>
      <c r="B470" s="113">
        <f t="shared" si="319"/>
        <v>1130.0980940699999</v>
      </c>
      <c r="C470" s="113">
        <f t="shared" si="333"/>
        <v>1001.409519</v>
      </c>
      <c r="D470" s="114">
        <f t="shared" si="328"/>
        <v>6120.04</v>
      </c>
      <c r="E470" s="115">
        <f t="shared" si="315"/>
        <v>6153.09</v>
      </c>
      <c r="F470" s="116">
        <f t="shared" si="316"/>
        <v>44582</v>
      </c>
      <c r="G470" s="117">
        <f t="shared" si="320"/>
        <v>5.4002915013626751E-3</v>
      </c>
      <c r="H470" s="118">
        <f t="shared" si="334"/>
        <v>44641</v>
      </c>
      <c r="I470" s="118">
        <f t="shared" si="321"/>
        <v>44641</v>
      </c>
      <c r="J470" s="119">
        <f t="shared" si="329"/>
        <v>18</v>
      </c>
      <c r="K470" s="119">
        <f t="shared" si="317"/>
        <v>2</v>
      </c>
      <c r="L470" s="8">
        <f t="shared" si="330"/>
        <v>1.0005985900000001</v>
      </c>
      <c r="M470" s="120">
        <f t="shared" si="318"/>
        <v>1.00729958</v>
      </c>
      <c r="N470" s="120">
        <f t="shared" si="312"/>
        <v>1.1267737789140779</v>
      </c>
      <c r="O470" s="113">
        <f t="shared" si="314"/>
        <v>1.12744825</v>
      </c>
      <c r="P470" s="113">
        <f t="shared" si="322"/>
        <v>1129.0374097199999</v>
      </c>
      <c r="Q470" s="11">
        <f t="shared" si="335"/>
        <v>0</v>
      </c>
      <c r="R470" s="30">
        <f t="shared" si="331"/>
        <v>0</v>
      </c>
      <c r="S470" s="8">
        <f t="shared" si="323"/>
        <v>0</v>
      </c>
      <c r="T470" s="122">
        <f t="shared" si="332"/>
        <v>0.12559999999999999</v>
      </c>
      <c r="U470" s="121">
        <f t="shared" si="313"/>
        <v>2</v>
      </c>
      <c r="V470" s="121">
        <v>252</v>
      </c>
      <c r="W470" s="120">
        <f t="shared" si="324"/>
        <v>1.000939459</v>
      </c>
      <c r="X470" s="113">
        <f t="shared" si="325"/>
        <v>1.0606843500000001</v>
      </c>
      <c r="Y470" s="113">
        <f t="shared" si="326"/>
        <v>0</v>
      </c>
      <c r="Z470" s="125" t="str">
        <f t="shared" si="336"/>
        <v>J=</v>
      </c>
      <c r="AA470" s="118">
        <f t="shared" si="337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27"/>
        <v>44616</v>
      </c>
      <c r="B471" s="113">
        <f t="shared" si="319"/>
        <v>1130.96716122</v>
      </c>
      <c r="C471" s="113">
        <f t="shared" si="333"/>
        <v>1001.409519</v>
      </c>
      <c r="D471" s="114">
        <f t="shared" si="328"/>
        <v>6120.04</v>
      </c>
      <c r="E471" s="115">
        <f t="shared" si="315"/>
        <v>6153.09</v>
      </c>
      <c r="F471" s="116">
        <f t="shared" si="316"/>
        <v>44582</v>
      </c>
      <c r="G471" s="117">
        <f t="shared" si="320"/>
        <v>5.4002915013626751E-3</v>
      </c>
      <c r="H471" s="118">
        <f t="shared" si="334"/>
        <v>44641</v>
      </c>
      <c r="I471" s="118">
        <f t="shared" si="321"/>
        <v>44641</v>
      </c>
      <c r="J471" s="119">
        <f t="shared" si="329"/>
        <v>18</v>
      </c>
      <c r="K471" s="119">
        <f t="shared" si="317"/>
        <v>3</v>
      </c>
      <c r="L471" s="8">
        <f t="shared" si="330"/>
        <v>1.0008980300000001</v>
      </c>
      <c r="M471" s="120">
        <f t="shared" si="318"/>
        <v>1.00729958</v>
      </c>
      <c r="N471" s="120">
        <f t="shared" si="312"/>
        <v>1.1267737789140779</v>
      </c>
      <c r="O471" s="113">
        <f t="shared" si="314"/>
        <v>1.1277856500000001</v>
      </c>
      <c r="P471" s="113">
        <f t="shared" si="322"/>
        <v>1129.3752853000001</v>
      </c>
      <c r="Q471" s="11">
        <f t="shared" si="335"/>
        <v>0</v>
      </c>
      <c r="R471" s="30">
        <f t="shared" si="331"/>
        <v>0</v>
      </c>
      <c r="S471" s="8">
        <f t="shared" si="323"/>
        <v>0</v>
      </c>
      <c r="T471" s="122">
        <f t="shared" si="332"/>
        <v>0.12559999999999999</v>
      </c>
      <c r="U471" s="121">
        <f t="shared" si="313"/>
        <v>3</v>
      </c>
      <c r="V471" s="121">
        <v>252</v>
      </c>
      <c r="W471" s="120">
        <f t="shared" si="324"/>
        <v>1.0014095190000001</v>
      </c>
      <c r="X471" s="113">
        <f t="shared" si="325"/>
        <v>1.5918759200000001</v>
      </c>
      <c r="Y471" s="113">
        <f t="shared" si="326"/>
        <v>0</v>
      </c>
      <c r="Z471" s="125" t="str">
        <f t="shared" si="336"/>
        <v>J=</v>
      </c>
      <c r="AA471" s="118">
        <f t="shared" si="337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27"/>
        <v>44617</v>
      </c>
      <c r="B472" s="113">
        <f t="shared" si="319"/>
        <v>1131.8368859599998</v>
      </c>
      <c r="C472" s="113">
        <f t="shared" si="333"/>
        <v>1001.409519</v>
      </c>
      <c r="D472" s="114">
        <f t="shared" si="328"/>
        <v>6120.04</v>
      </c>
      <c r="E472" s="115">
        <f t="shared" si="315"/>
        <v>6153.09</v>
      </c>
      <c r="F472" s="116">
        <f t="shared" si="316"/>
        <v>44582</v>
      </c>
      <c r="G472" s="117">
        <f t="shared" si="320"/>
        <v>5.4002915013626751E-3</v>
      </c>
      <c r="H472" s="118">
        <f t="shared" si="334"/>
        <v>44641</v>
      </c>
      <c r="I472" s="118">
        <f t="shared" si="321"/>
        <v>44641</v>
      </c>
      <c r="J472" s="119">
        <f t="shared" si="329"/>
        <v>18</v>
      </c>
      <c r="K472" s="119">
        <f t="shared" si="317"/>
        <v>4</v>
      </c>
      <c r="L472" s="8">
        <f t="shared" si="330"/>
        <v>1.0011975500000001</v>
      </c>
      <c r="M472" s="120">
        <f t="shared" si="318"/>
        <v>1.00729958</v>
      </c>
      <c r="N472" s="120">
        <f t="shared" si="312"/>
        <v>1.1267737789140779</v>
      </c>
      <c r="O472" s="113">
        <f t="shared" si="314"/>
        <v>1.12812314</v>
      </c>
      <c r="P472" s="113">
        <f t="shared" si="322"/>
        <v>1129.7132509999999</v>
      </c>
      <c r="Q472" s="11">
        <f t="shared" si="335"/>
        <v>0</v>
      </c>
      <c r="R472" s="30">
        <f t="shared" si="331"/>
        <v>0</v>
      </c>
      <c r="S472" s="8">
        <f t="shared" si="323"/>
        <v>0</v>
      </c>
      <c r="T472" s="122">
        <f t="shared" si="332"/>
        <v>0.12559999999999999</v>
      </c>
      <c r="U472" s="121">
        <f t="shared" si="313"/>
        <v>4</v>
      </c>
      <c r="V472" s="121">
        <v>252</v>
      </c>
      <c r="W472" s="120">
        <f t="shared" si="324"/>
        <v>1.0018798</v>
      </c>
      <c r="X472" s="113">
        <f t="shared" si="325"/>
        <v>2.12363496</v>
      </c>
      <c r="Y472" s="113">
        <f t="shared" si="326"/>
        <v>0</v>
      </c>
      <c r="Z472" s="125" t="str">
        <f t="shared" si="336"/>
        <v>J=</v>
      </c>
      <c r="AA472" s="118">
        <f t="shared" si="337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27"/>
        <v>44618</v>
      </c>
      <c r="B473" s="113">
        <f t="shared" si="319"/>
        <v>1132.7072787</v>
      </c>
      <c r="C473" s="113">
        <f t="shared" si="333"/>
        <v>1001.409519</v>
      </c>
      <c r="D473" s="114">
        <f t="shared" si="328"/>
        <v>6120.04</v>
      </c>
      <c r="E473" s="115">
        <f t="shared" si="315"/>
        <v>6153.09</v>
      </c>
      <c r="F473" s="116">
        <f t="shared" si="316"/>
        <v>44582</v>
      </c>
      <c r="G473" s="117">
        <f t="shared" si="320"/>
        <v>5.4002915013626751E-3</v>
      </c>
      <c r="H473" s="118">
        <f t="shared" si="334"/>
        <v>44641</v>
      </c>
      <c r="I473" s="118">
        <f t="shared" si="321"/>
        <v>44641</v>
      </c>
      <c r="J473" s="119">
        <f t="shared" si="329"/>
        <v>18</v>
      </c>
      <c r="K473" s="119">
        <f t="shared" si="317"/>
        <v>5</v>
      </c>
      <c r="L473" s="8">
        <f t="shared" si="330"/>
        <v>1.00149716</v>
      </c>
      <c r="M473" s="120">
        <f t="shared" si="318"/>
        <v>1.00729958</v>
      </c>
      <c r="N473" s="120">
        <f t="shared" si="312"/>
        <v>1.1267737789140779</v>
      </c>
      <c r="O473" s="113">
        <f t="shared" si="314"/>
        <v>1.12846073</v>
      </c>
      <c r="P473" s="113">
        <f t="shared" si="322"/>
        <v>1130.0513168299999</v>
      </c>
      <c r="Q473" s="11">
        <f t="shared" si="335"/>
        <v>0</v>
      </c>
      <c r="R473" s="30">
        <f t="shared" si="331"/>
        <v>0</v>
      </c>
      <c r="S473" s="8">
        <f t="shared" si="323"/>
        <v>0</v>
      </c>
      <c r="T473" s="122">
        <f t="shared" si="332"/>
        <v>0.12559999999999999</v>
      </c>
      <c r="U473" s="121">
        <f t="shared" si="313"/>
        <v>5</v>
      </c>
      <c r="V473" s="121">
        <v>252</v>
      </c>
      <c r="W473" s="120">
        <f t="shared" si="324"/>
        <v>1.002350302</v>
      </c>
      <c r="X473" s="113">
        <f t="shared" si="325"/>
        <v>2.6559618700000001</v>
      </c>
      <c r="Y473" s="113">
        <f t="shared" si="326"/>
        <v>0</v>
      </c>
      <c r="Z473" s="125" t="str">
        <f t="shared" si="336"/>
        <v>J=</v>
      </c>
      <c r="AA473" s="118">
        <f t="shared" si="337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27"/>
        <v>44619</v>
      </c>
      <c r="B474" s="113">
        <f t="shared" si="319"/>
        <v>1132.7072787</v>
      </c>
      <c r="C474" s="113">
        <f t="shared" si="333"/>
        <v>1001.409519</v>
      </c>
      <c r="D474" s="114">
        <f t="shared" si="328"/>
        <v>6120.04</v>
      </c>
      <c r="E474" s="115">
        <f t="shared" si="315"/>
        <v>6153.09</v>
      </c>
      <c r="F474" s="116">
        <f t="shared" si="316"/>
        <v>44582</v>
      </c>
      <c r="G474" s="117">
        <f t="shared" si="320"/>
        <v>5.4002915013626751E-3</v>
      </c>
      <c r="H474" s="118">
        <f t="shared" si="334"/>
        <v>44641</v>
      </c>
      <c r="I474" s="118">
        <f t="shared" si="321"/>
        <v>44641</v>
      </c>
      <c r="J474" s="119">
        <f t="shared" si="329"/>
        <v>18</v>
      </c>
      <c r="K474" s="119">
        <f t="shared" si="317"/>
        <v>5</v>
      </c>
      <c r="L474" s="8">
        <f t="shared" si="330"/>
        <v>1.00149716</v>
      </c>
      <c r="M474" s="120">
        <f t="shared" si="318"/>
        <v>1.00729958</v>
      </c>
      <c r="N474" s="120">
        <f t="shared" si="312"/>
        <v>1.1267737789140779</v>
      </c>
      <c r="O474" s="113">
        <f t="shared" si="314"/>
        <v>1.12846073</v>
      </c>
      <c r="P474" s="113">
        <f t="shared" si="322"/>
        <v>1130.0513168299999</v>
      </c>
      <c r="Q474" s="11">
        <f t="shared" si="335"/>
        <v>0</v>
      </c>
      <c r="R474" s="30">
        <f t="shared" si="331"/>
        <v>0</v>
      </c>
      <c r="S474" s="8">
        <f t="shared" si="323"/>
        <v>0</v>
      </c>
      <c r="T474" s="122">
        <f t="shared" si="332"/>
        <v>0.12559999999999999</v>
      </c>
      <c r="U474" s="121">
        <f t="shared" si="313"/>
        <v>5</v>
      </c>
      <c r="V474" s="121">
        <v>252</v>
      </c>
      <c r="W474" s="120">
        <f t="shared" si="324"/>
        <v>1.002350302</v>
      </c>
      <c r="X474" s="113">
        <f t="shared" si="325"/>
        <v>2.6559618700000001</v>
      </c>
      <c r="Y474" s="113">
        <f t="shared" si="326"/>
        <v>0</v>
      </c>
      <c r="Z474" s="125" t="str">
        <f t="shared" si="336"/>
        <v>J=</v>
      </c>
      <c r="AA474" s="118">
        <f t="shared" si="337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27"/>
        <v>44620</v>
      </c>
      <c r="B475" s="113">
        <f t="shared" si="319"/>
        <v>1132.7072787</v>
      </c>
      <c r="C475" s="113">
        <f t="shared" si="333"/>
        <v>1001.409519</v>
      </c>
      <c r="D475" s="114">
        <f t="shared" si="328"/>
        <v>6120.04</v>
      </c>
      <c r="E475" s="115">
        <f t="shared" si="315"/>
        <v>6153.09</v>
      </c>
      <c r="F475" s="116">
        <f t="shared" si="316"/>
        <v>44582</v>
      </c>
      <c r="G475" s="117">
        <f t="shared" si="320"/>
        <v>5.4002915013626751E-3</v>
      </c>
      <c r="H475" s="118">
        <f t="shared" si="334"/>
        <v>44641</v>
      </c>
      <c r="I475" s="118">
        <f t="shared" si="321"/>
        <v>44641</v>
      </c>
      <c r="J475" s="119">
        <f t="shared" si="329"/>
        <v>18</v>
      </c>
      <c r="K475" s="119">
        <f t="shared" si="317"/>
        <v>5</v>
      </c>
      <c r="L475" s="8">
        <f t="shared" si="330"/>
        <v>1.00149716</v>
      </c>
      <c r="M475" s="120">
        <f t="shared" si="318"/>
        <v>1.00729958</v>
      </c>
      <c r="N475" s="120">
        <f t="shared" si="312"/>
        <v>1.1267737789140779</v>
      </c>
      <c r="O475" s="113">
        <f t="shared" si="314"/>
        <v>1.12846073</v>
      </c>
      <c r="P475" s="113">
        <f t="shared" si="322"/>
        <v>1130.0513168299999</v>
      </c>
      <c r="Q475" s="11">
        <f t="shared" si="335"/>
        <v>0</v>
      </c>
      <c r="R475" s="30">
        <f t="shared" si="331"/>
        <v>0</v>
      </c>
      <c r="S475" s="8">
        <f t="shared" si="323"/>
        <v>0</v>
      </c>
      <c r="T475" s="122">
        <f t="shared" si="332"/>
        <v>0.12559999999999999</v>
      </c>
      <c r="U475" s="121">
        <f t="shared" si="313"/>
        <v>5</v>
      </c>
      <c r="V475" s="121">
        <v>252</v>
      </c>
      <c r="W475" s="120">
        <f t="shared" si="324"/>
        <v>1.002350302</v>
      </c>
      <c r="X475" s="113">
        <f t="shared" si="325"/>
        <v>2.6559618700000001</v>
      </c>
      <c r="Y475" s="113">
        <f t="shared" si="326"/>
        <v>0</v>
      </c>
      <c r="Z475" s="125" t="str">
        <f t="shared" si="336"/>
        <v>J=</v>
      </c>
      <c r="AA475" s="118">
        <f t="shared" si="337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27"/>
        <v>44621</v>
      </c>
      <c r="B476" s="113">
        <f t="shared" si="319"/>
        <v>1132.7072787</v>
      </c>
      <c r="C476" s="113">
        <f t="shared" si="333"/>
        <v>1001.409519</v>
      </c>
      <c r="D476" s="114">
        <f t="shared" si="328"/>
        <v>6120.04</v>
      </c>
      <c r="E476" s="115">
        <f t="shared" si="315"/>
        <v>6153.09</v>
      </c>
      <c r="F476" s="116">
        <f t="shared" si="316"/>
        <v>44582</v>
      </c>
      <c r="G476" s="117">
        <f t="shared" si="320"/>
        <v>5.4002915013626751E-3</v>
      </c>
      <c r="H476" s="118">
        <f t="shared" si="334"/>
        <v>44641</v>
      </c>
      <c r="I476" s="118">
        <f t="shared" si="321"/>
        <v>44641</v>
      </c>
      <c r="J476" s="119">
        <f t="shared" si="329"/>
        <v>18</v>
      </c>
      <c r="K476" s="119">
        <f t="shared" si="317"/>
        <v>5</v>
      </c>
      <c r="L476" s="8">
        <f t="shared" si="330"/>
        <v>1.00149716</v>
      </c>
      <c r="M476" s="120">
        <f t="shared" si="318"/>
        <v>1.00729958</v>
      </c>
      <c r="N476" s="120">
        <f t="shared" si="312"/>
        <v>1.1267737789140779</v>
      </c>
      <c r="O476" s="113">
        <f t="shared" si="314"/>
        <v>1.12846073</v>
      </c>
      <c r="P476" s="113">
        <f t="shared" si="322"/>
        <v>1130.0513168299999</v>
      </c>
      <c r="Q476" s="11">
        <f t="shared" si="335"/>
        <v>0</v>
      </c>
      <c r="R476" s="30">
        <f t="shared" si="331"/>
        <v>0</v>
      </c>
      <c r="S476" s="8">
        <f t="shared" si="323"/>
        <v>0</v>
      </c>
      <c r="T476" s="122">
        <f t="shared" si="332"/>
        <v>0.12559999999999999</v>
      </c>
      <c r="U476" s="121">
        <f t="shared" si="313"/>
        <v>5</v>
      </c>
      <c r="V476" s="121">
        <v>252</v>
      </c>
      <c r="W476" s="120">
        <f t="shared" si="324"/>
        <v>1.002350302</v>
      </c>
      <c r="X476" s="113">
        <f t="shared" si="325"/>
        <v>2.6559618700000001</v>
      </c>
      <c r="Y476" s="113">
        <f t="shared" si="326"/>
        <v>0</v>
      </c>
      <c r="Z476" s="125" t="str">
        <f t="shared" si="336"/>
        <v>J=</v>
      </c>
      <c r="AA476" s="118">
        <f t="shared" si="337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27"/>
        <v>44622</v>
      </c>
      <c r="B477" s="113">
        <f t="shared" si="319"/>
        <v>1132.7072787</v>
      </c>
      <c r="C477" s="113">
        <f t="shared" si="333"/>
        <v>1001.409519</v>
      </c>
      <c r="D477" s="114">
        <f t="shared" si="328"/>
        <v>6120.04</v>
      </c>
      <c r="E477" s="115">
        <f t="shared" si="315"/>
        <v>6153.09</v>
      </c>
      <c r="F477" s="116">
        <f t="shared" si="316"/>
        <v>44582</v>
      </c>
      <c r="G477" s="117">
        <f t="shared" si="320"/>
        <v>5.4002915013626751E-3</v>
      </c>
      <c r="H477" s="118">
        <f t="shared" si="334"/>
        <v>44641</v>
      </c>
      <c r="I477" s="118">
        <f t="shared" si="321"/>
        <v>44641</v>
      </c>
      <c r="J477" s="119">
        <f t="shared" si="329"/>
        <v>18</v>
      </c>
      <c r="K477" s="119">
        <f t="shared" si="317"/>
        <v>5</v>
      </c>
      <c r="L477" s="8">
        <f t="shared" si="330"/>
        <v>1.00149716</v>
      </c>
      <c r="M477" s="120">
        <f t="shared" si="318"/>
        <v>1.00729958</v>
      </c>
      <c r="N477" s="120">
        <f t="shared" si="312"/>
        <v>1.1267737789140779</v>
      </c>
      <c r="O477" s="113">
        <f t="shared" si="314"/>
        <v>1.12846073</v>
      </c>
      <c r="P477" s="113">
        <f t="shared" si="322"/>
        <v>1130.0513168299999</v>
      </c>
      <c r="Q477" s="11">
        <f t="shared" si="335"/>
        <v>0</v>
      </c>
      <c r="R477" s="30">
        <f t="shared" si="331"/>
        <v>0</v>
      </c>
      <c r="S477" s="8">
        <f t="shared" si="323"/>
        <v>0</v>
      </c>
      <c r="T477" s="122">
        <f t="shared" si="332"/>
        <v>0.12559999999999999</v>
      </c>
      <c r="U477" s="121">
        <f t="shared" si="313"/>
        <v>5</v>
      </c>
      <c r="V477" s="121">
        <v>252</v>
      </c>
      <c r="W477" s="120">
        <f t="shared" si="324"/>
        <v>1.002350302</v>
      </c>
      <c r="X477" s="113">
        <f t="shared" si="325"/>
        <v>2.6559618700000001</v>
      </c>
      <c r="Y477" s="113">
        <f t="shared" si="326"/>
        <v>0</v>
      </c>
      <c r="Z477" s="125" t="str">
        <f t="shared" si="336"/>
        <v>J=</v>
      </c>
      <c r="AA477" s="118">
        <f t="shared" si="337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27"/>
        <v>44623</v>
      </c>
      <c r="B478" s="113">
        <f t="shared" si="319"/>
        <v>1133.5783498400001</v>
      </c>
      <c r="C478" s="113">
        <f t="shared" si="333"/>
        <v>1001.409519</v>
      </c>
      <c r="D478" s="114">
        <f t="shared" si="328"/>
        <v>6120.04</v>
      </c>
      <c r="E478" s="115">
        <f t="shared" si="315"/>
        <v>6153.09</v>
      </c>
      <c r="F478" s="116">
        <f t="shared" si="316"/>
        <v>44582</v>
      </c>
      <c r="G478" s="117">
        <f t="shared" si="320"/>
        <v>5.4002915013626751E-3</v>
      </c>
      <c r="H478" s="118">
        <f t="shared" si="334"/>
        <v>44641</v>
      </c>
      <c r="I478" s="118">
        <f t="shared" si="321"/>
        <v>44641</v>
      </c>
      <c r="J478" s="119">
        <f t="shared" si="329"/>
        <v>18</v>
      </c>
      <c r="K478" s="119">
        <f t="shared" si="317"/>
        <v>6</v>
      </c>
      <c r="L478" s="8">
        <f t="shared" si="330"/>
        <v>1.00179686</v>
      </c>
      <c r="M478" s="120">
        <f t="shared" si="318"/>
        <v>1.00729958</v>
      </c>
      <c r="N478" s="120">
        <f t="shared" si="312"/>
        <v>1.1267737789140779</v>
      </c>
      <c r="O478" s="113">
        <f t="shared" si="314"/>
        <v>1.12879843</v>
      </c>
      <c r="P478" s="113">
        <f t="shared" si="322"/>
        <v>1130.3894928300001</v>
      </c>
      <c r="Q478" s="11">
        <f t="shared" si="335"/>
        <v>0</v>
      </c>
      <c r="R478" s="30">
        <f t="shared" si="331"/>
        <v>0</v>
      </c>
      <c r="S478" s="8">
        <f t="shared" si="323"/>
        <v>0</v>
      </c>
      <c r="T478" s="122">
        <f t="shared" si="332"/>
        <v>0.12559999999999999</v>
      </c>
      <c r="U478" s="121">
        <f t="shared" si="313"/>
        <v>6</v>
      </c>
      <c r="V478" s="121">
        <v>252</v>
      </c>
      <c r="W478" s="120">
        <f t="shared" si="324"/>
        <v>1.002821025</v>
      </c>
      <c r="X478" s="113">
        <f t="shared" si="325"/>
        <v>3.18885701</v>
      </c>
      <c r="Y478" s="113">
        <f t="shared" si="326"/>
        <v>0</v>
      </c>
      <c r="Z478" s="125" t="str">
        <f t="shared" si="336"/>
        <v>J=</v>
      </c>
      <c r="AA478" s="118">
        <f t="shared" si="337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27"/>
        <v>44624</v>
      </c>
      <c r="B479" s="113">
        <f t="shared" si="319"/>
        <v>1134.45007854</v>
      </c>
      <c r="C479" s="113">
        <f t="shared" si="333"/>
        <v>1001.409519</v>
      </c>
      <c r="D479" s="114">
        <f t="shared" si="328"/>
        <v>6120.04</v>
      </c>
      <c r="E479" s="115">
        <f t="shared" si="315"/>
        <v>6153.09</v>
      </c>
      <c r="F479" s="116">
        <f t="shared" si="316"/>
        <v>44582</v>
      </c>
      <c r="G479" s="117">
        <f t="shared" si="320"/>
        <v>5.4002915013626751E-3</v>
      </c>
      <c r="H479" s="118">
        <f t="shared" si="334"/>
        <v>44641</v>
      </c>
      <c r="I479" s="118">
        <f t="shared" si="321"/>
        <v>44641</v>
      </c>
      <c r="J479" s="119">
        <f t="shared" si="329"/>
        <v>18</v>
      </c>
      <c r="K479" s="119">
        <f t="shared" si="317"/>
        <v>7</v>
      </c>
      <c r="L479" s="8">
        <f t="shared" si="330"/>
        <v>1.0020966499999999</v>
      </c>
      <c r="M479" s="120">
        <f t="shared" si="318"/>
        <v>1.00729958</v>
      </c>
      <c r="N479" s="120">
        <f t="shared" ref="N479:N542" si="338">IF(I479&gt;I478,N478*M479,N478)</f>
        <v>1.1267737789140779</v>
      </c>
      <c r="O479" s="113">
        <f t="shared" si="314"/>
        <v>1.1291362199999999</v>
      </c>
      <c r="P479" s="113">
        <f t="shared" si="322"/>
        <v>1130.72775895</v>
      </c>
      <c r="Q479" s="11">
        <f t="shared" si="335"/>
        <v>0</v>
      </c>
      <c r="R479" s="30">
        <f t="shared" si="331"/>
        <v>0</v>
      </c>
      <c r="S479" s="8">
        <f t="shared" si="323"/>
        <v>0</v>
      </c>
      <c r="T479" s="122">
        <f t="shared" si="332"/>
        <v>0.12559999999999999</v>
      </c>
      <c r="U479" s="121">
        <f t="shared" si="313"/>
        <v>7</v>
      </c>
      <c r="V479" s="121">
        <v>252</v>
      </c>
      <c r="W479" s="120">
        <f t="shared" si="324"/>
        <v>1.0032919680000001</v>
      </c>
      <c r="X479" s="113">
        <f t="shared" si="325"/>
        <v>3.7223195900000001</v>
      </c>
      <c r="Y479" s="113">
        <f t="shared" si="326"/>
        <v>0</v>
      </c>
      <c r="Z479" s="125" t="str">
        <f t="shared" si="336"/>
        <v>J=</v>
      </c>
      <c r="AA479" s="118">
        <f t="shared" si="337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27"/>
        <v>44625</v>
      </c>
      <c r="B480" s="113">
        <f t="shared" si="319"/>
        <v>1135.3224875200001</v>
      </c>
      <c r="C480" s="113">
        <f t="shared" si="333"/>
        <v>1001.409519</v>
      </c>
      <c r="D480" s="114">
        <f t="shared" si="328"/>
        <v>6120.04</v>
      </c>
      <c r="E480" s="115">
        <f t="shared" si="315"/>
        <v>6153.09</v>
      </c>
      <c r="F480" s="116">
        <f t="shared" si="316"/>
        <v>44582</v>
      </c>
      <c r="G480" s="117">
        <f t="shared" si="320"/>
        <v>5.4002915013626751E-3</v>
      </c>
      <c r="H480" s="118">
        <f t="shared" si="334"/>
        <v>44641</v>
      </c>
      <c r="I480" s="118">
        <f t="shared" si="321"/>
        <v>44641</v>
      </c>
      <c r="J480" s="119">
        <f t="shared" si="329"/>
        <v>18</v>
      </c>
      <c r="K480" s="119">
        <f t="shared" si="317"/>
        <v>8</v>
      </c>
      <c r="L480" s="8">
        <f t="shared" si="330"/>
        <v>1.00239653</v>
      </c>
      <c r="M480" s="120">
        <f t="shared" si="318"/>
        <v>1.00729958</v>
      </c>
      <c r="N480" s="120">
        <f t="shared" si="338"/>
        <v>1.1267737789140779</v>
      </c>
      <c r="O480" s="113">
        <f t="shared" si="314"/>
        <v>1.12947412</v>
      </c>
      <c r="P480" s="113">
        <f t="shared" si="322"/>
        <v>1131.0661352300001</v>
      </c>
      <c r="Q480" s="11">
        <f t="shared" si="335"/>
        <v>0</v>
      </c>
      <c r="R480" s="30">
        <f t="shared" si="331"/>
        <v>0</v>
      </c>
      <c r="S480" s="8">
        <f t="shared" si="323"/>
        <v>0</v>
      </c>
      <c r="T480" s="122">
        <f t="shared" si="332"/>
        <v>0.12559999999999999</v>
      </c>
      <c r="U480" s="121">
        <f t="shared" si="313"/>
        <v>8</v>
      </c>
      <c r="V480" s="121">
        <v>252</v>
      </c>
      <c r="W480" s="120">
        <f t="shared" si="324"/>
        <v>1.0037631330000001</v>
      </c>
      <c r="X480" s="113">
        <f t="shared" si="325"/>
        <v>4.2563522899999997</v>
      </c>
      <c r="Y480" s="113">
        <f t="shared" si="326"/>
        <v>0</v>
      </c>
      <c r="Z480" s="125" t="str">
        <f t="shared" si="336"/>
        <v>J=</v>
      </c>
      <c r="AA480" s="118">
        <f t="shared" si="337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27"/>
        <v>44626</v>
      </c>
      <c r="B481" s="113">
        <f t="shared" si="319"/>
        <v>1135.3224875200001</v>
      </c>
      <c r="C481" s="113">
        <f t="shared" si="333"/>
        <v>1001.409519</v>
      </c>
      <c r="D481" s="114">
        <f t="shared" si="328"/>
        <v>6120.04</v>
      </c>
      <c r="E481" s="115">
        <f t="shared" si="315"/>
        <v>6153.09</v>
      </c>
      <c r="F481" s="116">
        <f t="shared" si="316"/>
        <v>44582</v>
      </c>
      <c r="G481" s="117">
        <f t="shared" si="320"/>
        <v>5.4002915013626751E-3</v>
      </c>
      <c r="H481" s="118">
        <f t="shared" si="334"/>
        <v>44641</v>
      </c>
      <c r="I481" s="118">
        <f t="shared" si="321"/>
        <v>44641</v>
      </c>
      <c r="J481" s="119">
        <f t="shared" si="329"/>
        <v>18</v>
      </c>
      <c r="K481" s="119">
        <f t="shared" si="317"/>
        <v>8</v>
      </c>
      <c r="L481" s="8">
        <f t="shared" si="330"/>
        <v>1.00239653</v>
      </c>
      <c r="M481" s="120">
        <f t="shared" si="318"/>
        <v>1.00729958</v>
      </c>
      <c r="N481" s="120">
        <f t="shared" si="338"/>
        <v>1.1267737789140779</v>
      </c>
      <c r="O481" s="113">
        <f t="shared" si="314"/>
        <v>1.12947412</v>
      </c>
      <c r="P481" s="113">
        <f t="shared" si="322"/>
        <v>1131.0661352300001</v>
      </c>
      <c r="Q481" s="11">
        <f t="shared" si="335"/>
        <v>0</v>
      </c>
      <c r="R481" s="30">
        <f t="shared" si="331"/>
        <v>0</v>
      </c>
      <c r="S481" s="8">
        <f t="shared" si="323"/>
        <v>0</v>
      </c>
      <c r="T481" s="122">
        <f t="shared" si="332"/>
        <v>0.12559999999999999</v>
      </c>
      <c r="U481" s="121">
        <f t="shared" si="313"/>
        <v>8</v>
      </c>
      <c r="V481" s="121">
        <v>252</v>
      </c>
      <c r="W481" s="120">
        <f t="shared" si="324"/>
        <v>1.0037631330000001</v>
      </c>
      <c r="X481" s="113">
        <f t="shared" si="325"/>
        <v>4.2563522899999997</v>
      </c>
      <c r="Y481" s="113">
        <f t="shared" si="326"/>
        <v>0</v>
      </c>
      <c r="Z481" s="125" t="str">
        <f t="shared" si="336"/>
        <v>J=</v>
      </c>
      <c r="AA481" s="118">
        <f t="shared" si="337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27"/>
        <v>44627</v>
      </c>
      <c r="B482" s="113">
        <f t="shared" si="319"/>
        <v>1135.3224875200001</v>
      </c>
      <c r="C482" s="113">
        <f t="shared" si="333"/>
        <v>1001.409519</v>
      </c>
      <c r="D482" s="114">
        <f t="shared" si="328"/>
        <v>6120.04</v>
      </c>
      <c r="E482" s="115">
        <f t="shared" si="315"/>
        <v>6153.09</v>
      </c>
      <c r="F482" s="116">
        <f t="shared" si="316"/>
        <v>44582</v>
      </c>
      <c r="G482" s="117">
        <f t="shared" si="320"/>
        <v>5.4002915013626751E-3</v>
      </c>
      <c r="H482" s="118">
        <f t="shared" si="334"/>
        <v>44641</v>
      </c>
      <c r="I482" s="118">
        <f t="shared" si="321"/>
        <v>44641</v>
      </c>
      <c r="J482" s="119">
        <f t="shared" si="329"/>
        <v>18</v>
      </c>
      <c r="K482" s="119">
        <f t="shared" si="317"/>
        <v>8</v>
      </c>
      <c r="L482" s="8">
        <f t="shared" si="330"/>
        <v>1.00239653</v>
      </c>
      <c r="M482" s="120">
        <f t="shared" si="318"/>
        <v>1.00729958</v>
      </c>
      <c r="N482" s="120">
        <f t="shared" si="338"/>
        <v>1.1267737789140779</v>
      </c>
      <c r="O482" s="113">
        <f t="shared" si="314"/>
        <v>1.12947412</v>
      </c>
      <c r="P482" s="113">
        <f t="shared" si="322"/>
        <v>1131.0661352300001</v>
      </c>
      <c r="Q482" s="11">
        <f t="shared" si="335"/>
        <v>0</v>
      </c>
      <c r="R482" s="30">
        <f t="shared" si="331"/>
        <v>0</v>
      </c>
      <c r="S482" s="8">
        <f t="shared" si="323"/>
        <v>0</v>
      </c>
      <c r="T482" s="122">
        <f t="shared" si="332"/>
        <v>0.12559999999999999</v>
      </c>
      <c r="U482" s="121">
        <f t="shared" si="313"/>
        <v>8</v>
      </c>
      <c r="V482" s="121">
        <v>252</v>
      </c>
      <c r="W482" s="120">
        <f t="shared" si="324"/>
        <v>1.0037631330000001</v>
      </c>
      <c r="X482" s="113">
        <f t="shared" si="325"/>
        <v>4.2563522899999997</v>
      </c>
      <c r="Y482" s="113">
        <f t="shared" si="326"/>
        <v>0</v>
      </c>
      <c r="Z482" s="125" t="str">
        <f t="shared" si="336"/>
        <v>J=</v>
      </c>
      <c r="AA482" s="118">
        <f t="shared" si="337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27"/>
        <v>44628</v>
      </c>
      <c r="B483" s="113">
        <f t="shared" si="319"/>
        <v>1136.19557715</v>
      </c>
      <c r="C483" s="113">
        <f t="shared" si="333"/>
        <v>1001.409519</v>
      </c>
      <c r="D483" s="114">
        <f t="shared" si="328"/>
        <v>6120.04</v>
      </c>
      <c r="E483" s="115">
        <f t="shared" si="315"/>
        <v>6153.09</v>
      </c>
      <c r="F483" s="116">
        <f t="shared" si="316"/>
        <v>44582</v>
      </c>
      <c r="G483" s="117">
        <f t="shared" si="320"/>
        <v>5.4002915013626751E-3</v>
      </c>
      <c r="H483" s="118">
        <f t="shared" si="334"/>
        <v>44641</v>
      </c>
      <c r="I483" s="118">
        <f t="shared" si="321"/>
        <v>44641</v>
      </c>
      <c r="J483" s="119">
        <f t="shared" si="329"/>
        <v>18</v>
      </c>
      <c r="K483" s="119">
        <f t="shared" si="317"/>
        <v>9</v>
      </c>
      <c r="L483" s="8">
        <f t="shared" si="330"/>
        <v>1.00269651</v>
      </c>
      <c r="M483" s="120">
        <f t="shared" si="318"/>
        <v>1.00729958</v>
      </c>
      <c r="N483" s="120">
        <f t="shared" si="338"/>
        <v>1.1267737789140779</v>
      </c>
      <c r="O483" s="113">
        <f t="shared" si="314"/>
        <v>1.1298121299999999</v>
      </c>
      <c r="P483" s="113">
        <f t="shared" si="322"/>
        <v>1131.40462166</v>
      </c>
      <c r="Q483" s="11">
        <f t="shared" si="335"/>
        <v>0</v>
      </c>
      <c r="R483" s="30">
        <f t="shared" si="331"/>
        <v>0</v>
      </c>
      <c r="S483" s="8">
        <f t="shared" si="323"/>
        <v>0</v>
      </c>
      <c r="T483" s="122">
        <f t="shared" si="332"/>
        <v>0.12559999999999999</v>
      </c>
      <c r="U483" s="121">
        <f t="shared" si="313"/>
        <v>9</v>
      </c>
      <c r="V483" s="121">
        <v>252</v>
      </c>
      <c r="W483" s="120">
        <f t="shared" si="324"/>
        <v>1.00423452</v>
      </c>
      <c r="X483" s="113">
        <f t="shared" si="325"/>
        <v>4.79095549</v>
      </c>
      <c r="Y483" s="113">
        <f t="shared" si="326"/>
        <v>0</v>
      </c>
      <c r="Z483" s="125" t="str">
        <f t="shared" si="336"/>
        <v>J=</v>
      </c>
      <c r="AA483" s="118">
        <f t="shared" si="337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27"/>
        <v>44629</v>
      </c>
      <c r="B484" s="113">
        <f t="shared" si="319"/>
        <v>1137.0693254400001</v>
      </c>
      <c r="C484" s="113">
        <f t="shared" si="333"/>
        <v>1001.409519</v>
      </c>
      <c r="D484" s="114">
        <f t="shared" si="328"/>
        <v>6120.04</v>
      </c>
      <c r="E484" s="115">
        <f t="shared" si="315"/>
        <v>6153.09</v>
      </c>
      <c r="F484" s="116">
        <f t="shared" si="316"/>
        <v>44582</v>
      </c>
      <c r="G484" s="117">
        <f t="shared" si="320"/>
        <v>5.4002915013626751E-3</v>
      </c>
      <c r="H484" s="118">
        <f t="shared" si="334"/>
        <v>44641</v>
      </c>
      <c r="I484" s="118">
        <f t="shared" si="321"/>
        <v>44641</v>
      </c>
      <c r="J484" s="119">
        <f t="shared" si="329"/>
        <v>18</v>
      </c>
      <c r="K484" s="119">
        <f t="shared" si="317"/>
        <v>10</v>
      </c>
      <c r="L484" s="8">
        <f t="shared" si="330"/>
        <v>1.0029965700000001</v>
      </c>
      <c r="M484" s="120">
        <f t="shared" si="318"/>
        <v>1.00729958</v>
      </c>
      <c r="N484" s="120">
        <f t="shared" si="338"/>
        <v>1.1267737789140779</v>
      </c>
      <c r="O484" s="113">
        <f t="shared" si="314"/>
        <v>1.1301502299999999</v>
      </c>
      <c r="P484" s="113">
        <f t="shared" si="322"/>
        <v>1131.7431982200001</v>
      </c>
      <c r="Q484" s="11">
        <f t="shared" si="335"/>
        <v>0</v>
      </c>
      <c r="R484" s="30">
        <f t="shared" si="331"/>
        <v>0</v>
      </c>
      <c r="S484" s="8">
        <f t="shared" si="323"/>
        <v>0</v>
      </c>
      <c r="T484" s="122">
        <f t="shared" si="332"/>
        <v>0.12559999999999999</v>
      </c>
      <c r="U484" s="121">
        <f t="shared" si="313"/>
        <v>10</v>
      </c>
      <c r="V484" s="121">
        <v>252</v>
      </c>
      <c r="W484" s="120">
        <f t="shared" si="324"/>
        <v>1.0047061269999999</v>
      </c>
      <c r="X484" s="113">
        <f t="shared" si="325"/>
        <v>5.3261272200000001</v>
      </c>
      <c r="Y484" s="113">
        <f t="shared" si="326"/>
        <v>0</v>
      </c>
      <c r="Z484" s="125" t="str">
        <f t="shared" si="336"/>
        <v>J=</v>
      </c>
      <c r="AA484" s="118">
        <f t="shared" si="337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27"/>
        <v>44630</v>
      </c>
      <c r="B485" s="113">
        <f t="shared" si="319"/>
        <v>1137.9437461800001</v>
      </c>
      <c r="C485" s="113">
        <f t="shared" si="333"/>
        <v>1001.409519</v>
      </c>
      <c r="D485" s="114">
        <f t="shared" si="328"/>
        <v>6120.04</v>
      </c>
      <c r="E485" s="115">
        <f t="shared" si="315"/>
        <v>6153.09</v>
      </c>
      <c r="F485" s="116">
        <f t="shared" si="316"/>
        <v>44582</v>
      </c>
      <c r="G485" s="117">
        <f t="shared" si="320"/>
        <v>5.4002915013626751E-3</v>
      </c>
      <c r="H485" s="118">
        <f t="shared" si="334"/>
        <v>44641</v>
      </c>
      <c r="I485" s="118">
        <f t="shared" si="321"/>
        <v>44641</v>
      </c>
      <c r="J485" s="119">
        <f t="shared" si="329"/>
        <v>18</v>
      </c>
      <c r="K485" s="119">
        <f t="shared" si="317"/>
        <v>11</v>
      </c>
      <c r="L485" s="8">
        <f t="shared" si="330"/>
        <v>1.00329672</v>
      </c>
      <c r="M485" s="120">
        <f t="shared" si="318"/>
        <v>1.00729958</v>
      </c>
      <c r="N485" s="120">
        <f t="shared" si="338"/>
        <v>1.1267737789140779</v>
      </c>
      <c r="O485" s="113">
        <f t="shared" si="314"/>
        <v>1.13048843</v>
      </c>
      <c r="P485" s="113">
        <f t="shared" si="322"/>
        <v>1132.08187492</v>
      </c>
      <c r="Q485" s="11">
        <f t="shared" si="335"/>
        <v>0</v>
      </c>
      <c r="R485" s="30">
        <f t="shared" si="331"/>
        <v>0</v>
      </c>
      <c r="S485" s="8">
        <f t="shared" si="323"/>
        <v>0</v>
      </c>
      <c r="T485" s="122">
        <f t="shared" si="332"/>
        <v>0.12559999999999999</v>
      </c>
      <c r="U485" s="121">
        <f t="shared" ref="U485:U548" si="339">IF(Q484&gt;0,1,IF(K485=K484,U484,U484+1))</f>
        <v>11</v>
      </c>
      <c r="V485" s="121">
        <v>252</v>
      </c>
      <c r="W485" s="120">
        <f t="shared" si="324"/>
        <v>1.0051779569999999</v>
      </c>
      <c r="X485" s="113">
        <f t="shared" si="325"/>
        <v>5.86187126</v>
      </c>
      <c r="Y485" s="113">
        <f t="shared" si="326"/>
        <v>0</v>
      </c>
      <c r="Z485" s="125" t="str">
        <f t="shared" si="336"/>
        <v>J=</v>
      </c>
      <c r="AA485" s="118">
        <f t="shared" si="337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27"/>
        <v>44631</v>
      </c>
      <c r="B486" s="113">
        <f t="shared" si="319"/>
        <v>1138.81883636</v>
      </c>
      <c r="C486" s="113">
        <f t="shared" si="333"/>
        <v>1001.409519</v>
      </c>
      <c r="D486" s="114">
        <f t="shared" si="328"/>
        <v>6120.04</v>
      </c>
      <c r="E486" s="115">
        <f t="shared" si="315"/>
        <v>6153.09</v>
      </c>
      <c r="F486" s="116">
        <f t="shared" si="316"/>
        <v>44582</v>
      </c>
      <c r="G486" s="117">
        <f t="shared" si="320"/>
        <v>5.4002915013626751E-3</v>
      </c>
      <c r="H486" s="118">
        <f t="shared" si="334"/>
        <v>44641</v>
      </c>
      <c r="I486" s="118">
        <f t="shared" si="321"/>
        <v>44641</v>
      </c>
      <c r="J486" s="119">
        <f t="shared" si="329"/>
        <v>18</v>
      </c>
      <c r="K486" s="119">
        <f t="shared" si="317"/>
        <v>12</v>
      </c>
      <c r="L486" s="8">
        <f t="shared" si="330"/>
        <v>1.0035969600000001</v>
      </c>
      <c r="M486" s="120">
        <f t="shared" si="318"/>
        <v>1.00729958</v>
      </c>
      <c r="N486" s="120">
        <f t="shared" si="338"/>
        <v>1.1267737789140779</v>
      </c>
      <c r="O486" s="113">
        <f t="shared" si="314"/>
        <v>1.1308267299999999</v>
      </c>
      <c r="P486" s="113">
        <f t="shared" si="322"/>
        <v>1132.4206517600001</v>
      </c>
      <c r="Q486" s="11">
        <f t="shared" si="335"/>
        <v>0</v>
      </c>
      <c r="R486" s="30">
        <f t="shared" si="331"/>
        <v>0</v>
      </c>
      <c r="S486" s="8">
        <f t="shared" si="323"/>
        <v>0</v>
      </c>
      <c r="T486" s="122">
        <f t="shared" si="332"/>
        <v>0.12559999999999999</v>
      </c>
      <c r="U486" s="121">
        <f t="shared" si="339"/>
        <v>12</v>
      </c>
      <c r="V486" s="121">
        <v>252</v>
      </c>
      <c r="W486" s="120">
        <f t="shared" si="324"/>
        <v>1.0056500070000001</v>
      </c>
      <c r="X486" s="113">
        <f t="shared" si="325"/>
        <v>6.3981846000000004</v>
      </c>
      <c r="Y486" s="113">
        <f t="shared" si="326"/>
        <v>0</v>
      </c>
      <c r="Z486" s="125" t="str">
        <f t="shared" si="336"/>
        <v>J=</v>
      </c>
      <c r="AA486" s="118">
        <f t="shared" si="337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27"/>
        <v>44632</v>
      </c>
      <c r="B487" s="113">
        <f t="shared" si="319"/>
        <v>1139.69460981</v>
      </c>
      <c r="C487" s="113">
        <f t="shared" si="333"/>
        <v>1001.409519</v>
      </c>
      <c r="D487" s="114">
        <f t="shared" si="328"/>
        <v>6120.04</v>
      </c>
      <c r="E487" s="115">
        <f t="shared" si="315"/>
        <v>6153.09</v>
      </c>
      <c r="F487" s="116">
        <f t="shared" si="316"/>
        <v>44582</v>
      </c>
      <c r="G487" s="117">
        <f t="shared" si="320"/>
        <v>5.4002915013626751E-3</v>
      </c>
      <c r="H487" s="118">
        <f t="shared" si="334"/>
        <v>44641</v>
      </c>
      <c r="I487" s="118">
        <f t="shared" si="321"/>
        <v>44641</v>
      </c>
      <c r="J487" s="119">
        <f t="shared" si="329"/>
        <v>18</v>
      </c>
      <c r="K487" s="119">
        <f t="shared" si="317"/>
        <v>13</v>
      </c>
      <c r="L487" s="8">
        <f t="shared" si="330"/>
        <v>1.0038972900000001</v>
      </c>
      <c r="M487" s="120">
        <f t="shared" si="318"/>
        <v>1.00729958</v>
      </c>
      <c r="N487" s="120">
        <f t="shared" si="338"/>
        <v>1.1267737789140779</v>
      </c>
      <c r="O487" s="113">
        <f t="shared" si="314"/>
        <v>1.13116514</v>
      </c>
      <c r="P487" s="113">
        <f t="shared" si="322"/>
        <v>1132.75953875</v>
      </c>
      <c r="Q487" s="11">
        <f t="shared" si="335"/>
        <v>0</v>
      </c>
      <c r="R487" s="30">
        <f t="shared" si="331"/>
        <v>0</v>
      </c>
      <c r="S487" s="8">
        <f t="shared" si="323"/>
        <v>0</v>
      </c>
      <c r="T487" s="122">
        <f t="shared" si="332"/>
        <v>0.12559999999999999</v>
      </c>
      <c r="U487" s="121">
        <f t="shared" si="339"/>
        <v>13</v>
      </c>
      <c r="V487" s="121">
        <v>252</v>
      </c>
      <c r="W487" s="120">
        <f t="shared" si="324"/>
        <v>1.00612228</v>
      </c>
      <c r="X487" s="113">
        <f t="shared" si="325"/>
        <v>6.9350710600000003</v>
      </c>
      <c r="Y487" s="113">
        <f t="shared" si="326"/>
        <v>0</v>
      </c>
      <c r="Z487" s="125" t="str">
        <f t="shared" si="336"/>
        <v>J=</v>
      </c>
      <c r="AA487" s="118">
        <f t="shared" si="337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27"/>
        <v>44633</v>
      </c>
      <c r="B488" s="113">
        <f t="shared" si="319"/>
        <v>1139.69460981</v>
      </c>
      <c r="C488" s="113">
        <f t="shared" si="333"/>
        <v>1001.409519</v>
      </c>
      <c r="D488" s="114">
        <f t="shared" si="328"/>
        <v>6120.04</v>
      </c>
      <c r="E488" s="115">
        <f t="shared" si="315"/>
        <v>6153.09</v>
      </c>
      <c r="F488" s="116">
        <f t="shared" si="316"/>
        <v>44582</v>
      </c>
      <c r="G488" s="117">
        <f t="shared" si="320"/>
        <v>5.4002915013626751E-3</v>
      </c>
      <c r="H488" s="118">
        <f t="shared" si="334"/>
        <v>44641</v>
      </c>
      <c r="I488" s="118">
        <f t="shared" si="321"/>
        <v>44641</v>
      </c>
      <c r="J488" s="119">
        <f t="shared" si="329"/>
        <v>18</v>
      </c>
      <c r="K488" s="119">
        <f t="shared" si="317"/>
        <v>13</v>
      </c>
      <c r="L488" s="8">
        <f t="shared" si="330"/>
        <v>1.0038972900000001</v>
      </c>
      <c r="M488" s="120">
        <f t="shared" si="318"/>
        <v>1.00729958</v>
      </c>
      <c r="N488" s="120">
        <f t="shared" si="338"/>
        <v>1.1267737789140779</v>
      </c>
      <c r="O488" s="113">
        <f t="shared" si="314"/>
        <v>1.13116514</v>
      </c>
      <c r="P488" s="113">
        <f t="shared" si="322"/>
        <v>1132.75953875</v>
      </c>
      <c r="Q488" s="11">
        <f t="shared" si="335"/>
        <v>0</v>
      </c>
      <c r="R488" s="30">
        <f t="shared" si="331"/>
        <v>0</v>
      </c>
      <c r="S488" s="8">
        <f t="shared" si="323"/>
        <v>0</v>
      </c>
      <c r="T488" s="122">
        <f t="shared" si="332"/>
        <v>0.12559999999999999</v>
      </c>
      <c r="U488" s="121">
        <f t="shared" si="339"/>
        <v>13</v>
      </c>
      <c r="V488" s="121">
        <v>252</v>
      </c>
      <c r="W488" s="120">
        <f t="shared" si="324"/>
        <v>1.00612228</v>
      </c>
      <c r="X488" s="113">
        <f t="shared" si="325"/>
        <v>6.9350710600000003</v>
      </c>
      <c r="Y488" s="113">
        <f t="shared" si="326"/>
        <v>0</v>
      </c>
      <c r="Z488" s="125" t="str">
        <f t="shared" si="336"/>
        <v>J=</v>
      </c>
      <c r="AA488" s="118">
        <f t="shared" si="337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27"/>
        <v>44634</v>
      </c>
      <c r="B489" s="113">
        <f t="shared" si="319"/>
        <v>1139.69460981</v>
      </c>
      <c r="C489" s="113">
        <f t="shared" si="333"/>
        <v>1001.409519</v>
      </c>
      <c r="D489" s="114">
        <f t="shared" si="328"/>
        <v>6120.04</v>
      </c>
      <c r="E489" s="115">
        <f t="shared" si="315"/>
        <v>6153.09</v>
      </c>
      <c r="F489" s="116">
        <f t="shared" si="316"/>
        <v>44582</v>
      </c>
      <c r="G489" s="117">
        <f t="shared" si="320"/>
        <v>5.4002915013626751E-3</v>
      </c>
      <c r="H489" s="118">
        <f t="shared" si="334"/>
        <v>44641</v>
      </c>
      <c r="I489" s="118">
        <f t="shared" si="321"/>
        <v>44641</v>
      </c>
      <c r="J489" s="119">
        <f t="shared" si="329"/>
        <v>18</v>
      </c>
      <c r="K489" s="119">
        <f t="shared" si="317"/>
        <v>13</v>
      </c>
      <c r="L489" s="8">
        <f t="shared" si="330"/>
        <v>1.0038972900000001</v>
      </c>
      <c r="M489" s="120">
        <f t="shared" si="318"/>
        <v>1.00729958</v>
      </c>
      <c r="N489" s="120">
        <f t="shared" si="338"/>
        <v>1.1267737789140779</v>
      </c>
      <c r="O489" s="113">
        <f t="shared" ref="O489:O552" si="340">TRUNC(TRUNC((L489*N489),15),8)</f>
        <v>1.13116514</v>
      </c>
      <c r="P489" s="113">
        <f t="shared" si="322"/>
        <v>1132.75953875</v>
      </c>
      <c r="Q489" s="11">
        <f t="shared" si="335"/>
        <v>0</v>
      </c>
      <c r="R489" s="30">
        <f t="shared" si="331"/>
        <v>0</v>
      </c>
      <c r="S489" s="8">
        <f t="shared" si="323"/>
        <v>0</v>
      </c>
      <c r="T489" s="122">
        <f t="shared" si="332"/>
        <v>0.12559999999999999</v>
      </c>
      <c r="U489" s="121">
        <f t="shared" si="339"/>
        <v>13</v>
      </c>
      <c r="V489" s="121">
        <v>252</v>
      </c>
      <c r="W489" s="120">
        <f t="shared" si="324"/>
        <v>1.00612228</v>
      </c>
      <c r="X489" s="113">
        <f t="shared" si="325"/>
        <v>6.9350710600000003</v>
      </c>
      <c r="Y489" s="113">
        <f t="shared" si="326"/>
        <v>0</v>
      </c>
      <c r="Z489" s="125" t="str">
        <f t="shared" si="336"/>
        <v>J=</v>
      </c>
      <c r="AA489" s="118">
        <f t="shared" si="337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27"/>
        <v>44635</v>
      </c>
      <c r="B490" s="113">
        <f t="shared" si="319"/>
        <v>1140.5710445</v>
      </c>
      <c r="C490" s="113">
        <f t="shared" si="333"/>
        <v>1001.409519</v>
      </c>
      <c r="D490" s="114">
        <f t="shared" si="328"/>
        <v>6120.04</v>
      </c>
      <c r="E490" s="115">
        <f t="shared" ref="E490:E553" si="341">IF($K490=1,VLOOKUP($A489,$AO$10:$AS$131,4),E489)</f>
        <v>6153.09</v>
      </c>
      <c r="F490" s="116">
        <f t="shared" ref="F490:F553" si="342">IF($K490=1,VLOOKUP($A489,$AO$10:$AS$131,5),F489)</f>
        <v>44582</v>
      </c>
      <c r="G490" s="117">
        <f t="shared" si="320"/>
        <v>5.4002915013626751E-3</v>
      </c>
      <c r="H490" s="118">
        <f t="shared" si="334"/>
        <v>44641</v>
      </c>
      <c r="I490" s="118">
        <f t="shared" si="321"/>
        <v>44641</v>
      </c>
      <c r="J490" s="119">
        <f t="shared" si="329"/>
        <v>18</v>
      </c>
      <c r="K490" s="119">
        <f t="shared" ref="K490:K553" si="343">(J490-(NETWORKDAYS(A490,I490,AD$176:AD$502)-1))</f>
        <v>14</v>
      </c>
      <c r="L490" s="8">
        <f t="shared" si="330"/>
        <v>1.0041977099999999</v>
      </c>
      <c r="M490" s="120">
        <f t="shared" ref="M490:M553" si="344">IF(I490&gt;I489,L489,M489)</f>
        <v>1.00729958</v>
      </c>
      <c r="N490" s="120">
        <f t="shared" si="338"/>
        <v>1.1267737789140779</v>
      </c>
      <c r="O490" s="113">
        <f t="shared" si="340"/>
        <v>1.13150364</v>
      </c>
      <c r="P490" s="113">
        <f t="shared" si="322"/>
        <v>1133.09851587</v>
      </c>
      <c r="Q490" s="11">
        <f t="shared" si="335"/>
        <v>0</v>
      </c>
      <c r="R490" s="30">
        <f t="shared" si="331"/>
        <v>0</v>
      </c>
      <c r="S490" s="8">
        <f t="shared" si="323"/>
        <v>0</v>
      </c>
      <c r="T490" s="122">
        <f t="shared" si="332"/>
        <v>0.12559999999999999</v>
      </c>
      <c r="U490" s="121">
        <f t="shared" si="339"/>
        <v>14</v>
      </c>
      <c r="V490" s="121">
        <v>252</v>
      </c>
      <c r="W490" s="120">
        <f t="shared" si="324"/>
        <v>1.0065947740000001</v>
      </c>
      <c r="X490" s="113">
        <f t="shared" si="325"/>
        <v>7.4725286300000002</v>
      </c>
      <c r="Y490" s="113">
        <f t="shared" si="326"/>
        <v>0</v>
      </c>
      <c r="Z490" s="125" t="str">
        <f t="shared" si="336"/>
        <v>J=</v>
      </c>
      <c r="AA490" s="118">
        <f t="shared" si="337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27"/>
        <v>44636</v>
      </c>
      <c r="B491" s="113">
        <f t="shared" si="319"/>
        <v>1141.4481620700001</v>
      </c>
      <c r="C491" s="113">
        <f t="shared" si="333"/>
        <v>1001.409519</v>
      </c>
      <c r="D491" s="114">
        <f t="shared" si="328"/>
        <v>6120.04</v>
      </c>
      <c r="E491" s="115">
        <f t="shared" si="341"/>
        <v>6153.09</v>
      </c>
      <c r="F491" s="116">
        <f t="shared" si="342"/>
        <v>44582</v>
      </c>
      <c r="G491" s="117">
        <f t="shared" si="320"/>
        <v>5.4002915013626751E-3</v>
      </c>
      <c r="H491" s="118">
        <f t="shared" si="334"/>
        <v>44641</v>
      </c>
      <c r="I491" s="118">
        <f t="shared" si="321"/>
        <v>44641</v>
      </c>
      <c r="J491" s="119">
        <f t="shared" si="329"/>
        <v>18</v>
      </c>
      <c r="K491" s="119">
        <f t="shared" si="343"/>
        <v>15</v>
      </c>
      <c r="L491" s="8">
        <f t="shared" si="330"/>
        <v>1.0044982200000001</v>
      </c>
      <c r="M491" s="120">
        <f t="shared" si="344"/>
        <v>1.00729958</v>
      </c>
      <c r="N491" s="120">
        <f t="shared" si="338"/>
        <v>1.1267737789140779</v>
      </c>
      <c r="O491" s="113">
        <f t="shared" si="340"/>
        <v>1.13184225</v>
      </c>
      <c r="P491" s="113">
        <f t="shared" si="322"/>
        <v>1133.4376031500001</v>
      </c>
      <c r="Q491" s="11">
        <f t="shared" si="335"/>
        <v>0</v>
      </c>
      <c r="R491" s="30">
        <f t="shared" si="331"/>
        <v>0</v>
      </c>
      <c r="S491" s="8">
        <f t="shared" si="323"/>
        <v>0</v>
      </c>
      <c r="T491" s="122">
        <f t="shared" si="332"/>
        <v>0.12559999999999999</v>
      </c>
      <c r="U491" s="121">
        <f t="shared" si="339"/>
        <v>15</v>
      </c>
      <c r="V491" s="121">
        <v>252</v>
      </c>
      <c r="W491" s="120">
        <f t="shared" si="324"/>
        <v>1.0070674900000001</v>
      </c>
      <c r="X491" s="113">
        <f t="shared" si="325"/>
        <v>8.0105589199999994</v>
      </c>
      <c r="Y491" s="113">
        <f t="shared" si="326"/>
        <v>0</v>
      </c>
      <c r="Z491" s="125" t="str">
        <f t="shared" si="336"/>
        <v>J=</v>
      </c>
      <c r="AA491" s="118">
        <f t="shared" si="337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27"/>
        <v>44637</v>
      </c>
      <c r="B492" s="113">
        <f t="shared" si="319"/>
        <v>1142.3259528200001</v>
      </c>
      <c r="C492" s="113">
        <f t="shared" si="333"/>
        <v>1001.409519</v>
      </c>
      <c r="D492" s="114">
        <f t="shared" si="328"/>
        <v>6120.04</v>
      </c>
      <c r="E492" s="115">
        <f t="shared" si="341"/>
        <v>6153.09</v>
      </c>
      <c r="F492" s="116">
        <f t="shared" si="342"/>
        <v>44582</v>
      </c>
      <c r="G492" s="117">
        <f t="shared" si="320"/>
        <v>5.4002915013626751E-3</v>
      </c>
      <c r="H492" s="118">
        <f t="shared" si="334"/>
        <v>44641</v>
      </c>
      <c r="I492" s="118">
        <f t="shared" si="321"/>
        <v>44641</v>
      </c>
      <c r="J492" s="119">
        <f t="shared" si="329"/>
        <v>18</v>
      </c>
      <c r="K492" s="119">
        <f t="shared" si="343"/>
        <v>16</v>
      </c>
      <c r="L492" s="8">
        <f t="shared" si="330"/>
        <v>1.00479882</v>
      </c>
      <c r="M492" s="120">
        <f t="shared" si="344"/>
        <v>1.00729958</v>
      </c>
      <c r="N492" s="120">
        <f t="shared" si="338"/>
        <v>1.1267737789140779</v>
      </c>
      <c r="O492" s="113">
        <f t="shared" si="340"/>
        <v>1.1321809599999999</v>
      </c>
      <c r="P492" s="113">
        <f t="shared" si="322"/>
        <v>1133.77679057</v>
      </c>
      <c r="Q492" s="11">
        <f t="shared" si="335"/>
        <v>0</v>
      </c>
      <c r="R492" s="30">
        <f t="shared" si="331"/>
        <v>0</v>
      </c>
      <c r="S492" s="8">
        <f t="shared" si="323"/>
        <v>0</v>
      </c>
      <c r="T492" s="122">
        <f t="shared" si="332"/>
        <v>0.12559999999999999</v>
      </c>
      <c r="U492" s="121">
        <f t="shared" si="339"/>
        <v>16</v>
      </c>
      <c r="V492" s="121">
        <v>252</v>
      </c>
      <c r="W492" s="120">
        <f t="shared" si="324"/>
        <v>1.007540428</v>
      </c>
      <c r="X492" s="113">
        <f t="shared" si="325"/>
        <v>8.5491622500000002</v>
      </c>
      <c r="Y492" s="113">
        <f t="shared" si="326"/>
        <v>0</v>
      </c>
      <c r="Z492" s="125" t="str">
        <f t="shared" si="336"/>
        <v>J=</v>
      </c>
      <c r="AA492" s="118">
        <f t="shared" si="337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27"/>
        <v>44638</v>
      </c>
      <c r="B493" s="113">
        <f t="shared" si="319"/>
        <v>1143.20441712</v>
      </c>
      <c r="C493" s="113">
        <f t="shared" si="333"/>
        <v>1001.409519</v>
      </c>
      <c r="D493" s="114">
        <f t="shared" si="328"/>
        <v>6120.04</v>
      </c>
      <c r="E493" s="115">
        <f t="shared" si="341"/>
        <v>6153.09</v>
      </c>
      <c r="F493" s="116">
        <f t="shared" si="342"/>
        <v>44582</v>
      </c>
      <c r="G493" s="117">
        <f t="shared" si="320"/>
        <v>5.4002915013626751E-3</v>
      </c>
      <c r="H493" s="118">
        <f t="shared" si="334"/>
        <v>44641</v>
      </c>
      <c r="I493" s="118">
        <f t="shared" si="321"/>
        <v>44641</v>
      </c>
      <c r="J493" s="119">
        <f t="shared" si="329"/>
        <v>18</v>
      </c>
      <c r="K493" s="119">
        <f t="shared" si="343"/>
        <v>17</v>
      </c>
      <c r="L493" s="8">
        <f t="shared" si="330"/>
        <v>1.00509951</v>
      </c>
      <c r="M493" s="120">
        <f t="shared" si="344"/>
        <v>1.00729958</v>
      </c>
      <c r="N493" s="120">
        <f t="shared" si="338"/>
        <v>1.1267737789140779</v>
      </c>
      <c r="O493" s="113">
        <f t="shared" si="340"/>
        <v>1.13251977</v>
      </c>
      <c r="P493" s="113">
        <f t="shared" si="322"/>
        <v>1134.11607813</v>
      </c>
      <c r="Q493" s="11">
        <f t="shared" si="335"/>
        <v>0</v>
      </c>
      <c r="R493" s="30">
        <f t="shared" si="331"/>
        <v>0</v>
      </c>
      <c r="S493" s="8">
        <f t="shared" si="323"/>
        <v>0</v>
      </c>
      <c r="T493" s="122">
        <f t="shared" si="332"/>
        <v>0.12559999999999999</v>
      </c>
      <c r="U493" s="121">
        <f t="shared" si="339"/>
        <v>17</v>
      </c>
      <c r="V493" s="121">
        <v>252</v>
      </c>
      <c r="W493" s="120">
        <f t="shared" si="324"/>
        <v>1.0080135880000001</v>
      </c>
      <c r="X493" s="113">
        <f t="shared" si="325"/>
        <v>9.0883389900000005</v>
      </c>
      <c r="Y493" s="113">
        <f t="shared" si="326"/>
        <v>0</v>
      </c>
      <c r="Z493" s="125" t="str">
        <f t="shared" si="336"/>
        <v>J=</v>
      </c>
      <c r="AA493" s="118">
        <f t="shared" si="337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27"/>
        <v>44639</v>
      </c>
      <c r="B494" s="113">
        <f t="shared" si="319"/>
        <v>1144.0835564600002</v>
      </c>
      <c r="C494" s="113">
        <f t="shared" si="333"/>
        <v>1001.409519</v>
      </c>
      <c r="D494" s="114">
        <f t="shared" si="328"/>
        <v>6120.04</v>
      </c>
      <c r="E494" s="115">
        <f t="shared" si="341"/>
        <v>6153.09</v>
      </c>
      <c r="F494" s="116">
        <f t="shared" si="342"/>
        <v>44582</v>
      </c>
      <c r="G494" s="117">
        <f t="shared" si="320"/>
        <v>5.4002915013626751E-3</v>
      </c>
      <c r="H494" s="118">
        <f t="shared" si="334"/>
        <v>44641</v>
      </c>
      <c r="I494" s="118">
        <f t="shared" si="321"/>
        <v>44641</v>
      </c>
      <c r="J494" s="119">
        <f t="shared" si="329"/>
        <v>18</v>
      </c>
      <c r="K494" s="119">
        <f t="shared" si="343"/>
        <v>18</v>
      </c>
      <c r="L494" s="8">
        <f t="shared" si="330"/>
        <v>1.0054002900000001</v>
      </c>
      <c r="M494" s="120">
        <f t="shared" si="344"/>
        <v>1.00729958</v>
      </c>
      <c r="N494" s="120">
        <f t="shared" si="338"/>
        <v>1.1267737789140779</v>
      </c>
      <c r="O494" s="113">
        <f t="shared" si="340"/>
        <v>1.13285868</v>
      </c>
      <c r="P494" s="113">
        <f t="shared" si="322"/>
        <v>1134.4554658300001</v>
      </c>
      <c r="Q494" s="11">
        <f t="shared" si="335"/>
        <v>0</v>
      </c>
      <c r="R494" s="30">
        <f t="shared" si="331"/>
        <v>0</v>
      </c>
      <c r="S494" s="8">
        <f t="shared" si="323"/>
        <v>0</v>
      </c>
      <c r="T494" s="122">
        <f t="shared" si="332"/>
        <v>0.12559999999999999</v>
      </c>
      <c r="U494" s="121">
        <f t="shared" si="339"/>
        <v>18</v>
      </c>
      <c r="V494" s="121">
        <v>252</v>
      </c>
      <c r="W494" s="120">
        <f t="shared" si="324"/>
        <v>1.008486971</v>
      </c>
      <c r="X494" s="113">
        <f t="shared" si="325"/>
        <v>9.6280906300000009</v>
      </c>
      <c r="Y494" s="113">
        <f t="shared" si="326"/>
        <v>0</v>
      </c>
      <c r="Z494" s="125" t="str">
        <f t="shared" si="336"/>
        <v>J=</v>
      </c>
      <c r="AA494" s="118">
        <f t="shared" si="337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27"/>
        <v>44640</v>
      </c>
      <c r="B495" s="113">
        <f t="shared" si="319"/>
        <v>1144.0835564600002</v>
      </c>
      <c r="C495" s="113">
        <f t="shared" si="333"/>
        <v>1001.409519</v>
      </c>
      <c r="D495" s="114">
        <f t="shared" si="328"/>
        <v>6120.04</v>
      </c>
      <c r="E495" s="115">
        <f t="shared" si="341"/>
        <v>6153.09</v>
      </c>
      <c r="F495" s="116">
        <f t="shared" si="342"/>
        <v>44582</v>
      </c>
      <c r="G495" s="117">
        <f t="shared" si="320"/>
        <v>5.4002915013626751E-3</v>
      </c>
      <c r="H495" s="118">
        <f t="shared" si="334"/>
        <v>44671</v>
      </c>
      <c r="I495" s="118">
        <f t="shared" si="321"/>
        <v>44641</v>
      </c>
      <c r="J495" s="119">
        <f t="shared" si="329"/>
        <v>18</v>
      </c>
      <c r="K495" s="119">
        <f t="shared" si="343"/>
        <v>18</v>
      </c>
      <c r="L495" s="8">
        <f t="shared" si="330"/>
        <v>1.0054002900000001</v>
      </c>
      <c r="M495" s="120">
        <f t="shared" si="344"/>
        <v>1.00729958</v>
      </c>
      <c r="N495" s="120">
        <f t="shared" si="338"/>
        <v>1.1267737789140779</v>
      </c>
      <c r="O495" s="113">
        <f t="shared" si="340"/>
        <v>1.13285868</v>
      </c>
      <c r="P495" s="113">
        <f t="shared" si="322"/>
        <v>1134.4554658300001</v>
      </c>
      <c r="Q495" s="11">
        <f t="shared" si="335"/>
        <v>0</v>
      </c>
      <c r="R495" s="30">
        <f t="shared" si="331"/>
        <v>0</v>
      </c>
      <c r="S495" s="8">
        <f t="shared" si="323"/>
        <v>0</v>
      </c>
      <c r="T495" s="122">
        <f t="shared" si="332"/>
        <v>0.12559999999999999</v>
      </c>
      <c r="U495" s="121">
        <f t="shared" si="339"/>
        <v>18</v>
      </c>
      <c r="V495" s="121">
        <v>252</v>
      </c>
      <c r="W495" s="120">
        <f t="shared" si="324"/>
        <v>1.008486971</v>
      </c>
      <c r="X495" s="113">
        <f t="shared" si="325"/>
        <v>9.6280906300000009</v>
      </c>
      <c r="Y495" s="113">
        <f t="shared" si="326"/>
        <v>0</v>
      </c>
      <c r="Z495" s="125" t="str">
        <f t="shared" si="336"/>
        <v>J=</v>
      </c>
      <c r="AA495" s="118">
        <f t="shared" si="337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27"/>
        <v>44641</v>
      </c>
      <c r="B496" s="113">
        <f t="shared" si="319"/>
        <v>1144.0835564600002</v>
      </c>
      <c r="C496" s="113">
        <f t="shared" si="333"/>
        <v>1001.409519</v>
      </c>
      <c r="D496" s="114">
        <f t="shared" si="328"/>
        <v>6120.04</v>
      </c>
      <c r="E496" s="115">
        <f t="shared" si="341"/>
        <v>6153.09</v>
      </c>
      <c r="F496" s="116">
        <f t="shared" si="342"/>
        <v>44582</v>
      </c>
      <c r="G496" s="117">
        <f t="shared" si="320"/>
        <v>5.4002915013626751E-3</v>
      </c>
      <c r="H496" s="118">
        <f t="shared" si="334"/>
        <v>44671</v>
      </c>
      <c r="I496" s="118">
        <f t="shared" si="321"/>
        <v>44641</v>
      </c>
      <c r="J496" s="119">
        <f t="shared" si="329"/>
        <v>18</v>
      </c>
      <c r="K496" s="119">
        <f t="shared" si="343"/>
        <v>18</v>
      </c>
      <c r="L496" s="8">
        <f t="shared" si="330"/>
        <v>1.0054002900000001</v>
      </c>
      <c r="M496" s="120">
        <f t="shared" si="344"/>
        <v>1.00729958</v>
      </c>
      <c r="N496" s="120">
        <f t="shared" si="338"/>
        <v>1.1267737789140779</v>
      </c>
      <c r="O496" s="113">
        <f t="shared" si="340"/>
        <v>1.13285868</v>
      </c>
      <c r="P496" s="113">
        <f t="shared" si="322"/>
        <v>1134.4554658300001</v>
      </c>
      <c r="Q496" s="11">
        <f t="shared" si="335"/>
        <v>16</v>
      </c>
      <c r="R496" s="30">
        <f t="shared" si="331"/>
        <v>0</v>
      </c>
      <c r="S496" s="8">
        <f t="shared" si="323"/>
        <v>0</v>
      </c>
      <c r="T496" s="122">
        <f t="shared" si="332"/>
        <v>0.12559999999999999</v>
      </c>
      <c r="U496" s="121">
        <f t="shared" si="339"/>
        <v>18</v>
      </c>
      <c r="V496" s="121">
        <v>252</v>
      </c>
      <c r="W496" s="120">
        <f t="shared" si="324"/>
        <v>1.008486971</v>
      </c>
      <c r="X496" s="113">
        <f t="shared" si="325"/>
        <v>9.6280906300000009</v>
      </c>
      <c r="Y496" s="113">
        <f t="shared" si="326"/>
        <v>9.6280906300000009</v>
      </c>
      <c r="Z496" s="125" t="str">
        <f t="shared" si="336"/>
        <v>J=</v>
      </c>
      <c r="AA496" s="118">
        <f t="shared" si="337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27"/>
        <v>44642</v>
      </c>
      <c r="B497" s="113">
        <f t="shared" si="319"/>
        <v>1135.5315270400001</v>
      </c>
      <c r="C497" s="113">
        <f t="shared" si="333"/>
        <v>1001.409519</v>
      </c>
      <c r="D497" s="114">
        <f t="shared" si="328"/>
        <v>6153.09</v>
      </c>
      <c r="E497" s="115">
        <f t="shared" si="341"/>
        <v>6215.24</v>
      </c>
      <c r="F497" s="116">
        <f t="shared" si="342"/>
        <v>44613</v>
      </c>
      <c r="G497" s="117">
        <f t="shared" si="320"/>
        <v>1.0100616113204897E-2</v>
      </c>
      <c r="H497" s="118">
        <f t="shared" si="334"/>
        <v>44671</v>
      </c>
      <c r="I497" s="118">
        <f t="shared" si="321"/>
        <v>44671</v>
      </c>
      <c r="J497" s="119">
        <f t="shared" si="329"/>
        <v>21</v>
      </c>
      <c r="K497" s="119">
        <f t="shared" si="343"/>
        <v>1</v>
      </c>
      <c r="L497" s="8">
        <f t="shared" si="330"/>
        <v>1.0004786800000001</v>
      </c>
      <c r="M497" s="120">
        <f t="shared" si="344"/>
        <v>1.0054002900000001</v>
      </c>
      <c r="N497" s="120">
        <f t="shared" si="338"/>
        <v>1.13285868408461</v>
      </c>
      <c r="O497" s="113">
        <f t="shared" si="340"/>
        <v>1.1334009599999999</v>
      </c>
      <c r="P497" s="113">
        <f t="shared" si="322"/>
        <v>1134.99851018</v>
      </c>
      <c r="Q497" s="11">
        <f t="shared" si="335"/>
        <v>0</v>
      </c>
      <c r="R497" s="30">
        <f t="shared" si="331"/>
        <v>0</v>
      </c>
      <c r="S497" s="8">
        <f t="shared" si="323"/>
        <v>0</v>
      </c>
      <c r="T497" s="122">
        <f t="shared" si="332"/>
        <v>0.12559999999999999</v>
      </c>
      <c r="U497" s="121">
        <f t="shared" si="339"/>
        <v>1</v>
      </c>
      <c r="V497" s="121">
        <v>252</v>
      </c>
      <c r="W497" s="120">
        <f t="shared" si="324"/>
        <v>1.000469619</v>
      </c>
      <c r="X497" s="113">
        <f t="shared" si="325"/>
        <v>0.53301686000000004</v>
      </c>
      <c r="Y497" s="113">
        <f t="shared" si="326"/>
        <v>0</v>
      </c>
      <c r="Z497" s="125" t="str">
        <f t="shared" si="336"/>
        <v>J=</v>
      </c>
      <c r="AA497" s="118">
        <f t="shared" si="337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27"/>
        <v>44643</v>
      </c>
      <c r="B498" s="113">
        <f t="shared" si="319"/>
        <v>1136.60859985</v>
      </c>
      <c r="C498" s="113">
        <f t="shared" si="333"/>
        <v>1001.409519</v>
      </c>
      <c r="D498" s="114">
        <f t="shared" si="328"/>
        <v>6153.09</v>
      </c>
      <c r="E498" s="115">
        <f t="shared" si="341"/>
        <v>6215.24</v>
      </c>
      <c r="F498" s="116">
        <f t="shared" si="342"/>
        <v>44613</v>
      </c>
      <c r="G498" s="117">
        <f t="shared" si="320"/>
        <v>1.0100616113204897E-2</v>
      </c>
      <c r="H498" s="118">
        <f t="shared" si="334"/>
        <v>44671</v>
      </c>
      <c r="I498" s="118">
        <f t="shared" si="321"/>
        <v>44671</v>
      </c>
      <c r="J498" s="119">
        <f t="shared" si="329"/>
        <v>21</v>
      </c>
      <c r="K498" s="119">
        <f t="shared" si="343"/>
        <v>2</v>
      </c>
      <c r="L498" s="8">
        <f t="shared" si="330"/>
        <v>1.0009575900000001</v>
      </c>
      <c r="M498" s="120">
        <f t="shared" si="344"/>
        <v>1.0054002900000001</v>
      </c>
      <c r="N498" s="120">
        <f t="shared" si="338"/>
        <v>1.13285868408461</v>
      </c>
      <c r="O498" s="113">
        <f t="shared" si="340"/>
        <v>1.1339434900000001</v>
      </c>
      <c r="P498" s="113">
        <f t="shared" si="322"/>
        <v>1135.5418048900001</v>
      </c>
      <c r="Q498" s="11">
        <f t="shared" si="335"/>
        <v>0</v>
      </c>
      <c r="R498" s="30">
        <f t="shared" si="331"/>
        <v>0</v>
      </c>
      <c r="S498" s="8">
        <f t="shared" si="323"/>
        <v>0</v>
      </c>
      <c r="T498" s="122">
        <f t="shared" si="332"/>
        <v>0.12559999999999999</v>
      </c>
      <c r="U498" s="121">
        <f t="shared" si="339"/>
        <v>2</v>
      </c>
      <c r="V498" s="121">
        <v>252</v>
      </c>
      <c r="W498" s="120">
        <f t="shared" si="324"/>
        <v>1.000939459</v>
      </c>
      <c r="X498" s="113">
        <f t="shared" si="325"/>
        <v>1.06679496</v>
      </c>
      <c r="Y498" s="113">
        <f t="shared" si="326"/>
        <v>0</v>
      </c>
      <c r="Z498" s="125" t="str">
        <f t="shared" si="336"/>
        <v>J=</v>
      </c>
      <c r="AA498" s="118">
        <f t="shared" si="337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27"/>
        <v>44644</v>
      </c>
      <c r="B499" s="113">
        <f t="shared" si="319"/>
        <v>1137.68670389</v>
      </c>
      <c r="C499" s="113">
        <f t="shared" si="333"/>
        <v>1001.409519</v>
      </c>
      <c r="D499" s="114">
        <f t="shared" si="328"/>
        <v>6153.09</v>
      </c>
      <c r="E499" s="115">
        <f t="shared" si="341"/>
        <v>6215.24</v>
      </c>
      <c r="F499" s="116">
        <f t="shared" si="342"/>
        <v>44613</v>
      </c>
      <c r="G499" s="117">
        <f t="shared" si="320"/>
        <v>1.0100616113204897E-2</v>
      </c>
      <c r="H499" s="118">
        <f t="shared" si="334"/>
        <v>44671</v>
      </c>
      <c r="I499" s="118">
        <f t="shared" si="321"/>
        <v>44671</v>
      </c>
      <c r="J499" s="119">
        <f t="shared" si="329"/>
        <v>21</v>
      </c>
      <c r="K499" s="119">
        <f t="shared" si="343"/>
        <v>3</v>
      </c>
      <c r="L499" s="8">
        <f t="shared" si="330"/>
        <v>1.00143673</v>
      </c>
      <c r="M499" s="120">
        <f t="shared" si="344"/>
        <v>1.0054002900000001</v>
      </c>
      <c r="N499" s="120">
        <f t="shared" si="338"/>
        <v>1.13285868408461</v>
      </c>
      <c r="O499" s="113">
        <f t="shared" si="340"/>
        <v>1.1344862899999999</v>
      </c>
      <c r="P499" s="113">
        <f t="shared" si="322"/>
        <v>1136.08536998</v>
      </c>
      <c r="Q499" s="11">
        <f t="shared" si="335"/>
        <v>0</v>
      </c>
      <c r="R499" s="30">
        <f t="shared" si="331"/>
        <v>0</v>
      </c>
      <c r="S499" s="8">
        <f t="shared" si="323"/>
        <v>0</v>
      </c>
      <c r="T499" s="122">
        <f t="shared" si="332"/>
        <v>0.12559999999999999</v>
      </c>
      <c r="U499" s="121">
        <f t="shared" si="339"/>
        <v>3</v>
      </c>
      <c r="V499" s="121">
        <v>252</v>
      </c>
      <c r="W499" s="120">
        <f t="shared" si="324"/>
        <v>1.0014095190000001</v>
      </c>
      <c r="X499" s="113">
        <f t="shared" si="325"/>
        <v>1.6013339099999999</v>
      </c>
      <c r="Y499" s="113">
        <f t="shared" si="326"/>
        <v>0</v>
      </c>
      <c r="Z499" s="125" t="str">
        <f t="shared" si="336"/>
        <v>J=</v>
      </c>
      <c r="AA499" s="118">
        <f t="shared" si="337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27"/>
        <v>44645</v>
      </c>
      <c r="B500" s="113">
        <f t="shared" si="319"/>
        <v>1138.76583099</v>
      </c>
      <c r="C500" s="113">
        <f t="shared" si="333"/>
        <v>1001.409519</v>
      </c>
      <c r="D500" s="114">
        <f t="shared" si="328"/>
        <v>6153.09</v>
      </c>
      <c r="E500" s="115">
        <f t="shared" si="341"/>
        <v>6215.24</v>
      </c>
      <c r="F500" s="116">
        <f t="shared" si="342"/>
        <v>44613</v>
      </c>
      <c r="G500" s="117">
        <f t="shared" si="320"/>
        <v>1.0100616113204897E-2</v>
      </c>
      <c r="H500" s="118">
        <f t="shared" si="334"/>
        <v>44671</v>
      </c>
      <c r="I500" s="118">
        <f t="shared" si="321"/>
        <v>44671</v>
      </c>
      <c r="J500" s="119">
        <f t="shared" si="329"/>
        <v>21</v>
      </c>
      <c r="K500" s="119">
        <f t="shared" si="343"/>
        <v>4</v>
      </c>
      <c r="L500" s="8">
        <f t="shared" si="330"/>
        <v>1.0019161000000001</v>
      </c>
      <c r="M500" s="120">
        <f t="shared" si="344"/>
        <v>1.0054002900000001</v>
      </c>
      <c r="N500" s="120">
        <f t="shared" si="338"/>
        <v>1.13285868408461</v>
      </c>
      <c r="O500" s="113">
        <f t="shared" si="340"/>
        <v>1.1350293499999999</v>
      </c>
      <c r="P500" s="113">
        <f t="shared" si="322"/>
        <v>1136.62919543</v>
      </c>
      <c r="Q500" s="11">
        <f t="shared" si="335"/>
        <v>0</v>
      </c>
      <c r="R500" s="30">
        <f t="shared" si="331"/>
        <v>0</v>
      </c>
      <c r="S500" s="8">
        <f t="shared" si="323"/>
        <v>0</v>
      </c>
      <c r="T500" s="122">
        <f t="shared" si="332"/>
        <v>0.12559999999999999</v>
      </c>
      <c r="U500" s="121">
        <f t="shared" si="339"/>
        <v>4</v>
      </c>
      <c r="V500" s="121">
        <v>252</v>
      </c>
      <c r="W500" s="120">
        <f t="shared" si="324"/>
        <v>1.0018798</v>
      </c>
      <c r="X500" s="113">
        <f t="shared" si="325"/>
        <v>2.1366355600000002</v>
      </c>
      <c r="Y500" s="113">
        <f t="shared" si="326"/>
        <v>0</v>
      </c>
      <c r="Z500" s="125" t="str">
        <f t="shared" si="336"/>
        <v>J=</v>
      </c>
      <c r="AA500" s="118">
        <f t="shared" si="337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27"/>
        <v>44646</v>
      </c>
      <c r="B501" s="113">
        <f t="shared" si="319"/>
        <v>1139.84598188</v>
      </c>
      <c r="C501" s="113">
        <f t="shared" si="333"/>
        <v>1001.409519</v>
      </c>
      <c r="D501" s="114">
        <f t="shared" si="328"/>
        <v>6153.09</v>
      </c>
      <c r="E501" s="115">
        <f t="shared" si="341"/>
        <v>6215.24</v>
      </c>
      <c r="F501" s="116">
        <f t="shared" si="342"/>
        <v>44613</v>
      </c>
      <c r="G501" s="117">
        <f t="shared" si="320"/>
        <v>1.0100616113204897E-2</v>
      </c>
      <c r="H501" s="118">
        <f t="shared" si="334"/>
        <v>44671</v>
      </c>
      <c r="I501" s="118">
        <f t="shared" si="321"/>
        <v>44671</v>
      </c>
      <c r="J501" s="119">
        <f t="shared" si="329"/>
        <v>21</v>
      </c>
      <c r="K501" s="119">
        <f t="shared" si="343"/>
        <v>5</v>
      </c>
      <c r="L501" s="8">
        <f t="shared" si="330"/>
        <v>1.0023956999999999</v>
      </c>
      <c r="M501" s="120">
        <f t="shared" si="344"/>
        <v>1.0054002900000001</v>
      </c>
      <c r="N501" s="120">
        <f t="shared" si="338"/>
        <v>1.13285868408461</v>
      </c>
      <c r="O501" s="113">
        <f t="shared" si="340"/>
        <v>1.13557267</v>
      </c>
      <c r="P501" s="113">
        <f t="shared" si="322"/>
        <v>1137.1732812499999</v>
      </c>
      <c r="Q501" s="11">
        <f t="shared" si="335"/>
        <v>0</v>
      </c>
      <c r="R501" s="30">
        <f t="shared" si="331"/>
        <v>0</v>
      </c>
      <c r="S501" s="8">
        <f t="shared" si="323"/>
        <v>0</v>
      </c>
      <c r="T501" s="122">
        <f t="shared" si="332"/>
        <v>0.12559999999999999</v>
      </c>
      <c r="U501" s="121">
        <f t="shared" si="339"/>
        <v>5</v>
      </c>
      <c r="V501" s="121">
        <v>252</v>
      </c>
      <c r="W501" s="120">
        <f t="shared" si="324"/>
        <v>1.002350302</v>
      </c>
      <c r="X501" s="113">
        <f t="shared" si="325"/>
        <v>2.67270063</v>
      </c>
      <c r="Y501" s="113">
        <f t="shared" si="326"/>
        <v>0</v>
      </c>
      <c r="Z501" s="125" t="str">
        <f t="shared" si="336"/>
        <v>J=</v>
      </c>
      <c r="AA501" s="118">
        <f t="shared" si="337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27"/>
        <v>44647</v>
      </c>
      <c r="B502" s="113">
        <f t="shared" si="319"/>
        <v>1139.84598188</v>
      </c>
      <c r="C502" s="113">
        <f t="shared" si="333"/>
        <v>1001.409519</v>
      </c>
      <c r="D502" s="114">
        <f t="shared" si="328"/>
        <v>6153.09</v>
      </c>
      <c r="E502" s="115">
        <f t="shared" si="341"/>
        <v>6215.24</v>
      </c>
      <c r="F502" s="116">
        <f t="shared" si="342"/>
        <v>44613</v>
      </c>
      <c r="G502" s="117">
        <f t="shared" si="320"/>
        <v>1.0100616113204897E-2</v>
      </c>
      <c r="H502" s="118">
        <f t="shared" si="334"/>
        <v>44671</v>
      </c>
      <c r="I502" s="118">
        <f t="shared" si="321"/>
        <v>44671</v>
      </c>
      <c r="J502" s="119">
        <f t="shared" si="329"/>
        <v>21</v>
      </c>
      <c r="K502" s="119">
        <f t="shared" si="343"/>
        <v>5</v>
      </c>
      <c r="L502" s="8">
        <f t="shared" si="330"/>
        <v>1.0023956999999999</v>
      </c>
      <c r="M502" s="120">
        <f t="shared" si="344"/>
        <v>1.0054002900000001</v>
      </c>
      <c r="N502" s="120">
        <f t="shared" si="338"/>
        <v>1.13285868408461</v>
      </c>
      <c r="O502" s="113">
        <f t="shared" si="340"/>
        <v>1.13557267</v>
      </c>
      <c r="P502" s="113">
        <f t="shared" si="322"/>
        <v>1137.1732812499999</v>
      </c>
      <c r="Q502" s="11">
        <f t="shared" si="335"/>
        <v>0</v>
      </c>
      <c r="R502" s="30">
        <f t="shared" si="331"/>
        <v>0</v>
      </c>
      <c r="S502" s="8">
        <f t="shared" si="323"/>
        <v>0</v>
      </c>
      <c r="T502" s="122">
        <f t="shared" si="332"/>
        <v>0.12559999999999999</v>
      </c>
      <c r="U502" s="121">
        <f t="shared" si="339"/>
        <v>5</v>
      </c>
      <c r="V502" s="121">
        <v>252</v>
      </c>
      <c r="W502" s="120">
        <f t="shared" si="324"/>
        <v>1.002350302</v>
      </c>
      <c r="X502" s="113">
        <f t="shared" si="325"/>
        <v>2.67270063</v>
      </c>
      <c r="Y502" s="113">
        <f t="shared" si="326"/>
        <v>0</v>
      </c>
      <c r="Z502" s="125" t="str">
        <f t="shared" si="336"/>
        <v>J=</v>
      </c>
      <c r="AA502" s="118">
        <f t="shared" si="337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27"/>
        <v>44648</v>
      </c>
      <c r="B503" s="113">
        <f t="shared" si="319"/>
        <v>1139.84598188</v>
      </c>
      <c r="C503" s="113">
        <f t="shared" si="333"/>
        <v>1001.409519</v>
      </c>
      <c r="D503" s="114">
        <f t="shared" si="328"/>
        <v>6153.09</v>
      </c>
      <c r="E503" s="115">
        <f t="shared" si="341"/>
        <v>6215.24</v>
      </c>
      <c r="F503" s="116">
        <f t="shared" si="342"/>
        <v>44613</v>
      </c>
      <c r="G503" s="117">
        <f t="shared" si="320"/>
        <v>1.0100616113204897E-2</v>
      </c>
      <c r="H503" s="118">
        <f t="shared" si="334"/>
        <v>44671</v>
      </c>
      <c r="I503" s="118">
        <f t="shared" si="321"/>
        <v>44671</v>
      </c>
      <c r="J503" s="119">
        <f t="shared" si="329"/>
        <v>21</v>
      </c>
      <c r="K503" s="119">
        <f t="shared" si="343"/>
        <v>5</v>
      </c>
      <c r="L503" s="8">
        <f t="shared" si="330"/>
        <v>1.0023956999999999</v>
      </c>
      <c r="M503" s="120">
        <f t="shared" si="344"/>
        <v>1.0054002900000001</v>
      </c>
      <c r="N503" s="120">
        <f t="shared" si="338"/>
        <v>1.13285868408461</v>
      </c>
      <c r="O503" s="113">
        <f t="shared" si="340"/>
        <v>1.13557267</v>
      </c>
      <c r="P503" s="113">
        <f t="shared" si="322"/>
        <v>1137.1732812499999</v>
      </c>
      <c r="Q503" s="11">
        <f t="shared" si="335"/>
        <v>0</v>
      </c>
      <c r="R503" s="30">
        <f t="shared" si="331"/>
        <v>0</v>
      </c>
      <c r="S503" s="8">
        <f t="shared" si="323"/>
        <v>0</v>
      </c>
      <c r="T503" s="122">
        <f t="shared" si="332"/>
        <v>0.12559999999999999</v>
      </c>
      <c r="U503" s="121">
        <f t="shared" si="339"/>
        <v>5</v>
      </c>
      <c r="V503" s="121">
        <v>252</v>
      </c>
      <c r="W503" s="120">
        <f t="shared" si="324"/>
        <v>1.002350302</v>
      </c>
      <c r="X503" s="113">
        <f t="shared" si="325"/>
        <v>2.67270063</v>
      </c>
      <c r="Y503" s="113">
        <f t="shared" si="326"/>
        <v>0</v>
      </c>
      <c r="Z503" s="125" t="str">
        <f t="shared" si="336"/>
        <v>J=</v>
      </c>
      <c r="AA503" s="118">
        <f t="shared" si="337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27"/>
        <v>44649</v>
      </c>
      <c r="B504" s="113">
        <f t="shared" si="319"/>
        <v>1140.9271572999999</v>
      </c>
      <c r="C504" s="113">
        <f t="shared" si="333"/>
        <v>1001.409519</v>
      </c>
      <c r="D504" s="114">
        <f t="shared" si="328"/>
        <v>6153.09</v>
      </c>
      <c r="E504" s="115">
        <f t="shared" si="341"/>
        <v>6215.24</v>
      </c>
      <c r="F504" s="116">
        <f t="shared" si="342"/>
        <v>44613</v>
      </c>
      <c r="G504" s="117">
        <f t="shared" si="320"/>
        <v>1.0100616113204897E-2</v>
      </c>
      <c r="H504" s="118">
        <f t="shared" si="334"/>
        <v>44671</v>
      </c>
      <c r="I504" s="118">
        <f t="shared" si="321"/>
        <v>44671</v>
      </c>
      <c r="J504" s="119">
        <f t="shared" si="329"/>
        <v>21</v>
      </c>
      <c r="K504" s="119">
        <f t="shared" si="343"/>
        <v>6</v>
      </c>
      <c r="L504" s="8">
        <f t="shared" si="330"/>
        <v>1.0028755300000001</v>
      </c>
      <c r="M504" s="120">
        <f t="shared" si="344"/>
        <v>1.0054002900000001</v>
      </c>
      <c r="N504" s="120">
        <f t="shared" si="338"/>
        <v>1.13285868408461</v>
      </c>
      <c r="O504" s="113">
        <f t="shared" si="340"/>
        <v>1.1361162499999999</v>
      </c>
      <c r="P504" s="113">
        <f t="shared" si="322"/>
        <v>1137.7176274399999</v>
      </c>
      <c r="Q504" s="11">
        <f t="shared" si="335"/>
        <v>0</v>
      </c>
      <c r="R504" s="30">
        <f t="shared" si="331"/>
        <v>0</v>
      </c>
      <c r="S504" s="8">
        <f t="shared" si="323"/>
        <v>0</v>
      </c>
      <c r="T504" s="122">
        <f t="shared" si="332"/>
        <v>0.12559999999999999</v>
      </c>
      <c r="U504" s="121">
        <f t="shared" si="339"/>
        <v>6</v>
      </c>
      <c r="V504" s="121">
        <v>252</v>
      </c>
      <c r="W504" s="120">
        <f t="shared" si="324"/>
        <v>1.002821025</v>
      </c>
      <c r="X504" s="113">
        <f t="shared" si="325"/>
        <v>3.20952986</v>
      </c>
      <c r="Y504" s="113">
        <f t="shared" si="326"/>
        <v>0</v>
      </c>
      <c r="Z504" s="125" t="str">
        <f t="shared" si="336"/>
        <v>J=</v>
      </c>
      <c r="AA504" s="118">
        <f t="shared" si="337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27"/>
        <v>44650</v>
      </c>
      <c r="B505" s="113">
        <f t="shared" si="319"/>
        <v>1142.0093568299999</v>
      </c>
      <c r="C505" s="113">
        <f t="shared" si="333"/>
        <v>1001.409519</v>
      </c>
      <c r="D505" s="114">
        <f t="shared" si="328"/>
        <v>6153.09</v>
      </c>
      <c r="E505" s="115">
        <f t="shared" si="341"/>
        <v>6215.24</v>
      </c>
      <c r="F505" s="116">
        <f t="shared" si="342"/>
        <v>44613</v>
      </c>
      <c r="G505" s="117">
        <f t="shared" si="320"/>
        <v>1.0100616113204897E-2</v>
      </c>
      <c r="H505" s="118">
        <f t="shared" si="334"/>
        <v>44671</v>
      </c>
      <c r="I505" s="118">
        <f t="shared" si="321"/>
        <v>44671</v>
      </c>
      <c r="J505" s="119">
        <f t="shared" si="329"/>
        <v>21</v>
      </c>
      <c r="K505" s="119">
        <f t="shared" si="343"/>
        <v>7</v>
      </c>
      <c r="L505" s="8">
        <f t="shared" si="330"/>
        <v>1.00335559</v>
      </c>
      <c r="M505" s="120">
        <f t="shared" si="344"/>
        <v>1.0054002900000001</v>
      </c>
      <c r="N505" s="120">
        <f t="shared" si="338"/>
        <v>1.13285868408461</v>
      </c>
      <c r="O505" s="113">
        <f t="shared" si="340"/>
        <v>1.1366600899999999</v>
      </c>
      <c r="P505" s="113">
        <f t="shared" si="322"/>
        <v>1138.2622339899999</v>
      </c>
      <c r="Q505" s="11">
        <f t="shared" si="335"/>
        <v>0</v>
      </c>
      <c r="R505" s="30">
        <f t="shared" si="331"/>
        <v>0</v>
      </c>
      <c r="S505" s="8">
        <f t="shared" si="323"/>
        <v>0</v>
      </c>
      <c r="T505" s="122">
        <f t="shared" si="332"/>
        <v>0.12559999999999999</v>
      </c>
      <c r="U505" s="121">
        <f t="shared" si="339"/>
        <v>7</v>
      </c>
      <c r="V505" s="121">
        <v>252</v>
      </c>
      <c r="W505" s="120">
        <f t="shared" si="324"/>
        <v>1.0032919680000001</v>
      </c>
      <c r="X505" s="113">
        <f t="shared" si="325"/>
        <v>3.7471228399999998</v>
      </c>
      <c r="Y505" s="113">
        <f t="shared" si="326"/>
        <v>0</v>
      </c>
      <c r="Z505" s="125" t="str">
        <f t="shared" si="336"/>
        <v>J=</v>
      </c>
      <c r="AA505" s="118">
        <f t="shared" si="337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27"/>
        <v>44651</v>
      </c>
      <c r="B506" s="113">
        <f t="shared" si="319"/>
        <v>1143.0925834899999</v>
      </c>
      <c r="C506" s="113">
        <f t="shared" si="333"/>
        <v>1001.409519</v>
      </c>
      <c r="D506" s="114">
        <f t="shared" si="328"/>
        <v>6153.09</v>
      </c>
      <c r="E506" s="115">
        <f t="shared" si="341"/>
        <v>6215.24</v>
      </c>
      <c r="F506" s="116">
        <f t="shared" si="342"/>
        <v>44613</v>
      </c>
      <c r="G506" s="117">
        <f t="shared" si="320"/>
        <v>1.0100616113204897E-2</v>
      </c>
      <c r="H506" s="118">
        <f t="shared" si="334"/>
        <v>44671</v>
      </c>
      <c r="I506" s="118">
        <f t="shared" si="321"/>
        <v>44671</v>
      </c>
      <c r="J506" s="119">
        <f t="shared" si="329"/>
        <v>21</v>
      </c>
      <c r="K506" s="119">
        <f t="shared" si="343"/>
        <v>8</v>
      </c>
      <c r="L506" s="8">
        <f t="shared" si="330"/>
        <v>1.00383588</v>
      </c>
      <c r="M506" s="120">
        <f t="shared" si="344"/>
        <v>1.0054002900000001</v>
      </c>
      <c r="N506" s="120">
        <f t="shared" si="338"/>
        <v>1.13285868408461</v>
      </c>
      <c r="O506" s="113">
        <f t="shared" si="340"/>
        <v>1.1372041900000001</v>
      </c>
      <c r="P506" s="113">
        <f t="shared" si="322"/>
        <v>1138.8071009099999</v>
      </c>
      <c r="Q506" s="11">
        <f t="shared" si="335"/>
        <v>0</v>
      </c>
      <c r="R506" s="30">
        <f t="shared" si="331"/>
        <v>0</v>
      </c>
      <c r="S506" s="8">
        <f t="shared" si="323"/>
        <v>0</v>
      </c>
      <c r="T506" s="122">
        <f t="shared" si="332"/>
        <v>0.12559999999999999</v>
      </c>
      <c r="U506" s="121">
        <f t="shared" si="339"/>
        <v>8</v>
      </c>
      <c r="V506" s="121">
        <v>252</v>
      </c>
      <c r="W506" s="120">
        <f t="shared" si="324"/>
        <v>1.0037631330000001</v>
      </c>
      <c r="X506" s="113">
        <f t="shared" si="325"/>
        <v>4.28548258</v>
      </c>
      <c r="Y506" s="113">
        <f t="shared" si="326"/>
        <v>0</v>
      </c>
      <c r="Z506" s="125" t="str">
        <f t="shared" si="336"/>
        <v>J=</v>
      </c>
      <c r="AA506" s="118">
        <f t="shared" si="337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27"/>
        <v>44652</v>
      </c>
      <c r="B507" s="113">
        <f t="shared" si="319"/>
        <v>1144.1768379800001</v>
      </c>
      <c r="C507" s="113">
        <f t="shared" si="333"/>
        <v>1001.409519</v>
      </c>
      <c r="D507" s="114">
        <f t="shared" si="328"/>
        <v>6153.09</v>
      </c>
      <c r="E507" s="115">
        <f t="shared" si="341"/>
        <v>6215.24</v>
      </c>
      <c r="F507" s="116">
        <f t="shared" si="342"/>
        <v>44613</v>
      </c>
      <c r="G507" s="117">
        <f t="shared" si="320"/>
        <v>1.0100616113204897E-2</v>
      </c>
      <c r="H507" s="118">
        <f t="shared" si="334"/>
        <v>44671</v>
      </c>
      <c r="I507" s="118">
        <f t="shared" si="321"/>
        <v>44671</v>
      </c>
      <c r="J507" s="119">
        <f t="shared" si="329"/>
        <v>21</v>
      </c>
      <c r="K507" s="119">
        <f t="shared" si="343"/>
        <v>9</v>
      </c>
      <c r="L507" s="8">
        <f t="shared" si="330"/>
        <v>1.0043164</v>
      </c>
      <c r="M507" s="120">
        <f t="shared" si="344"/>
        <v>1.0054002900000001</v>
      </c>
      <c r="N507" s="120">
        <f t="shared" si="338"/>
        <v>1.13285868408461</v>
      </c>
      <c r="O507" s="113">
        <f t="shared" si="340"/>
        <v>1.13774855</v>
      </c>
      <c r="P507" s="113">
        <f t="shared" si="322"/>
        <v>1139.35222819</v>
      </c>
      <c r="Q507" s="11">
        <f t="shared" si="335"/>
        <v>0</v>
      </c>
      <c r="R507" s="30">
        <f t="shared" si="331"/>
        <v>0</v>
      </c>
      <c r="S507" s="8">
        <f t="shared" si="323"/>
        <v>0</v>
      </c>
      <c r="T507" s="122">
        <f t="shared" si="332"/>
        <v>0.12559999999999999</v>
      </c>
      <c r="U507" s="121">
        <f t="shared" si="339"/>
        <v>9</v>
      </c>
      <c r="V507" s="121">
        <v>252</v>
      </c>
      <c r="W507" s="120">
        <f t="shared" si="324"/>
        <v>1.00423452</v>
      </c>
      <c r="X507" s="113">
        <f t="shared" si="325"/>
        <v>4.8246097900000002</v>
      </c>
      <c r="Y507" s="113">
        <f t="shared" si="326"/>
        <v>0</v>
      </c>
      <c r="Z507" s="125" t="str">
        <f t="shared" si="336"/>
        <v>J=</v>
      </c>
      <c r="AA507" s="118">
        <f t="shared" si="337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27"/>
        <v>44653</v>
      </c>
      <c r="B508" s="113">
        <f t="shared" si="319"/>
        <v>1145.2621187899999</v>
      </c>
      <c r="C508" s="113">
        <f t="shared" si="333"/>
        <v>1001.409519</v>
      </c>
      <c r="D508" s="114">
        <f t="shared" si="328"/>
        <v>6153.09</v>
      </c>
      <c r="E508" s="115">
        <f t="shared" si="341"/>
        <v>6215.24</v>
      </c>
      <c r="F508" s="116">
        <f t="shared" si="342"/>
        <v>44613</v>
      </c>
      <c r="G508" s="117">
        <f t="shared" si="320"/>
        <v>1.0100616113204897E-2</v>
      </c>
      <c r="H508" s="118">
        <f t="shared" si="334"/>
        <v>44671</v>
      </c>
      <c r="I508" s="118">
        <f t="shared" si="321"/>
        <v>44671</v>
      </c>
      <c r="J508" s="119">
        <f t="shared" si="329"/>
        <v>21</v>
      </c>
      <c r="K508" s="119">
        <f t="shared" si="343"/>
        <v>10</v>
      </c>
      <c r="L508" s="8">
        <f t="shared" si="330"/>
        <v>1.0047971499999999</v>
      </c>
      <c r="M508" s="120">
        <f t="shared" si="344"/>
        <v>1.0054002900000001</v>
      </c>
      <c r="N508" s="120">
        <f t="shared" si="338"/>
        <v>1.13285868408461</v>
      </c>
      <c r="O508" s="113">
        <f t="shared" si="340"/>
        <v>1.1382931700000001</v>
      </c>
      <c r="P508" s="113">
        <f t="shared" si="322"/>
        <v>1139.89761585</v>
      </c>
      <c r="Q508" s="11">
        <f t="shared" si="335"/>
        <v>0</v>
      </c>
      <c r="R508" s="30">
        <f t="shared" si="331"/>
        <v>0</v>
      </c>
      <c r="S508" s="8">
        <f t="shared" si="323"/>
        <v>0</v>
      </c>
      <c r="T508" s="122">
        <f t="shared" si="332"/>
        <v>0.12559999999999999</v>
      </c>
      <c r="U508" s="121">
        <f t="shared" si="339"/>
        <v>10</v>
      </c>
      <c r="V508" s="121">
        <v>252</v>
      </c>
      <c r="W508" s="120">
        <f t="shared" si="324"/>
        <v>1.0047061269999999</v>
      </c>
      <c r="X508" s="113">
        <f t="shared" si="325"/>
        <v>5.3645029400000004</v>
      </c>
      <c r="Y508" s="113">
        <f t="shared" si="326"/>
        <v>0</v>
      </c>
      <c r="Z508" s="125" t="str">
        <f t="shared" si="336"/>
        <v>J=</v>
      </c>
      <c r="AA508" s="118">
        <f t="shared" si="337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27"/>
        <v>44654</v>
      </c>
      <c r="B509" s="113">
        <f t="shared" si="319"/>
        <v>1145.2621187899999</v>
      </c>
      <c r="C509" s="113">
        <f t="shared" si="333"/>
        <v>1001.409519</v>
      </c>
      <c r="D509" s="114">
        <f t="shared" si="328"/>
        <v>6153.09</v>
      </c>
      <c r="E509" s="115">
        <f t="shared" si="341"/>
        <v>6215.24</v>
      </c>
      <c r="F509" s="116">
        <f t="shared" si="342"/>
        <v>44613</v>
      </c>
      <c r="G509" s="117">
        <f t="shared" si="320"/>
        <v>1.0100616113204897E-2</v>
      </c>
      <c r="H509" s="118">
        <f t="shared" si="334"/>
        <v>44671</v>
      </c>
      <c r="I509" s="118">
        <f t="shared" si="321"/>
        <v>44671</v>
      </c>
      <c r="J509" s="119">
        <f t="shared" si="329"/>
        <v>21</v>
      </c>
      <c r="K509" s="119">
        <f t="shared" si="343"/>
        <v>10</v>
      </c>
      <c r="L509" s="8">
        <f t="shared" si="330"/>
        <v>1.0047971499999999</v>
      </c>
      <c r="M509" s="120">
        <f t="shared" si="344"/>
        <v>1.0054002900000001</v>
      </c>
      <c r="N509" s="120">
        <f t="shared" si="338"/>
        <v>1.13285868408461</v>
      </c>
      <c r="O509" s="113">
        <f t="shared" si="340"/>
        <v>1.1382931700000001</v>
      </c>
      <c r="P509" s="113">
        <f t="shared" si="322"/>
        <v>1139.89761585</v>
      </c>
      <c r="Q509" s="11">
        <f t="shared" si="335"/>
        <v>0</v>
      </c>
      <c r="R509" s="30">
        <f t="shared" si="331"/>
        <v>0</v>
      </c>
      <c r="S509" s="8">
        <f t="shared" si="323"/>
        <v>0</v>
      </c>
      <c r="T509" s="122">
        <f t="shared" si="332"/>
        <v>0.12559999999999999</v>
      </c>
      <c r="U509" s="121">
        <f t="shared" si="339"/>
        <v>10</v>
      </c>
      <c r="V509" s="121">
        <v>252</v>
      </c>
      <c r="W509" s="120">
        <f t="shared" si="324"/>
        <v>1.0047061269999999</v>
      </c>
      <c r="X509" s="113">
        <f t="shared" si="325"/>
        <v>5.3645029400000004</v>
      </c>
      <c r="Y509" s="113">
        <f t="shared" si="326"/>
        <v>0</v>
      </c>
      <c r="Z509" s="125" t="str">
        <f t="shared" si="336"/>
        <v>J=</v>
      </c>
      <c r="AA509" s="118">
        <f t="shared" si="337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27"/>
        <v>44655</v>
      </c>
      <c r="B510" s="113">
        <f t="shared" si="319"/>
        <v>1145.2621187899999</v>
      </c>
      <c r="C510" s="113">
        <f t="shared" si="333"/>
        <v>1001.409519</v>
      </c>
      <c r="D510" s="114">
        <f t="shared" si="328"/>
        <v>6153.09</v>
      </c>
      <c r="E510" s="115">
        <f t="shared" si="341"/>
        <v>6215.24</v>
      </c>
      <c r="F510" s="116">
        <f t="shared" si="342"/>
        <v>44613</v>
      </c>
      <c r="G510" s="117">
        <f t="shared" si="320"/>
        <v>1.0100616113204897E-2</v>
      </c>
      <c r="H510" s="118">
        <f t="shared" si="334"/>
        <v>44671</v>
      </c>
      <c r="I510" s="118">
        <f t="shared" si="321"/>
        <v>44671</v>
      </c>
      <c r="J510" s="119">
        <f t="shared" si="329"/>
        <v>21</v>
      </c>
      <c r="K510" s="119">
        <f t="shared" si="343"/>
        <v>10</v>
      </c>
      <c r="L510" s="8">
        <f t="shared" si="330"/>
        <v>1.0047971499999999</v>
      </c>
      <c r="M510" s="120">
        <f t="shared" si="344"/>
        <v>1.0054002900000001</v>
      </c>
      <c r="N510" s="120">
        <f t="shared" si="338"/>
        <v>1.13285868408461</v>
      </c>
      <c r="O510" s="113">
        <f t="shared" si="340"/>
        <v>1.1382931700000001</v>
      </c>
      <c r="P510" s="113">
        <f t="shared" si="322"/>
        <v>1139.89761585</v>
      </c>
      <c r="Q510" s="11">
        <f t="shared" si="335"/>
        <v>0</v>
      </c>
      <c r="R510" s="30">
        <f t="shared" si="331"/>
        <v>0</v>
      </c>
      <c r="S510" s="8">
        <f t="shared" si="323"/>
        <v>0</v>
      </c>
      <c r="T510" s="122">
        <f t="shared" si="332"/>
        <v>0.12559999999999999</v>
      </c>
      <c r="U510" s="121">
        <f t="shared" si="339"/>
        <v>10</v>
      </c>
      <c r="V510" s="121">
        <v>252</v>
      </c>
      <c r="W510" s="120">
        <f t="shared" si="324"/>
        <v>1.0047061269999999</v>
      </c>
      <c r="X510" s="113">
        <f t="shared" si="325"/>
        <v>5.3645029400000004</v>
      </c>
      <c r="Y510" s="113">
        <f t="shared" si="326"/>
        <v>0</v>
      </c>
      <c r="Z510" s="125" t="str">
        <f t="shared" si="336"/>
        <v>J=</v>
      </c>
      <c r="AA510" s="118">
        <f t="shared" si="337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27"/>
        <v>44656</v>
      </c>
      <c r="B511" s="113">
        <f t="shared" si="319"/>
        <v>1146.3484300399998</v>
      </c>
      <c r="C511" s="113">
        <f t="shared" si="333"/>
        <v>1001.409519</v>
      </c>
      <c r="D511" s="114">
        <f t="shared" si="328"/>
        <v>6153.09</v>
      </c>
      <c r="E511" s="115">
        <f t="shared" si="341"/>
        <v>6215.24</v>
      </c>
      <c r="F511" s="116">
        <f t="shared" si="342"/>
        <v>44613</v>
      </c>
      <c r="G511" s="117">
        <f t="shared" si="320"/>
        <v>1.0100616113204897E-2</v>
      </c>
      <c r="H511" s="118">
        <f t="shared" si="334"/>
        <v>44671</v>
      </c>
      <c r="I511" s="118">
        <f t="shared" si="321"/>
        <v>44671</v>
      </c>
      <c r="J511" s="119">
        <f t="shared" si="329"/>
        <v>21</v>
      </c>
      <c r="K511" s="119">
        <f t="shared" si="343"/>
        <v>11</v>
      </c>
      <c r="L511" s="8">
        <f t="shared" si="330"/>
        <v>1.00527813</v>
      </c>
      <c r="M511" s="120">
        <f t="shared" si="344"/>
        <v>1.0054002900000001</v>
      </c>
      <c r="N511" s="120">
        <f t="shared" si="338"/>
        <v>1.13285868408461</v>
      </c>
      <c r="O511" s="113">
        <f t="shared" si="340"/>
        <v>1.1388380499999999</v>
      </c>
      <c r="P511" s="113">
        <f t="shared" si="322"/>
        <v>1140.4432638599999</v>
      </c>
      <c r="Q511" s="11">
        <f t="shared" si="335"/>
        <v>0</v>
      </c>
      <c r="R511" s="30">
        <f t="shared" si="331"/>
        <v>0</v>
      </c>
      <c r="S511" s="8">
        <f t="shared" si="323"/>
        <v>0</v>
      </c>
      <c r="T511" s="122">
        <f t="shared" si="332"/>
        <v>0.12559999999999999</v>
      </c>
      <c r="U511" s="121">
        <f t="shared" si="339"/>
        <v>11</v>
      </c>
      <c r="V511" s="121">
        <v>252</v>
      </c>
      <c r="W511" s="120">
        <f t="shared" si="324"/>
        <v>1.0051779569999999</v>
      </c>
      <c r="X511" s="113">
        <f t="shared" si="325"/>
        <v>5.9051661800000002</v>
      </c>
      <c r="Y511" s="113">
        <f t="shared" si="326"/>
        <v>0</v>
      </c>
      <c r="Z511" s="125" t="str">
        <f t="shared" si="336"/>
        <v>J=</v>
      </c>
      <c r="AA511" s="118">
        <f t="shared" si="337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27"/>
        <v>44657</v>
      </c>
      <c r="B512" s="113">
        <f t="shared" si="319"/>
        <v>1147.43577912</v>
      </c>
      <c r="C512" s="113">
        <f t="shared" si="333"/>
        <v>1001.409519</v>
      </c>
      <c r="D512" s="114">
        <f t="shared" si="328"/>
        <v>6153.09</v>
      </c>
      <c r="E512" s="115">
        <f t="shared" si="341"/>
        <v>6215.24</v>
      </c>
      <c r="F512" s="116">
        <f t="shared" si="342"/>
        <v>44613</v>
      </c>
      <c r="G512" s="117">
        <f t="shared" si="320"/>
        <v>1.0100616113204897E-2</v>
      </c>
      <c r="H512" s="118">
        <f t="shared" si="334"/>
        <v>44671</v>
      </c>
      <c r="I512" s="118">
        <f t="shared" si="321"/>
        <v>44671</v>
      </c>
      <c r="J512" s="119">
        <f t="shared" si="329"/>
        <v>21</v>
      </c>
      <c r="K512" s="119">
        <f t="shared" si="343"/>
        <v>12</v>
      </c>
      <c r="L512" s="8">
        <f t="shared" si="330"/>
        <v>1.00575934</v>
      </c>
      <c r="M512" s="120">
        <f t="shared" si="344"/>
        <v>1.0054002900000001</v>
      </c>
      <c r="N512" s="120">
        <f t="shared" si="338"/>
        <v>1.13285868408461</v>
      </c>
      <c r="O512" s="113">
        <f t="shared" si="340"/>
        <v>1.1393831999999999</v>
      </c>
      <c r="P512" s="113">
        <f t="shared" si="322"/>
        <v>1140.98918226</v>
      </c>
      <c r="Q512" s="11">
        <f t="shared" si="335"/>
        <v>0</v>
      </c>
      <c r="R512" s="30">
        <f t="shared" si="331"/>
        <v>0</v>
      </c>
      <c r="S512" s="8">
        <f t="shared" si="323"/>
        <v>0</v>
      </c>
      <c r="T512" s="122">
        <f t="shared" si="332"/>
        <v>0.12559999999999999</v>
      </c>
      <c r="U512" s="121">
        <f t="shared" si="339"/>
        <v>12</v>
      </c>
      <c r="V512" s="121">
        <v>252</v>
      </c>
      <c r="W512" s="120">
        <f t="shared" si="324"/>
        <v>1.0056500070000001</v>
      </c>
      <c r="X512" s="113">
        <f t="shared" si="325"/>
        <v>6.4465968599999997</v>
      </c>
      <c r="Y512" s="113">
        <f t="shared" si="326"/>
        <v>0</v>
      </c>
      <c r="Z512" s="125" t="str">
        <f t="shared" si="336"/>
        <v>J=</v>
      </c>
      <c r="AA512" s="118">
        <f t="shared" si="337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27"/>
        <v>44658</v>
      </c>
      <c r="B513" s="113">
        <f t="shared" si="319"/>
        <v>1148.52415006</v>
      </c>
      <c r="C513" s="113">
        <f t="shared" si="333"/>
        <v>1001.409519</v>
      </c>
      <c r="D513" s="114">
        <f t="shared" si="328"/>
        <v>6153.09</v>
      </c>
      <c r="E513" s="115">
        <f t="shared" si="341"/>
        <v>6215.24</v>
      </c>
      <c r="F513" s="116">
        <f t="shared" si="342"/>
        <v>44613</v>
      </c>
      <c r="G513" s="117">
        <f t="shared" si="320"/>
        <v>1.0100616113204897E-2</v>
      </c>
      <c r="H513" s="118">
        <f t="shared" si="334"/>
        <v>44671</v>
      </c>
      <c r="I513" s="118">
        <f t="shared" si="321"/>
        <v>44671</v>
      </c>
      <c r="J513" s="119">
        <f t="shared" si="329"/>
        <v>21</v>
      </c>
      <c r="K513" s="119">
        <f t="shared" si="343"/>
        <v>13</v>
      </c>
      <c r="L513" s="8">
        <f t="shared" si="330"/>
        <v>1.0062407799999999</v>
      </c>
      <c r="M513" s="120">
        <f t="shared" si="344"/>
        <v>1.0054002900000001</v>
      </c>
      <c r="N513" s="120">
        <f t="shared" si="338"/>
        <v>1.13285868408461</v>
      </c>
      <c r="O513" s="113">
        <f t="shared" si="340"/>
        <v>1.1399286</v>
      </c>
      <c r="P513" s="113">
        <f t="shared" si="322"/>
        <v>1141.53535102</v>
      </c>
      <c r="Q513" s="11">
        <f t="shared" si="335"/>
        <v>0</v>
      </c>
      <c r="R513" s="30">
        <f t="shared" si="331"/>
        <v>0</v>
      </c>
      <c r="S513" s="8">
        <f t="shared" si="323"/>
        <v>0</v>
      </c>
      <c r="T513" s="122">
        <f t="shared" si="332"/>
        <v>0.12559999999999999</v>
      </c>
      <c r="U513" s="121">
        <f t="shared" si="339"/>
        <v>13</v>
      </c>
      <c r="V513" s="121">
        <v>252</v>
      </c>
      <c r="W513" s="120">
        <f t="shared" si="324"/>
        <v>1.00612228</v>
      </c>
      <c r="X513" s="113">
        <f t="shared" si="325"/>
        <v>6.98879904</v>
      </c>
      <c r="Y513" s="113">
        <f t="shared" si="326"/>
        <v>0</v>
      </c>
      <c r="Z513" s="125" t="str">
        <f t="shared" si="336"/>
        <v>J=</v>
      </c>
      <c r="AA513" s="118">
        <f t="shared" si="337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27"/>
        <v>44659</v>
      </c>
      <c r="B514" s="113">
        <f t="shared" si="319"/>
        <v>1149.6135513500001</v>
      </c>
      <c r="C514" s="113">
        <f t="shared" si="333"/>
        <v>1001.409519</v>
      </c>
      <c r="D514" s="114">
        <f t="shared" si="328"/>
        <v>6153.09</v>
      </c>
      <c r="E514" s="115">
        <f t="shared" si="341"/>
        <v>6215.24</v>
      </c>
      <c r="F514" s="116">
        <f t="shared" si="342"/>
        <v>44613</v>
      </c>
      <c r="G514" s="117">
        <f t="shared" si="320"/>
        <v>1.0100616113204897E-2</v>
      </c>
      <c r="H514" s="118">
        <f t="shared" si="334"/>
        <v>44671</v>
      </c>
      <c r="I514" s="118">
        <f t="shared" si="321"/>
        <v>44671</v>
      </c>
      <c r="J514" s="119">
        <f t="shared" si="329"/>
        <v>21</v>
      </c>
      <c r="K514" s="119">
        <f t="shared" si="343"/>
        <v>14</v>
      </c>
      <c r="L514" s="8">
        <f t="shared" si="330"/>
        <v>1.00672245</v>
      </c>
      <c r="M514" s="120">
        <f t="shared" si="344"/>
        <v>1.0054002900000001</v>
      </c>
      <c r="N514" s="120">
        <f t="shared" si="338"/>
        <v>1.13285868408461</v>
      </c>
      <c r="O514" s="113">
        <f t="shared" si="340"/>
        <v>1.14047426</v>
      </c>
      <c r="P514" s="113">
        <f t="shared" si="322"/>
        <v>1142.08178013</v>
      </c>
      <c r="Q514" s="11">
        <f t="shared" si="335"/>
        <v>0</v>
      </c>
      <c r="R514" s="30">
        <f t="shared" si="331"/>
        <v>0</v>
      </c>
      <c r="S514" s="8">
        <f t="shared" si="323"/>
        <v>0</v>
      </c>
      <c r="T514" s="122">
        <f t="shared" si="332"/>
        <v>0.12559999999999999</v>
      </c>
      <c r="U514" s="121">
        <f t="shared" si="339"/>
        <v>14</v>
      </c>
      <c r="V514" s="121">
        <v>252</v>
      </c>
      <c r="W514" s="120">
        <f t="shared" si="324"/>
        <v>1.0065947740000001</v>
      </c>
      <c r="X514" s="113">
        <f t="shared" si="325"/>
        <v>7.5317712200000004</v>
      </c>
      <c r="Y514" s="113">
        <f t="shared" si="326"/>
        <v>0</v>
      </c>
      <c r="Z514" s="125" t="str">
        <f t="shared" si="336"/>
        <v>J=</v>
      </c>
      <c r="AA514" s="118">
        <f t="shared" si="337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27"/>
        <v>44660</v>
      </c>
      <c r="B515" s="113">
        <f t="shared" si="319"/>
        <v>1150.70400507</v>
      </c>
      <c r="C515" s="113">
        <f t="shared" si="333"/>
        <v>1001.409519</v>
      </c>
      <c r="D515" s="114">
        <f t="shared" si="328"/>
        <v>6153.09</v>
      </c>
      <c r="E515" s="115">
        <f t="shared" si="341"/>
        <v>6215.24</v>
      </c>
      <c r="F515" s="116">
        <f t="shared" si="342"/>
        <v>44613</v>
      </c>
      <c r="G515" s="117">
        <f t="shared" si="320"/>
        <v>1.0100616113204897E-2</v>
      </c>
      <c r="H515" s="118">
        <f t="shared" si="334"/>
        <v>44671</v>
      </c>
      <c r="I515" s="118">
        <f t="shared" si="321"/>
        <v>44671</v>
      </c>
      <c r="J515" s="119">
        <f t="shared" si="329"/>
        <v>21</v>
      </c>
      <c r="K515" s="119">
        <f t="shared" si="343"/>
        <v>15</v>
      </c>
      <c r="L515" s="8">
        <f t="shared" si="330"/>
        <v>1.00720436</v>
      </c>
      <c r="M515" s="120">
        <f t="shared" si="344"/>
        <v>1.0054002900000001</v>
      </c>
      <c r="N515" s="120">
        <f t="shared" si="338"/>
        <v>1.13285868408461</v>
      </c>
      <c r="O515" s="113">
        <f t="shared" si="340"/>
        <v>1.1410202</v>
      </c>
      <c r="P515" s="113">
        <f t="shared" si="322"/>
        <v>1142.6284896499999</v>
      </c>
      <c r="Q515" s="11">
        <f t="shared" si="335"/>
        <v>0</v>
      </c>
      <c r="R515" s="30">
        <f t="shared" si="331"/>
        <v>0</v>
      </c>
      <c r="S515" s="8">
        <f t="shared" si="323"/>
        <v>0</v>
      </c>
      <c r="T515" s="122">
        <f t="shared" si="332"/>
        <v>0.12559999999999999</v>
      </c>
      <c r="U515" s="121">
        <f t="shared" si="339"/>
        <v>15</v>
      </c>
      <c r="V515" s="121">
        <v>252</v>
      </c>
      <c r="W515" s="120">
        <f t="shared" si="324"/>
        <v>1.0070674900000001</v>
      </c>
      <c r="X515" s="113">
        <f t="shared" si="325"/>
        <v>8.0755154200000003</v>
      </c>
      <c r="Y515" s="113">
        <f t="shared" si="326"/>
        <v>0</v>
      </c>
      <c r="Z515" s="125" t="str">
        <f t="shared" si="336"/>
        <v>J=</v>
      </c>
      <c r="AA515" s="118">
        <f t="shared" si="337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27"/>
        <v>44661</v>
      </c>
      <c r="B516" s="113">
        <f t="shared" si="319"/>
        <v>1150.70400507</v>
      </c>
      <c r="C516" s="113">
        <f t="shared" si="333"/>
        <v>1001.409519</v>
      </c>
      <c r="D516" s="114">
        <f t="shared" si="328"/>
        <v>6153.09</v>
      </c>
      <c r="E516" s="115">
        <f t="shared" si="341"/>
        <v>6215.24</v>
      </c>
      <c r="F516" s="116">
        <f t="shared" si="342"/>
        <v>44613</v>
      </c>
      <c r="G516" s="117">
        <f t="shared" si="320"/>
        <v>1.0100616113204897E-2</v>
      </c>
      <c r="H516" s="118">
        <f t="shared" si="334"/>
        <v>44671</v>
      </c>
      <c r="I516" s="118">
        <f t="shared" si="321"/>
        <v>44671</v>
      </c>
      <c r="J516" s="119">
        <f t="shared" si="329"/>
        <v>21</v>
      </c>
      <c r="K516" s="119">
        <f t="shared" si="343"/>
        <v>15</v>
      </c>
      <c r="L516" s="8">
        <f t="shared" si="330"/>
        <v>1.00720436</v>
      </c>
      <c r="M516" s="120">
        <f t="shared" si="344"/>
        <v>1.0054002900000001</v>
      </c>
      <c r="N516" s="120">
        <f t="shared" si="338"/>
        <v>1.13285868408461</v>
      </c>
      <c r="O516" s="113">
        <f t="shared" si="340"/>
        <v>1.1410202</v>
      </c>
      <c r="P516" s="113">
        <f t="shared" si="322"/>
        <v>1142.6284896499999</v>
      </c>
      <c r="Q516" s="11">
        <f t="shared" si="335"/>
        <v>0</v>
      </c>
      <c r="R516" s="30">
        <f t="shared" si="331"/>
        <v>0</v>
      </c>
      <c r="S516" s="8">
        <f t="shared" si="323"/>
        <v>0</v>
      </c>
      <c r="T516" s="122">
        <f t="shared" si="332"/>
        <v>0.12559999999999999</v>
      </c>
      <c r="U516" s="121">
        <f t="shared" si="339"/>
        <v>15</v>
      </c>
      <c r="V516" s="121">
        <v>252</v>
      </c>
      <c r="W516" s="120">
        <f t="shared" si="324"/>
        <v>1.0070674900000001</v>
      </c>
      <c r="X516" s="113">
        <f t="shared" si="325"/>
        <v>8.0755154200000003</v>
      </c>
      <c r="Y516" s="113">
        <f t="shared" si="326"/>
        <v>0</v>
      </c>
      <c r="Z516" s="125" t="str">
        <f t="shared" si="336"/>
        <v>J=</v>
      </c>
      <c r="AA516" s="118">
        <f t="shared" si="337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27"/>
        <v>44662</v>
      </c>
      <c r="B517" s="113">
        <f t="shared" si="319"/>
        <v>1150.70400507</v>
      </c>
      <c r="C517" s="113">
        <f t="shared" si="333"/>
        <v>1001.409519</v>
      </c>
      <c r="D517" s="114">
        <f t="shared" si="328"/>
        <v>6153.09</v>
      </c>
      <c r="E517" s="115">
        <f t="shared" si="341"/>
        <v>6215.24</v>
      </c>
      <c r="F517" s="116">
        <f t="shared" si="342"/>
        <v>44613</v>
      </c>
      <c r="G517" s="117">
        <f t="shared" si="320"/>
        <v>1.0100616113204897E-2</v>
      </c>
      <c r="H517" s="118">
        <f t="shared" si="334"/>
        <v>44671</v>
      </c>
      <c r="I517" s="118">
        <f t="shared" si="321"/>
        <v>44671</v>
      </c>
      <c r="J517" s="119">
        <f t="shared" si="329"/>
        <v>21</v>
      </c>
      <c r="K517" s="119">
        <f t="shared" si="343"/>
        <v>15</v>
      </c>
      <c r="L517" s="8">
        <f t="shared" si="330"/>
        <v>1.00720436</v>
      </c>
      <c r="M517" s="120">
        <f t="shared" si="344"/>
        <v>1.0054002900000001</v>
      </c>
      <c r="N517" s="120">
        <f t="shared" si="338"/>
        <v>1.13285868408461</v>
      </c>
      <c r="O517" s="113">
        <f t="shared" si="340"/>
        <v>1.1410202</v>
      </c>
      <c r="P517" s="113">
        <f t="shared" si="322"/>
        <v>1142.6284896499999</v>
      </c>
      <c r="Q517" s="11">
        <f t="shared" si="335"/>
        <v>0</v>
      </c>
      <c r="R517" s="30">
        <f t="shared" si="331"/>
        <v>0</v>
      </c>
      <c r="S517" s="8">
        <f t="shared" si="323"/>
        <v>0</v>
      </c>
      <c r="T517" s="122">
        <f t="shared" si="332"/>
        <v>0.12559999999999999</v>
      </c>
      <c r="U517" s="121">
        <f t="shared" si="339"/>
        <v>15</v>
      </c>
      <c r="V517" s="121">
        <v>252</v>
      </c>
      <c r="W517" s="120">
        <f t="shared" si="324"/>
        <v>1.0070674900000001</v>
      </c>
      <c r="X517" s="113">
        <f t="shared" si="325"/>
        <v>8.0755154200000003</v>
      </c>
      <c r="Y517" s="113">
        <f t="shared" si="326"/>
        <v>0</v>
      </c>
      <c r="Z517" s="125" t="str">
        <f t="shared" si="336"/>
        <v>J=</v>
      </c>
      <c r="AA517" s="118">
        <f t="shared" si="337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27"/>
        <v>44663</v>
      </c>
      <c r="B518" s="113">
        <f t="shared" si="319"/>
        <v>1151.7954816699998</v>
      </c>
      <c r="C518" s="113">
        <f t="shared" si="333"/>
        <v>1001.409519</v>
      </c>
      <c r="D518" s="114">
        <f t="shared" si="328"/>
        <v>6153.09</v>
      </c>
      <c r="E518" s="115">
        <f t="shared" si="341"/>
        <v>6215.24</v>
      </c>
      <c r="F518" s="116">
        <f t="shared" si="342"/>
        <v>44613</v>
      </c>
      <c r="G518" s="117">
        <f t="shared" si="320"/>
        <v>1.0100616113204897E-2</v>
      </c>
      <c r="H518" s="118">
        <f t="shared" si="334"/>
        <v>44671</v>
      </c>
      <c r="I518" s="118">
        <f t="shared" si="321"/>
        <v>44671</v>
      </c>
      <c r="J518" s="119">
        <f t="shared" si="329"/>
        <v>21</v>
      </c>
      <c r="K518" s="119">
        <f t="shared" si="343"/>
        <v>16</v>
      </c>
      <c r="L518" s="8">
        <f t="shared" si="330"/>
        <v>1.00768649</v>
      </c>
      <c r="M518" s="120">
        <f t="shared" si="344"/>
        <v>1.0054002900000001</v>
      </c>
      <c r="N518" s="120">
        <f t="shared" si="338"/>
        <v>1.13285868408461</v>
      </c>
      <c r="O518" s="113">
        <f t="shared" si="340"/>
        <v>1.1415663899999999</v>
      </c>
      <c r="P518" s="113">
        <f t="shared" si="322"/>
        <v>1143.1754495099999</v>
      </c>
      <c r="Q518" s="11">
        <f t="shared" si="335"/>
        <v>0</v>
      </c>
      <c r="R518" s="30">
        <f t="shared" si="331"/>
        <v>0</v>
      </c>
      <c r="S518" s="8">
        <f t="shared" si="323"/>
        <v>0</v>
      </c>
      <c r="T518" s="122">
        <f t="shared" si="332"/>
        <v>0.12559999999999999</v>
      </c>
      <c r="U518" s="121">
        <f t="shared" si="339"/>
        <v>16</v>
      </c>
      <c r="V518" s="121">
        <v>252</v>
      </c>
      <c r="W518" s="120">
        <f t="shared" si="324"/>
        <v>1.007540428</v>
      </c>
      <c r="X518" s="113">
        <f t="shared" si="325"/>
        <v>8.6200321599999992</v>
      </c>
      <c r="Y518" s="113">
        <f t="shared" si="326"/>
        <v>0</v>
      </c>
      <c r="Z518" s="125" t="str">
        <f t="shared" si="336"/>
        <v>J=</v>
      </c>
      <c r="AA518" s="118">
        <f t="shared" si="337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27"/>
        <v>44664</v>
      </c>
      <c r="B519" s="113">
        <f t="shared" si="319"/>
        <v>1152.88798191</v>
      </c>
      <c r="C519" s="113">
        <f t="shared" si="333"/>
        <v>1001.409519</v>
      </c>
      <c r="D519" s="114">
        <f t="shared" si="328"/>
        <v>6153.09</v>
      </c>
      <c r="E519" s="115">
        <f t="shared" si="341"/>
        <v>6215.24</v>
      </c>
      <c r="F519" s="116">
        <f t="shared" si="342"/>
        <v>44613</v>
      </c>
      <c r="G519" s="117">
        <f t="shared" si="320"/>
        <v>1.0100616113204897E-2</v>
      </c>
      <c r="H519" s="118">
        <f t="shared" si="334"/>
        <v>44671</v>
      </c>
      <c r="I519" s="118">
        <f t="shared" si="321"/>
        <v>44671</v>
      </c>
      <c r="J519" s="119">
        <f t="shared" si="329"/>
        <v>21</v>
      </c>
      <c r="K519" s="119">
        <f t="shared" si="343"/>
        <v>17</v>
      </c>
      <c r="L519" s="8">
        <f t="shared" si="330"/>
        <v>1.0081688499999999</v>
      </c>
      <c r="M519" s="120">
        <f t="shared" si="344"/>
        <v>1.0054002900000001</v>
      </c>
      <c r="N519" s="120">
        <f t="shared" si="338"/>
        <v>1.13285868408461</v>
      </c>
      <c r="O519" s="113">
        <f t="shared" si="340"/>
        <v>1.1421128300000001</v>
      </c>
      <c r="P519" s="113">
        <f t="shared" si="322"/>
        <v>1143.72265973</v>
      </c>
      <c r="Q519" s="11">
        <f t="shared" si="335"/>
        <v>0</v>
      </c>
      <c r="R519" s="30">
        <f t="shared" si="331"/>
        <v>0</v>
      </c>
      <c r="S519" s="8">
        <f t="shared" si="323"/>
        <v>0</v>
      </c>
      <c r="T519" s="122">
        <f t="shared" si="332"/>
        <v>0.12559999999999999</v>
      </c>
      <c r="U519" s="121">
        <f t="shared" si="339"/>
        <v>17</v>
      </c>
      <c r="V519" s="121">
        <v>252</v>
      </c>
      <c r="W519" s="120">
        <f t="shared" si="324"/>
        <v>1.0080135880000001</v>
      </c>
      <c r="X519" s="113">
        <f t="shared" si="325"/>
        <v>9.1653221800000004</v>
      </c>
      <c r="Y519" s="113">
        <f t="shared" si="326"/>
        <v>0</v>
      </c>
      <c r="Z519" s="125" t="str">
        <f t="shared" si="336"/>
        <v>J=</v>
      </c>
      <c r="AA519" s="118">
        <f t="shared" si="337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27"/>
        <v>44665</v>
      </c>
      <c r="B520" s="113">
        <f t="shared" si="319"/>
        <v>1153.9815278200001</v>
      </c>
      <c r="C520" s="113">
        <f t="shared" si="333"/>
        <v>1001.409519</v>
      </c>
      <c r="D520" s="114">
        <f t="shared" si="328"/>
        <v>6153.09</v>
      </c>
      <c r="E520" s="115">
        <f t="shared" si="341"/>
        <v>6215.24</v>
      </c>
      <c r="F520" s="116">
        <f t="shared" si="342"/>
        <v>44613</v>
      </c>
      <c r="G520" s="117">
        <f t="shared" si="320"/>
        <v>1.0100616113204897E-2</v>
      </c>
      <c r="H520" s="118">
        <f t="shared" si="334"/>
        <v>44671</v>
      </c>
      <c r="I520" s="118">
        <f t="shared" si="321"/>
        <v>44671</v>
      </c>
      <c r="J520" s="119">
        <f t="shared" si="329"/>
        <v>21</v>
      </c>
      <c r="K520" s="119">
        <f t="shared" si="343"/>
        <v>18</v>
      </c>
      <c r="L520" s="8">
        <f t="shared" si="330"/>
        <v>1.00865144</v>
      </c>
      <c r="M520" s="120">
        <f t="shared" si="344"/>
        <v>1.0054002900000001</v>
      </c>
      <c r="N520" s="120">
        <f t="shared" si="338"/>
        <v>1.13285868408461</v>
      </c>
      <c r="O520" s="113">
        <f t="shared" si="340"/>
        <v>1.1426595399999999</v>
      </c>
      <c r="P520" s="113">
        <f t="shared" si="322"/>
        <v>1144.27014033</v>
      </c>
      <c r="Q520" s="11">
        <f t="shared" si="335"/>
        <v>0</v>
      </c>
      <c r="R520" s="30">
        <f t="shared" si="331"/>
        <v>0</v>
      </c>
      <c r="S520" s="8">
        <f t="shared" si="323"/>
        <v>0</v>
      </c>
      <c r="T520" s="122">
        <f t="shared" si="332"/>
        <v>0.12559999999999999</v>
      </c>
      <c r="U520" s="121">
        <f t="shared" si="339"/>
        <v>18</v>
      </c>
      <c r="V520" s="121">
        <v>252</v>
      </c>
      <c r="W520" s="120">
        <f t="shared" si="324"/>
        <v>1.008486971</v>
      </c>
      <c r="X520" s="113">
        <f t="shared" si="325"/>
        <v>9.7113874899999999</v>
      </c>
      <c r="Y520" s="113">
        <f t="shared" si="326"/>
        <v>0</v>
      </c>
      <c r="Z520" s="125" t="str">
        <f t="shared" si="336"/>
        <v>J=</v>
      </c>
      <c r="AA520" s="118">
        <f t="shared" si="337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27"/>
        <v>44666</v>
      </c>
      <c r="B521" s="113">
        <f t="shared" si="319"/>
        <v>1155.07611903</v>
      </c>
      <c r="C521" s="113">
        <f t="shared" si="333"/>
        <v>1001.409519</v>
      </c>
      <c r="D521" s="114">
        <f t="shared" si="328"/>
        <v>6153.09</v>
      </c>
      <c r="E521" s="115">
        <f t="shared" si="341"/>
        <v>6215.24</v>
      </c>
      <c r="F521" s="116">
        <f t="shared" si="342"/>
        <v>44613</v>
      </c>
      <c r="G521" s="117">
        <f t="shared" si="320"/>
        <v>1.0100616113204897E-2</v>
      </c>
      <c r="H521" s="118">
        <f t="shared" si="334"/>
        <v>44671</v>
      </c>
      <c r="I521" s="118">
        <f t="shared" si="321"/>
        <v>44671</v>
      </c>
      <c r="J521" s="119">
        <f t="shared" si="329"/>
        <v>21</v>
      </c>
      <c r="K521" s="119">
        <f t="shared" si="343"/>
        <v>19</v>
      </c>
      <c r="L521" s="8">
        <f t="shared" si="330"/>
        <v>1.0091342700000001</v>
      </c>
      <c r="M521" s="120">
        <f t="shared" si="344"/>
        <v>1.0054002900000001</v>
      </c>
      <c r="N521" s="120">
        <f t="shared" si="338"/>
        <v>1.13285868408461</v>
      </c>
      <c r="O521" s="113">
        <f t="shared" si="340"/>
        <v>1.1432065199999999</v>
      </c>
      <c r="P521" s="113">
        <f t="shared" si="322"/>
        <v>1144.81789131</v>
      </c>
      <c r="Q521" s="11">
        <f t="shared" si="335"/>
        <v>0</v>
      </c>
      <c r="R521" s="30">
        <f t="shared" si="331"/>
        <v>0</v>
      </c>
      <c r="S521" s="8">
        <f t="shared" si="323"/>
        <v>0</v>
      </c>
      <c r="T521" s="122">
        <f t="shared" si="332"/>
        <v>0.12559999999999999</v>
      </c>
      <c r="U521" s="121">
        <f t="shared" si="339"/>
        <v>19</v>
      </c>
      <c r="V521" s="121">
        <v>252</v>
      </c>
      <c r="W521" s="120">
        <f t="shared" si="324"/>
        <v>1.008960576</v>
      </c>
      <c r="X521" s="113">
        <f t="shared" si="325"/>
        <v>10.258227720000001</v>
      </c>
      <c r="Y521" s="113">
        <f t="shared" si="326"/>
        <v>0</v>
      </c>
      <c r="Z521" s="125" t="str">
        <f t="shared" si="336"/>
        <v>J=</v>
      </c>
      <c r="AA521" s="118">
        <f t="shared" si="337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27"/>
        <v>44667</v>
      </c>
      <c r="B522" s="113">
        <f t="shared" ref="B522:B585" si="345">(P522+X522)</f>
        <v>1155.07611903</v>
      </c>
      <c r="C522" s="113">
        <f t="shared" si="333"/>
        <v>1001.409519</v>
      </c>
      <c r="D522" s="114">
        <f t="shared" si="328"/>
        <v>6153.09</v>
      </c>
      <c r="E522" s="115">
        <f t="shared" si="341"/>
        <v>6215.24</v>
      </c>
      <c r="F522" s="116">
        <f t="shared" si="342"/>
        <v>44613</v>
      </c>
      <c r="G522" s="117">
        <f t="shared" ref="G522:G585" si="346">(E522/D522)-1</f>
        <v>1.0100616113204897E-2</v>
      </c>
      <c r="H522" s="118">
        <f t="shared" si="334"/>
        <v>44671</v>
      </c>
      <c r="I522" s="118">
        <f t="shared" ref="I522:I585" si="347">IF(A522&gt;I521,H522,I521)</f>
        <v>44671</v>
      </c>
      <c r="J522" s="119">
        <f t="shared" si="329"/>
        <v>21</v>
      </c>
      <c r="K522" s="119">
        <f t="shared" si="343"/>
        <v>19</v>
      </c>
      <c r="L522" s="8">
        <f t="shared" si="330"/>
        <v>1.0091342700000001</v>
      </c>
      <c r="M522" s="120">
        <f t="shared" si="344"/>
        <v>1.0054002900000001</v>
      </c>
      <c r="N522" s="120">
        <f t="shared" si="338"/>
        <v>1.13285868408461</v>
      </c>
      <c r="O522" s="113">
        <f t="shared" si="340"/>
        <v>1.1432065199999999</v>
      </c>
      <c r="P522" s="113">
        <f t="shared" ref="P522:P585" si="348">TRUNC(C522*O522,8)</f>
        <v>1144.81789131</v>
      </c>
      <c r="Q522" s="11">
        <f t="shared" si="335"/>
        <v>0</v>
      </c>
      <c r="R522" s="30">
        <f t="shared" si="331"/>
        <v>0</v>
      </c>
      <c r="S522" s="8">
        <f t="shared" ref="S522:S585" si="349">IF(R522&gt;0,TRUNC(R522*P522,8),0)</f>
        <v>0</v>
      </c>
      <c r="T522" s="122">
        <f t="shared" si="332"/>
        <v>0.12559999999999999</v>
      </c>
      <c r="U522" s="121">
        <f t="shared" si="339"/>
        <v>19</v>
      </c>
      <c r="V522" s="121">
        <v>252</v>
      </c>
      <c r="W522" s="120">
        <f t="shared" ref="W522:W585" si="350">ROUND((1+T522)^TRUNC((U522/V522),9),9)</f>
        <v>1.008960576</v>
      </c>
      <c r="X522" s="113">
        <f t="shared" ref="X522:X585" si="351">TRUNC((P522*(W522-1)),8)</f>
        <v>10.258227720000001</v>
      </c>
      <c r="Y522" s="113">
        <f t="shared" ref="Y522:Y585" si="352">IF(Q522&gt;0,S522+X522,0)</f>
        <v>0</v>
      </c>
      <c r="Z522" s="125" t="str">
        <f t="shared" si="336"/>
        <v>J=</v>
      </c>
      <c r="AA522" s="118">
        <f t="shared" si="337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53">(A522+1)</f>
        <v>44668</v>
      </c>
      <c r="B523" s="113">
        <f t="shared" si="345"/>
        <v>1155.07611903</v>
      </c>
      <c r="C523" s="113">
        <f t="shared" si="333"/>
        <v>1001.409519</v>
      </c>
      <c r="D523" s="114">
        <f t="shared" ref="D523:D586" si="354">IF(E523=E522,D522,E522)</f>
        <v>6153.09</v>
      </c>
      <c r="E523" s="115">
        <f t="shared" si="341"/>
        <v>6215.24</v>
      </c>
      <c r="F523" s="116">
        <f t="shared" si="342"/>
        <v>44613</v>
      </c>
      <c r="G523" s="117">
        <f t="shared" si="346"/>
        <v>1.0100616113204897E-2</v>
      </c>
      <c r="H523" s="118">
        <f t="shared" si="334"/>
        <v>44671</v>
      </c>
      <c r="I523" s="118">
        <f t="shared" si="347"/>
        <v>44671</v>
      </c>
      <c r="J523" s="119">
        <f t="shared" ref="J523:J586" si="355">IF(I523=I522,J522,NETWORKDAYS(I522,I523,$AD$176:$AD$502)-1)</f>
        <v>21</v>
      </c>
      <c r="K523" s="119">
        <f t="shared" si="343"/>
        <v>19</v>
      </c>
      <c r="L523" s="8">
        <f t="shared" ref="L523:L586" si="356">IF(E523&lt;D523,1,TRUNC((E523/D523)^TRUNC((K523/J523),9),8))</f>
        <v>1.0091342700000001</v>
      </c>
      <c r="M523" s="120">
        <f t="shared" si="344"/>
        <v>1.0054002900000001</v>
      </c>
      <c r="N523" s="120">
        <f t="shared" si="338"/>
        <v>1.13285868408461</v>
      </c>
      <c r="O523" s="113">
        <f t="shared" si="340"/>
        <v>1.1432065199999999</v>
      </c>
      <c r="P523" s="113">
        <f t="shared" si="348"/>
        <v>1144.81789131</v>
      </c>
      <c r="Q523" s="11">
        <f t="shared" si="335"/>
        <v>0</v>
      </c>
      <c r="R523" s="30">
        <f t="shared" ref="R523:R586" si="357">IF(Q523&gt;0,VLOOKUP($A523,$AD$10:$AI$170,6),0)</f>
        <v>0</v>
      </c>
      <c r="S523" s="8">
        <f t="shared" si="349"/>
        <v>0</v>
      </c>
      <c r="T523" s="122">
        <f t="shared" ref="T523:T586" si="358">(T522)</f>
        <v>0.12559999999999999</v>
      </c>
      <c r="U523" s="121">
        <f t="shared" si="339"/>
        <v>19</v>
      </c>
      <c r="V523" s="121">
        <v>252</v>
      </c>
      <c r="W523" s="120">
        <f t="shared" si="350"/>
        <v>1.008960576</v>
      </c>
      <c r="X523" s="113">
        <f t="shared" si="351"/>
        <v>10.258227720000001</v>
      </c>
      <c r="Y523" s="113">
        <f t="shared" si="352"/>
        <v>0</v>
      </c>
      <c r="Z523" s="125" t="str">
        <f t="shared" si="336"/>
        <v>J=</v>
      </c>
      <c r="AA523" s="118">
        <f t="shared" si="337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53"/>
        <v>44669</v>
      </c>
      <c r="B524" s="113">
        <f t="shared" si="345"/>
        <v>1155.07611903</v>
      </c>
      <c r="C524" s="113">
        <f t="shared" ref="C524:C587" si="359">TRUNC(IF(Q523&gt;0,VLOOKUP(A523,$AD$12:$AE$170,2),C523),8)</f>
        <v>1001.409519</v>
      </c>
      <c r="D524" s="114">
        <f t="shared" si="354"/>
        <v>6153.09</v>
      </c>
      <c r="E524" s="115">
        <f t="shared" si="341"/>
        <v>6215.24</v>
      </c>
      <c r="F524" s="116">
        <f t="shared" si="342"/>
        <v>44613</v>
      </c>
      <c r="G524" s="117">
        <f t="shared" si="346"/>
        <v>1.0100616113204897E-2</v>
      </c>
      <c r="H524" s="118">
        <f t="shared" ref="H524:H587" si="360">IF(DAY(A524)=H$9,VLOOKUP(A524,AH$118:AN$450,4),H523)</f>
        <v>44671</v>
      </c>
      <c r="I524" s="118">
        <f t="shared" si="347"/>
        <v>44671</v>
      </c>
      <c r="J524" s="119">
        <f t="shared" si="355"/>
        <v>21</v>
      </c>
      <c r="K524" s="119">
        <f t="shared" si="343"/>
        <v>19</v>
      </c>
      <c r="L524" s="8">
        <f t="shared" si="356"/>
        <v>1.0091342700000001</v>
      </c>
      <c r="M524" s="120">
        <f t="shared" si="344"/>
        <v>1.0054002900000001</v>
      </c>
      <c r="N524" s="120">
        <f t="shared" si="338"/>
        <v>1.13285868408461</v>
      </c>
      <c r="O524" s="113">
        <f t="shared" si="340"/>
        <v>1.1432065199999999</v>
      </c>
      <c r="P524" s="113">
        <f t="shared" si="348"/>
        <v>1144.81789131</v>
      </c>
      <c r="Q524" s="11">
        <f t="shared" ref="Q524:Q587" si="361">IF(VLOOKUP(A524,AD$10:AK$170,8)=VLOOKUP(A523,AD$10:AK$170,8),0,VLOOKUP(A524,AD$10:AK$170,8))</f>
        <v>0</v>
      </c>
      <c r="R524" s="30">
        <f t="shared" si="357"/>
        <v>0</v>
      </c>
      <c r="S524" s="8">
        <f t="shared" si="349"/>
        <v>0</v>
      </c>
      <c r="T524" s="122">
        <f t="shared" si="358"/>
        <v>0.12559999999999999</v>
      </c>
      <c r="U524" s="121">
        <f t="shared" si="339"/>
        <v>19</v>
      </c>
      <c r="V524" s="121">
        <v>252</v>
      </c>
      <c r="W524" s="120">
        <f t="shared" si="350"/>
        <v>1.008960576</v>
      </c>
      <c r="X524" s="113">
        <f t="shared" si="351"/>
        <v>10.258227720000001</v>
      </c>
      <c r="Y524" s="113">
        <f t="shared" si="352"/>
        <v>0</v>
      </c>
      <c r="Z524" s="125" t="str">
        <f t="shared" ref="Z524:Z587" si="362">IF($Q523&gt;0,VLOOKUP($A523,$AD$10:$AM$170,9),Z523)</f>
        <v>J=</v>
      </c>
      <c r="AA524" s="118">
        <f t="shared" ref="AA524:AA587" si="363">IF($Q523&gt;0,VLOOKUP($A523,$AD$10:$AM$170,10),AA523)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53"/>
        <v>44670</v>
      </c>
      <c r="B525" s="113">
        <f t="shared" si="345"/>
        <v>1156.1717259300001</v>
      </c>
      <c r="C525" s="113">
        <f t="shared" si="359"/>
        <v>1001.409519</v>
      </c>
      <c r="D525" s="114">
        <f t="shared" si="354"/>
        <v>6153.09</v>
      </c>
      <c r="E525" s="115">
        <f t="shared" si="341"/>
        <v>6215.24</v>
      </c>
      <c r="F525" s="116">
        <f t="shared" si="342"/>
        <v>44613</v>
      </c>
      <c r="G525" s="117">
        <f t="shared" si="346"/>
        <v>1.0100616113204897E-2</v>
      </c>
      <c r="H525" s="118">
        <f t="shared" si="360"/>
        <v>44671</v>
      </c>
      <c r="I525" s="118">
        <f t="shared" si="347"/>
        <v>44671</v>
      </c>
      <c r="J525" s="119">
        <f t="shared" si="355"/>
        <v>21</v>
      </c>
      <c r="K525" s="119">
        <f t="shared" si="343"/>
        <v>20</v>
      </c>
      <c r="L525" s="8">
        <f t="shared" si="356"/>
        <v>1.00961732</v>
      </c>
      <c r="M525" s="120">
        <f t="shared" si="344"/>
        <v>1.0054002900000001</v>
      </c>
      <c r="N525" s="120">
        <f t="shared" si="338"/>
        <v>1.13285868408461</v>
      </c>
      <c r="O525" s="113">
        <f t="shared" si="340"/>
        <v>1.14375374</v>
      </c>
      <c r="P525" s="113">
        <f t="shared" si="348"/>
        <v>1145.3658826200001</v>
      </c>
      <c r="Q525" s="11">
        <f t="shared" si="361"/>
        <v>0</v>
      </c>
      <c r="R525" s="30">
        <f t="shared" si="357"/>
        <v>0</v>
      </c>
      <c r="S525" s="8">
        <f t="shared" si="349"/>
        <v>0</v>
      </c>
      <c r="T525" s="122">
        <f t="shared" si="358"/>
        <v>0.12559999999999999</v>
      </c>
      <c r="U525" s="121">
        <f t="shared" si="339"/>
        <v>20</v>
      </c>
      <c r="V525" s="121">
        <v>252</v>
      </c>
      <c r="W525" s="120">
        <f t="shared" si="350"/>
        <v>1.009434403</v>
      </c>
      <c r="X525" s="113">
        <f t="shared" si="351"/>
        <v>10.80584331</v>
      </c>
      <c r="Y525" s="113">
        <f t="shared" si="352"/>
        <v>0</v>
      </c>
      <c r="Z525" s="125" t="str">
        <f t="shared" si="362"/>
        <v>J=</v>
      </c>
      <c r="AA525" s="118">
        <f t="shared" si="363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53"/>
        <v>44671</v>
      </c>
      <c r="B526" s="113">
        <f t="shared" si="345"/>
        <v>1157.26838972</v>
      </c>
      <c r="C526" s="113">
        <f t="shared" si="359"/>
        <v>1001.409519</v>
      </c>
      <c r="D526" s="114">
        <f t="shared" si="354"/>
        <v>6153.09</v>
      </c>
      <c r="E526" s="115">
        <f t="shared" si="341"/>
        <v>6215.24</v>
      </c>
      <c r="F526" s="116">
        <f t="shared" si="342"/>
        <v>44613</v>
      </c>
      <c r="G526" s="117">
        <f t="shared" si="346"/>
        <v>1.0100616113204897E-2</v>
      </c>
      <c r="H526" s="118">
        <f t="shared" si="360"/>
        <v>44701</v>
      </c>
      <c r="I526" s="118">
        <f t="shared" si="347"/>
        <v>44671</v>
      </c>
      <c r="J526" s="119">
        <f t="shared" si="355"/>
        <v>21</v>
      </c>
      <c r="K526" s="119">
        <f t="shared" si="343"/>
        <v>21</v>
      </c>
      <c r="L526" s="8">
        <f t="shared" si="356"/>
        <v>1.0101006100000001</v>
      </c>
      <c r="M526" s="120">
        <f t="shared" si="344"/>
        <v>1.0054002900000001</v>
      </c>
      <c r="N526" s="120">
        <f t="shared" si="338"/>
        <v>1.13285868408461</v>
      </c>
      <c r="O526" s="113">
        <f t="shared" si="340"/>
        <v>1.1443012400000001</v>
      </c>
      <c r="P526" s="113">
        <f t="shared" si="348"/>
        <v>1145.91415433</v>
      </c>
      <c r="Q526" s="11">
        <f t="shared" si="361"/>
        <v>17</v>
      </c>
      <c r="R526" s="30">
        <f t="shared" si="357"/>
        <v>0</v>
      </c>
      <c r="S526" s="8">
        <f t="shared" si="349"/>
        <v>0</v>
      </c>
      <c r="T526" s="122">
        <f t="shared" si="358"/>
        <v>0.12559999999999999</v>
      </c>
      <c r="U526" s="121">
        <f t="shared" si="339"/>
        <v>21</v>
      </c>
      <c r="V526" s="121">
        <v>252</v>
      </c>
      <c r="W526" s="120">
        <f t="shared" si="350"/>
        <v>1.0099084519999999</v>
      </c>
      <c r="X526" s="113">
        <f t="shared" si="351"/>
        <v>11.354235389999999</v>
      </c>
      <c r="Y526" s="113">
        <f t="shared" si="352"/>
        <v>11.354235389999999</v>
      </c>
      <c r="Z526" s="125" t="str">
        <f t="shared" si="362"/>
        <v>J=</v>
      </c>
      <c r="AA526" s="118">
        <f t="shared" si="363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53"/>
        <v>44672</v>
      </c>
      <c r="B527" s="113">
        <f t="shared" si="345"/>
        <v>1147.32997415</v>
      </c>
      <c r="C527" s="113">
        <f t="shared" si="359"/>
        <v>1001.409519</v>
      </c>
      <c r="D527" s="114">
        <f t="shared" si="354"/>
        <v>6215.24</v>
      </c>
      <c r="E527" s="115">
        <f t="shared" si="341"/>
        <v>6315.93</v>
      </c>
      <c r="F527" s="116">
        <f t="shared" si="342"/>
        <v>44640</v>
      </c>
      <c r="G527" s="117">
        <f t="shared" si="346"/>
        <v>1.6200500704719456E-2</v>
      </c>
      <c r="H527" s="118">
        <f t="shared" si="360"/>
        <v>44701</v>
      </c>
      <c r="I527" s="118">
        <f t="shared" si="347"/>
        <v>44701</v>
      </c>
      <c r="J527" s="119">
        <f t="shared" si="355"/>
        <v>21</v>
      </c>
      <c r="K527" s="119">
        <f t="shared" si="343"/>
        <v>1</v>
      </c>
      <c r="L527" s="8">
        <f t="shared" si="356"/>
        <v>1.0007655600000001</v>
      </c>
      <c r="M527" s="120">
        <f t="shared" si="344"/>
        <v>1.0101006100000001</v>
      </c>
      <c r="N527" s="120">
        <f t="shared" si="338"/>
        <v>1.144301247837662</v>
      </c>
      <c r="O527" s="113">
        <f t="shared" si="340"/>
        <v>1.14517727</v>
      </c>
      <c r="P527" s="113">
        <f t="shared" si="348"/>
        <v>1146.79141912</v>
      </c>
      <c r="Q527" s="11">
        <f t="shared" si="361"/>
        <v>0</v>
      </c>
      <c r="R527" s="30">
        <f t="shared" si="357"/>
        <v>0</v>
      </c>
      <c r="S527" s="8">
        <f t="shared" si="349"/>
        <v>0</v>
      </c>
      <c r="T527" s="122">
        <f t="shared" si="358"/>
        <v>0.12559999999999999</v>
      </c>
      <c r="U527" s="121">
        <f t="shared" si="339"/>
        <v>1</v>
      </c>
      <c r="V527" s="121">
        <v>252</v>
      </c>
      <c r="W527" s="120">
        <f t="shared" si="350"/>
        <v>1.000469619</v>
      </c>
      <c r="X527" s="113">
        <f t="shared" si="351"/>
        <v>0.53855503000000005</v>
      </c>
      <c r="Y527" s="113">
        <f t="shared" si="352"/>
        <v>0</v>
      </c>
      <c r="Z527" s="125" t="str">
        <f t="shared" si="362"/>
        <v>J=</v>
      </c>
      <c r="AA527" s="118">
        <f t="shared" si="363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53"/>
        <v>44673</v>
      </c>
      <c r="B528" s="113">
        <f t="shared" si="345"/>
        <v>1147.32997415</v>
      </c>
      <c r="C528" s="113">
        <f t="shared" si="359"/>
        <v>1001.409519</v>
      </c>
      <c r="D528" s="114">
        <f t="shared" si="354"/>
        <v>6215.24</v>
      </c>
      <c r="E528" s="115">
        <f t="shared" si="341"/>
        <v>6315.93</v>
      </c>
      <c r="F528" s="116">
        <f t="shared" si="342"/>
        <v>44640</v>
      </c>
      <c r="G528" s="117">
        <f t="shared" si="346"/>
        <v>1.6200500704719456E-2</v>
      </c>
      <c r="H528" s="118">
        <f t="shared" si="360"/>
        <v>44701</v>
      </c>
      <c r="I528" s="118">
        <f t="shared" si="347"/>
        <v>44701</v>
      </c>
      <c r="J528" s="119">
        <f t="shared" si="355"/>
        <v>21</v>
      </c>
      <c r="K528" s="119">
        <f t="shared" si="343"/>
        <v>1</v>
      </c>
      <c r="L528" s="8">
        <f t="shared" si="356"/>
        <v>1.0007655600000001</v>
      </c>
      <c r="M528" s="120">
        <f t="shared" si="344"/>
        <v>1.0101006100000001</v>
      </c>
      <c r="N528" s="120">
        <f t="shared" si="338"/>
        <v>1.144301247837662</v>
      </c>
      <c r="O528" s="113">
        <f t="shared" si="340"/>
        <v>1.14517727</v>
      </c>
      <c r="P528" s="113">
        <f t="shared" si="348"/>
        <v>1146.79141912</v>
      </c>
      <c r="Q528" s="11">
        <f t="shared" si="361"/>
        <v>0</v>
      </c>
      <c r="R528" s="30">
        <f t="shared" si="357"/>
        <v>0</v>
      </c>
      <c r="S528" s="8">
        <f t="shared" si="349"/>
        <v>0</v>
      </c>
      <c r="T528" s="122">
        <f t="shared" si="358"/>
        <v>0.12559999999999999</v>
      </c>
      <c r="U528" s="121">
        <f t="shared" si="339"/>
        <v>1</v>
      </c>
      <c r="V528" s="121">
        <v>252</v>
      </c>
      <c r="W528" s="120">
        <f t="shared" si="350"/>
        <v>1.000469619</v>
      </c>
      <c r="X528" s="113">
        <f t="shared" si="351"/>
        <v>0.53855503000000005</v>
      </c>
      <c r="Y528" s="113">
        <f t="shared" si="352"/>
        <v>0</v>
      </c>
      <c r="Z528" s="125" t="str">
        <f t="shared" si="362"/>
        <v>J=</v>
      </c>
      <c r="AA528" s="118">
        <f t="shared" si="363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53"/>
        <v>44674</v>
      </c>
      <c r="B529" s="113">
        <f t="shared" si="345"/>
        <v>1148.7475531600001</v>
      </c>
      <c r="C529" s="113">
        <f t="shared" si="359"/>
        <v>1001.409519</v>
      </c>
      <c r="D529" s="114">
        <f t="shared" si="354"/>
        <v>6215.24</v>
      </c>
      <c r="E529" s="115">
        <f t="shared" si="341"/>
        <v>6315.93</v>
      </c>
      <c r="F529" s="116">
        <f t="shared" si="342"/>
        <v>44640</v>
      </c>
      <c r="G529" s="117">
        <f t="shared" si="346"/>
        <v>1.6200500704719456E-2</v>
      </c>
      <c r="H529" s="118">
        <f t="shared" si="360"/>
        <v>44701</v>
      </c>
      <c r="I529" s="118">
        <f t="shared" si="347"/>
        <v>44701</v>
      </c>
      <c r="J529" s="119">
        <f t="shared" si="355"/>
        <v>21</v>
      </c>
      <c r="K529" s="119">
        <f t="shared" si="343"/>
        <v>2</v>
      </c>
      <c r="L529" s="8">
        <f t="shared" si="356"/>
        <v>1.0015317100000001</v>
      </c>
      <c r="M529" s="120">
        <f t="shared" si="344"/>
        <v>1.0101006100000001</v>
      </c>
      <c r="N529" s="120">
        <f t="shared" si="338"/>
        <v>1.144301247837662</v>
      </c>
      <c r="O529" s="113">
        <f t="shared" si="340"/>
        <v>1.14605398</v>
      </c>
      <c r="P529" s="113">
        <f t="shared" si="348"/>
        <v>1147.66936485</v>
      </c>
      <c r="Q529" s="11">
        <f t="shared" si="361"/>
        <v>0</v>
      </c>
      <c r="R529" s="30">
        <f t="shared" si="357"/>
        <v>0</v>
      </c>
      <c r="S529" s="8">
        <f t="shared" si="349"/>
        <v>0</v>
      </c>
      <c r="T529" s="122">
        <f t="shared" si="358"/>
        <v>0.12559999999999999</v>
      </c>
      <c r="U529" s="121">
        <f t="shared" si="339"/>
        <v>2</v>
      </c>
      <c r="V529" s="121">
        <v>252</v>
      </c>
      <c r="W529" s="120">
        <f t="shared" si="350"/>
        <v>1.000939459</v>
      </c>
      <c r="X529" s="113">
        <f t="shared" si="351"/>
        <v>1.07818831</v>
      </c>
      <c r="Y529" s="113">
        <f t="shared" si="352"/>
        <v>0</v>
      </c>
      <c r="Z529" s="125" t="str">
        <f t="shared" si="362"/>
        <v>J=</v>
      </c>
      <c r="AA529" s="118">
        <f t="shared" si="363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53"/>
        <v>44675</v>
      </c>
      <c r="B530" s="113">
        <f t="shared" si="345"/>
        <v>1148.7475531600001</v>
      </c>
      <c r="C530" s="113">
        <f t="shared" si="359"/>
        <v>1001.409519</v>
      </c>
      <c r="D530" s="114">
        <f t="shared" si="354"/>
        <v>6215.24</v>
      </c>
      <c r="E530" s="115">
        <f t="shared" si="341"/>
        <v>6315.93</v>
      </c>
      <c r="F530" s="116">
        <f t="shared" si="342"/>
        <v>44640</v>
      </c>
      <c r="G530" s="117">
        <f t="shared" si="346"/>
        <v>1.6200500704719456E-2</v>
      </c>
      <c r="H530" s="118">
        <f t="shared" si="360"/>
        <v>44701</v>
      </c>
      <c r="I530" s="118">
        <f t="shared" si="347"/>
        <v>44701</v>
      </c>
      <c r="J530" s="119">
        <f t="shared" si="355"/>
        <v>21</v>
      </c>
      <c r="K530" s="119">
        <f t="shared" si="343"/>
        <v>2</v>
      </c>
      <c r="L530" s="8">
        <f t="shared" si="356"/>
        <v>1.0015317100000001</v>
      </c>
      <c r="M530" s="120">
        <f t="shared" si="344"/>
        <v>1.0101006100000001</v>
      </c>
      <c r="N530" s="120">
        <f t="shared" si="338"/>
        <v>1.144301247837662</v>
      </c>
      <c r="O530" s="113">
        <f t="shared" si="340"/>
        <v>1.14605398</v>
      </c>
      <c r="P530" s="113">
        <f t="shared" si="348"/>
        <v>1147.66936485</v>
      </c>
      <c r="Q530" s="11">
        <f t="shared" si="361"/>
        <v>0</v>
      </c>
      <c r="R530" s="30">
        <f t="shared" si="357"/>
        <v>0</v>
      </c>
      <c r="S530" s="8">
        <f t="shared" si="349"/>
        <v>0</v>
      </c>
      <c r="T530" s="122">
        <f t="shared" si="358"/>
        <v>0.12559999999999999</v>
      </c>
      <c r="U530" s="121">
        <f t="shared" si="339"/>
        <v>2</v>
      </c>
      <c r="V530" s="121">
        <v>252</v>
      </c>
      <c r="W530" s="120">
        <f t="shared" si="350"/>
        <v>1.000939459</v>
      </c>
      <c r="X530" s="113">
        <f t="shared" si="351"/>
        <v>1.07818831</v>
      </c>
      <c r="Y530" s="113">
        <f t="shared" si="352"/>
        <v>0</v>
      </c>
      <c r="Z530" s="125" t="str">
        <f t="shared" si="362"/>
        <v>J=</v>
      </c>
      <c r="AA530" s="118">
        <f t="shared" si="363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53"/>
        <v>44676</v>
      </c>
      <c r="B531" s="113">
        <f t="shared" si="345"/>
        <v>1148.7475531600001</v>
      </c>
      <c r="C531" s="113">
        <f t="shared" si="359"/>
        <v>1001.409519</v>
      </c>
      <c r="D531" s="114">
        <f t="shared" si="354"/>
        <v>6215.24</v>
      </c>
      <c r="E531" s="115">
        <f t="shared" si="341"/>
        <v>6315.93</v>
      </c>
      <c r="F531" s="116">
        <f t="shared" si="342"/>
        <v>44640</v>
      </c>
      <c r="G531" s="117">
        <f t="shared" si="346"/>
        <v>1.6200500704719456E-2</v>
      </c>
      <c r="H531" s="118">
        <f t="shared" si="360"/>
        <v>44701</v>
      </c>
      <c r="I531" s="118">
        <f t="shared" si="347"/>
        <v>44701</v>
      </c>
      <c r="J531" s="119">
        <f t="shared" si="355"/>
        <v>21</v>
      </c>
      <c r="K531" s="119">
        <f t="shared" si="343"/>
        <v>2</v>
      </c>
      <c r="L531" s="8">
        <f t="shared" si="356"/>
        <v>1.0015317100000001</v>
      </c>
      <c r="M531" s="120">
        <f t="shared" si="344"/>
        <v>1.0101006100000001</v>
      </c>
      <c r="N531" s="120">
        <f t="shared" si="338"/>
        <v>1.144301247837662</v>
      </c>
      <c r="O531" s="113">
        <f t="shared" si="340"/>
        <v>1.14605398</v>
      </c>
      <c r="P531" s="113">
        <f t="shared" si="348"/>
        <v>1147.66936485</v>
      </c>
      <c r="Q531" s="11">
        <f t="shared" si="361"/>
        <v>0</v>
      </c>
      <c r="R531" s="30">
        <f t="shared" si="357"/>
        <v>0</v>
      </c>
      <c r="S531" s="8">
        <f t="shared" si="349"/>
        <v>0</v>
      </c>
      <c r="T531" s="122">
        <f t="shared" si="358"/>
        <v>0.12559999999999999</v>
      </c>
      <c r="U531" s="121">
        <f t="shared" si="339"/>
        <v>2</v>
      </c>
      <c r="V531" s="121">
        <v>252</v>
      </c>
      <c r="W531" s="120">
        <f t="shared" si="350"/>
        <v>1.000939459</v>
      </c>
      <c r="X531" s="113">
        <f t="shared" si="351"/>
        <v>1.07818831</v>
      </c>
      <c r="Y531" s="113">
        <f t="shared" si="352"/>
        <v>0</v>
      </c>
      <c r="Z531" s="125" t="str">
        <f t="shared" si="362"/>
        <v>J=</v>
      </c>
      <c r="AA531" s="118">
        <f t="shared" si="363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53"/>
        <v>44677</v>
      </c>
      <c r="B532" s="113">
        <f t="shared" si="345"/>
        <v>1150.1668717</v>
      </c>
      <c r="C532" s="113">
        <f t="shared" si="359"/>
        <v>1001.409519</v>
      </c>
      <c r="D532" s="114">
        <f t="shared" si="354"/>
        <v>6215.24</v>
      </c>
      <c r="E532" s="115">
        <f t="shared" si="341"/>
        <v>6315.93</v>
      </c>
      <c r="F532" s="116">
        <f t="shared" si="342"/>
        <v>44640</v>
      </c>
      <c r="G532" s="117">
        <f t="shared" si="346"/>
        <v>1.6200500704719456E-2</v>
      </c>
      <c r="H532" s="118">
        <f t="shared" si="360"/>
        <v>44701</v>
      </c>
      <c r="I532" s="118">
        <f t="shared" si="347"/>
        <v>44701</v>
      </c>
      <c r="J532" s="119">
        <f t="shared" si="355"/>
        <v>21</v>
      </c>
      <c r="K532" s="119">
        <f t="shared" si="343"/>
        <v>3</v>
      </c>
      <c r="L532" s="8">
        <f t="shared" si="356"/>
        <v>1.0022984399999999</v>
      </c>
      <c r="M532" s="120">
        <f t="shared" si="344"/>
        <v>1.0101006100000001</v>
      </c>
      <c r="N532" s="120">
        <f t="shared" si="338"/>
        <v>1.144301247837662</v>
      </c>
      <c r="O532" s="113">
        <f t="shared" si="340"/>
        <v>1.14693135</v>
      </c>
      <c r="P532" s="113">
        <f t="shared" si="348"/>
        <v>1148.5479715199999</v>
      </c>
      <c r="Q532" s="11">
        <f t="shared" si="361"/>
        <v>0</v>
      </c>
      <c r="R532" s="30">
        <f t="shared" si="357"/>
        <v>0</v>
      </c>
      <c r="S532" s="8">
        <f t="shared" si="349"/>
        <v>0</v>
      </c>
      <c r="T532" s="122">
        <f t="shared" si="358"/>
        <v>0.12559999999999999</v>
      </c>
      <c r="U532" s="121">
        <f t="shared" si="339"/>
        <v>3</v>
      </c>
      <c r="V532" s="121">
        <v>252</v>
      </c>
      <c r="W532" s="120">
        <f t="shared" si="350"/>
        <v>1.0014095190000001</v>
      </c>
      <c r="X532" s="113">
        <f t="shared" si="351"/>
        <v>1.61890018</v>
      </c>
      <c r="Y532" s="113">
        <f t="shared" si="352"/>
        <v>0</v>
      </c>
      <c r="Z532" s="125" t="str">
        <f t="shared" si="362"/>
        <v>J=</v>
      </c>
      <c r="AA532" s="118">
        <f t="shared" si="363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53"/>
        <v>44678</v>
      </c>
      <c r="B533" s="113">
        <f t="shared" si="345"/>
        <v>1151.5879625500002</v>
      </c>
      <c r="C533" s="113">
        <f t="shared" si="359"/>
        <v>1001.409519</v>
      </c>
      <c r="D533" s="114">
        <f t="shared" si="354"/>
        <v>6215.24</v>
      </c>
      <c r="E533" s="115">
        <f t="shared" si="341"/>
        <v>6315.93</v>
      </c>
      <c r="F533" s="116">
        <f t="shared" si="342"/>
        <v>44640</v>
      </c>
      <c r="G533" s="117">
        <f t="shared" si="346"/>
        <v>1.6200500704719456E-2</v>
      </c>
      <c r="H533" s="118">
        <f t="shared" si="360"/>
        <v>44701</v>
      </c>
      <c r="I533" s="118">
        <f t="shared" si="347"/>
        <v>44701</v>
      </c>
      <c r="J533" s="119">
        <f t="shared" si="355"/>
        <v>21</v>
      </c>
      <c r="K533" s="119">
        <f t="shared" si="343"/>
        <v>4</v>
      </c>
      <c r="L533" s="8">
        <f t="shared" si="356"/>
        <v>1.0030657700000001</v>
      </c>
      <c r="M533" s="120">
        <f t="shared" si="344"/>
        <v>1.0101006100000001</v>
      </c>
      <c r="N533" s="120">
        <f t="shared" si="338"/>
        <v>1.144301247837662</v>
      </c>
      <c r="O533" s="113">
        <f t="shared" si="340"/>
        <v>1.14780941</v>
      </c>
      <c r="P533" s="113">
        <f t="shared" si="348"/>
        <v>1149.42726917</v>
      </c>
      <c r="Q533" s="11">
        <f t="shared" si="361"/>
        <v>0</v>
      </c>
      <c r="R533" s="30">
        <f t="shared" si="357"/>
        <v>0</v>
      </c>
      <c r="S533" s="8">
        <f t="shared" si="349"/>
        <v>0</v>
      </c>
      <c r="T533" s="122">
        <f t="shared" si="358"/>
        <v>0.12559999999999999</v>
      </c>
      <c r="U533" s="121">
        <f t="shared" si="339"/>
        <v>4</v>
      </c>
      <c r="V533" s="121">
        <v>252</v>
      </c>
      <c r="W533" s="120">
        <f t="shared" si="350"/>
        <v>1.0018798</v>
      </c>
      <c r="X533" s="113">
        <f t="shared" si="351"/>
        <v>2.1606933800000001</v>
      </c>
      <c r="Y533" s="113">
        <f t="shared" si="352"/>
        <v>0</v>
      </c>
      <c r="Z533" s="125" t="str">
        <f t="shared" si="362"/>
        <v>J=</v>
      </c>
      <c r="AA533" s="118">
        <f t="shared" si="363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53"/>
        <v>44679</v>
      </c>
      <c r="B534" s="113">
        <f t="shared" si="345"/>
        <v>1153.0107971099999</v>
      </c>
      <c r="C534" s="113">
        <f t="shared" si="359"/>
        <v>1001.409519</v>
      </c>
      <c r="D534" s="114">
        <f t="shared" si="354"/>
        <v>6215.24</v>
      </c>
      <c r="E534" s="115">
        <f t="shared" si="341"/>
        <v>6315.93</v>
      </c>
      <c r="F534" s="116">
        <f t="shared" si="342"/>
        <v>44640</v>
      </c>
      <c r="G534" s="117">
        <f t="shared" si="346"/>
        <v>1.6200500704719456E-2</v>
      </c>
      <c r="H534" s="118">
        <f t="shared" si="360"/>
        <v>44701</v>
      </c>
      <c r="I534" s="118">
        <f t="shared" si="347"/>
        <v>44701</v>
      </c>
      <c r="J534" s="119">
        <f t="shared" si="355"/>
        <v>21</v>
      </c>
      <c r="K534" s="119">
        <f t="shared" si="343"/>
        <v>5</v>
      </c>
      <c r="L534" s="8">
        <f t="shared" si="356"/>
        <v>1.0038336800000001</v>
      </c>
      <c r="M534" s="120">
        <f t="shared" si="344"/>
        <v>1.0101006100000001</v>
      </c>
      <c r="N534" s="120">
        <f t="shared" si="338"/>
        <v>1.144301247837662</v>
      </c>
      <c r="O534" s="113">
        <f t="shared" si="340"/>
        <v>1.14868813</v>
      </c>
      <c r="P534" s="113">
        <f t="shared" si="348"/>
        <v>1150.3072277399999</v>
      </c>
      <c r="Q534" s="11">
        <f t="shared" si="361"/>
        <v>0</v>
      </c>
      <c r="R534" s="30">
        <f t="shared" si="357"/>
        <v>0</v>
      </c>
      <c r="S534" s="8">
        <f t="shared" si="349"/>
        <v>0</v>
      </c>
      <c r="T534" s="122">
        <f t="shared" si="358"/>
        <v>0.12559999999999999</v>
      </c>
      <c r="U534" s="121">
        <f t="shared" si="339"/>
        <v>5</v>
      </c>
      <c r="V534" s="121">
        <v>252</v>
      </c>
      <c r="W534" s="120">
        <f t="shared" si="350"/>
        <v>1.002350302</v>
      </c>
      <c r="X534" s="113">
        <f t="shared" si="351"/>
        <v>2.7035693699999999</v>
      </c>
      <c r="Y534" s="113">
        <f t="shared" si="352"/>
        <v>0</v>
      </c>
      <c r="Z534" s="125" t="str">
        <f t="shared" si="362"/>
        <v>J=</v>
      </c>
      <c r="AA534" s="118">
        <f t="shared" si="363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53"/>
        <v>44680</v>
      </c>
      <c r="B535" s="113">
        <f t="shared" si="345"/>
        <v>1154.4353769300001</v>
      </c>
      <c r="C535" s="113">
        <f t="shared" si="359"/>
        <v>1001.409519</v>
      </c>
      <c r="D535" s="114">
        <f t="shared" si="354"/>
        <v>6215.24</v>
      </c>
      <c r="E535" s="115">
        <f t="shared" si="341"/>
        <v>6315.93</v>
      </c>
      <c r="F535" s="116">
        <f t="shared" si="342"/>
        <v>44640</v>
      </c>
      <c r="G535" s="117">
        <f t="shared" si="346"/>
        <v>1.6200500704719456E-2</v>
      </c>
      <c r="H535" s="118">
        <f t="shared" si="360"/>
        <v>44701</v>
      </c>
      <c r="I535" s="118">
        <f t="shared" si="347"/>
        <v>44701</v>
      </c>
      <c r="J535" s="119">
        <f t="shared" si="355"/>
        <v>21</v>
      </c>
      <c r="K535" s="119">
        <f t="shared" si="343"/>
        <v>6</v>
      </c>
      <c r="L535" s="8">
        <f t="shared" si="356"/>
        <v>1.0046021700000001</v>
      </c>
      <c r="M535" s="120">
        <f t="shared" si="344"/>
        <v>1.0101006100000001</v>
      </c>
      <c r="N535" s="120">
        <f t="shared" si="338"/>
        <v>1.144301247837662</v>
      </c>
      <c r="O535" s="113">
        <f t="shared" si="340"/>
        <v>1.14956751</v>
      </c>
      <c r="P535" s="113">
        <f t="shared" si="348"/>
        <v>1151.1878472400001</v>
      </c>
      <c r="Q535" s="11">
        <f t="shared" si="361"/>
        <v>0</v>
      </c>
      <c r="R535" s="30">
        <f t="shared" si="357"/>
        <v>0</v>
      </c>
      <c r="S535" s="8">
        <f t="shared" si="349"/>
        <v>0</v>
      </c>
      <c r="T535" s="122">
        <f t="shared" si="358"/>
        <v>0.12559999999999999</v>
      </c>
      <c r="U535" s="121">
        <f t="shared" si="339"/>
        <v>6</v>
      </c>
      <c r="V535" s="121">
        <v>252</v>
      </c>
      <c r="W535" s="120">
        <f t="shared" si="350"/>
        <v>1.002821025</v>
      </c>
      <c r="X535" s="113">
        <f t="shared" si="351"/>
        <v>3.2475296899999999</v>
      </c>
      <c r="Y535" s="113">
        <f t="shared" si="352"/>
        <v>0</v>
      </c>
      <c r="Z535" s="125" t="str">
        <f t="shared" si="362"/>
        <v>J=</v>
      </c>
      <c r="AA535" s="118">
        <f t="shared" si="363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53"/>
        <v>44681</v>
      </c>
      <c r="B536" s="113">
        <f t="shared" si="345"/>
        <v>1155.86173252</v>
      </c>
      <c r="C536" s="113">
        <f t="shared" si="359"/>
        <v>1001.409519</v>
      </c>
      <c r="D536" s="114">
        <f t="shared" si="354"/>
        <v>6215.24</v>
      </c>
      <c r="E536" s="115">
        <f t="shared" si="341"/>
        <v>6315.93</v>
      </c>
      <c r="F536" s="116">
        <f t="shared" si="342"/>
        <v>44640</v>
      </c>
      <c r="G536" s="117">
        <f t="shared" si="346"/>
        <v>1.6200500704719456E-2</v>
      </c>
      <c r="H536" s="118">
        <f t="shared" si="360"/>
        <v>44701</v>
      </c>
      <c r="I536" s="118">
        <f t="shared" si="347"/>
        <v>44701</v>
      </c>
      <c r="J536" s="119">
        <f t="shared" si="355"/>
        <v>21</v>
      </c>
      <c r="K536" s="119">
        <f t="shared" si="343"/>
        <v>7</v>
      </c>
      <c r="L536" s="8">
        <f t="shared" si="356"/>
        <v>1.00537126</v>
      </c>
      <c r="M536" s="120">
        <f t="shared" si="344"/>
        <v>1.0101006100000001</v>
      </c>
      <c r="N536" s="120">
        <f t="shared" si="338"/>
        <v>1.144301247837662</v>
      </c>
      <c r="O536" s="113">
        <f t="shared" si="340"/>
        <v>1.15044758</v>
      </c>
      <c r="P536" s="113">
        <f t="shared" si="348"/>
        <v>1152.06915772</v>
      </c>
      <c r="Q536" s="11">
        <f t="shared" si="361"/>
        <v>0</v>
      </c>
      <c r="R536" s="30">
        <f t="shared" si="357"/>
        <v>0</v>
      </c>
      <c r="S536" s="8">
        <f t="shared" si="349"/>
        <v>0</v>
      </c>
      <c r="T536" s="122">
        <f t="shared" si="358"/>
        <v>0.12559999999999999</v>
      </c>
      <c r="U536" s="121">
        <f t="shared" si="339"/>
        <v>7</v>
      </c>
      <c r="V536" s="121">
        <v>252</v>
      </c>
      <c r="W536" s="120">
        <f t="shared" si="350"/>
        <v>1.0032919680000001</v>
      </c>
      <c r="X536" s="113">
        <f t="shared" si="351"/>
        <v>3.7925748000000001</v>
      </c>
      <c r="Y536" s="113">
        <f t="shared" si="352"/>
        <v>0</v>
      </c>
      <c r="Z536" s="125" t="str">
        <f t="shared" si="362"/>
        <v>J=</v>
      </c>
      <c r="AA536" s="118">
        <f t="shared" si="363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53"/>
        <v>44682</v>
      </c>
      <c r="B537" s="113">
        <f t="shared" si="345"/>
        <v>1155.86173252</v>
      </c>
      <c r="C537" s="113">
        <f t="shared" si="359"/>
        <v>1001.409519</v>
      </c>
      <c r="D537" s="114">
        <f t="shared" si="354"/>
        <v>6215.24</v>
      </c>
      <c r="E537" s="115">
        <f t="shared" si="341"/>
        <v>6315.93</v>
      </c>
      <c r="F537" s="116">
        <f t="shared" si="342"/>
        <v>44640</v>
      </c>
      <c r="G537" s="117">
        <f t="shared" si="346"/>
        <v>1.6200500704719456E-2</v>
      </c>
      <c r="H537" s="118">
        <f t="shared" si="360"/>
        <v>44701</v>
      </c>
      <c r="I537" s="118">
        <f t="shared" si="347"/>
        <v>44701</v>
      </c>
      <c r="J537" s="119">
        <f t="shared" si="355"/>
        <v>21</v>
      </c>
      <c r="K537" s="119">
        <f t="shared" si="343"/>
        <v>7</v>
      </c>
      <c r="L537" s="8">
        <f t="shared" si="356"/>
        <v>1.00537126</v>
      </c>
      <c r="M537" s="120">
        <f t="shared" si="344"/>
        <v>1.0101006100000001</v>
      </c>
      <c r="N537" s="120">
        <f t="shared" si="338"/>
        <v>1.144301247837662</v>
      </c>
      <c r="O537" s="113">
        <f t="shared" si="340"/>
        <v>1.15044758</v>
      </c>
      <c r="P537" s="113">
        <f t="shared" si="348"/>
        <v>1152.06915772</v>
      </c>
      <c r="Q537" s="11">
        <f t="shared" si="361"/>
        <v>0</v>
      </c>
      <c r="R537" s="30">
        <f t="shared" si="357"/>
        <v>0</v>
      </c>
      <c r="S537" s="8">
        <f t="shared" si="349"/>
        <v>0</v>
      </c>
      <c r="T537" s="122">
        <f t="shared" si="358"/>
        <v>0.12559999999999999</v>
      </c>
      <c r="U537" s="121">
        <f t="shared" si="339"/>
        <v>7</v>
      </c>
      <c r="V537" s="121">
        <v>252</v>
      </c>
      <c r="W537" s="120">
        <f t="shared" si="350"/>
        <v>1.0032919680000001</v>
      </c>
      <c r="X537" s="113">
        <f t="shared" si="351"/>
        <v>3.7925748000000001</v>
      </c>
      <c r="Y537" s="113">
        <f t="shared" si="352"/>
        <v>0</v>
      </c>
      <c r="Z537" s="125" t="str">
        <f t="shared" si="362"/>
        <v>J=</v>
      </c>
      <c r="AA537" s="118">
        <f t="shared" si="363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53"/>
        <v>44683</v>
      </c>
      <c r="B538" s="113">
        <f t="shared" si="345"/>
        <v>1155.86173252</v>
      </c>
      <c r="C538" s="113">
        <f t="shared" si="359"/>
        <v>1001.409519</v>
      </c>
      <c r="D538" s="114">
        <f t="shared" si="354"/>
        <v>6215.24</v>
      </c>
      <c r="E538" s="115">
        <f t="shared" si="341"/>
        <v>6315.93</v>
      </c>
      <c r="F538" s="116">
        <f t="shared" si="342"/>
        <v>44640</v>
      </c>
      <c r="G538" s="117">
        <f t="shared" si="346"/>
        <v>1.6200500704719456E-2</v>
      </c>
      <c r="H538" s="118">
        <f t="shared" si="360"/>
        <v>44701</v>
      </c>
      <c r="I538" s="118">
        <f t="shared" si="347"/>
        <v>44701</v>
      </c>
      <c r="J538" s="119">
        <f t="shared" si="355"/>
        <v>21</v>
      </c>
      <c r="K538" s="119">
        <f t="shared" si="343"/>
        <v>7</v>
      </c>
      <c r="L538" s="8">
        <f t="shared" si="356"/>
        <v>1.00537126</v>
      </c>
      <c r="M538" s="120">
        <f t="shared" si="344"/>
        <v>1.0101006100000001</v>
      </c>
      <c r="N538" s="120">
        <f t="shared" si="338"/>
        <v>1.144301247837662</v>
      </c>
      <c r="O538" s="113">
        <f t="shared" si="340"/>
        <v>1.15044758</v>
      </c>
      <c r="P538" s="113">
        <f t="shared" si="348"/>
        <v>1152.06915772</v>
      </c>
      <c r="Q538" s="11">
        <f t="shared" si="361"/>
        <v>0</v>
      </c>
      <c r="R538" s="30">
        <f t="shared" si="357"/>
        <v>0</v>
      </c>
      <c r="S538" s="8">
        <f t="shared" si="349"/>
        <v>0</v>
      </c>
      <c r="T538" s="122">
        <f t="shared" si="358"/>
        <v>0.12559999999999999</v>
      </c>
      <c r="U538" s="121">
        <f t="shared" si="339"/>
        <v>7</v>
      </c>
      <c r="V538" s="121">
        <v>252</v>
      </c>
      <c r="W538" s="120">
        <f t="shared" si="350"/>
        <v>1.0032919680000001</v>
      </c>
      <c r="X538" s="113">
        <f t="shared" si="351"/>
        <v>3.7925748000000001</v>
      </c>
      <c r="Y538" s="113">
        <f t="shared" si="352"/>
        <v>0</v>
      </c>
      <c r="Z538" s="125" t="str">
        <f t="shared" si="362"/>
        <v>J=</v>
      </c>
      <c r="AA538" s="118">
        <f t="shared" si="363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53"/>
        <v>44684</v>
      </c>
      <c r="B539" s="113">
        <f t="shared" si="345"/>
        <v>1157.2898476099999</v>
      </c>
      <c r="C539" s="113">
        <f t="shared" si="359"/>
        <v>1001.409519</v>
      </c>
      <c r="D539" s="114">
        <f t="shared" si="354"/>
        <v>6215.24</v>
      </c>
      <c r="E539" s="115">
        <f t="shared" si="341"/>
        <v>6315.93</v>
      </c>
      <c r="F539" s="116">
        <f t="shared" si="342"/>
        <v>44640</v>
      </c>
      <c r="G539" s="117">
        <f t="shared" si="346"/>
        <v>1.6200500704719456E-2</v>
      </c>
      <c r="H539" s="118">
        <f t="shared" si="360"/>
        <v>44701</v>
      </c>
      <c r="I539" s="118">
        <f t="shared" si="347"/>
        <v>44701</v>
      </c>
      <c r="J539" s="119">
        <f t="shared" si="355"/>
        <v>21</v>
      </c>
      <c r="K539" s="119">
        <f t="shared" si="343"/>
        <v>8</v>
      </c>
      <c r="L539" s="8">
        <f t="shared" si="356"/>
        <v>1.0061409299999999</v>
      </c>
      <c r="M539" s="120">
        <f t="shared" si="344"/>
        <v>1.0101006100000001</v>
      </c>
      <c r="N539" s="120">
        <f t="shared" si="338"/>
        <v>1.144301247837662</v>
      </c>
      <c r="O539" s="113">
        <f t="shared" si="340"/>
        <v>1.15132832</v>
      </c>
      <c r="P539" s="113">
        <f t="shared" si="348"/>
        <v>1152.9511391399999</v>
      </c>
      <c r="Q539" s="11">
        <f t="shared" si="361"/>
        <v>0</v>
      </c>
      <c r="R539" s="30">
        <f t="shared" si="357"/>
        <v>0</v>
      </c>
      <c r="S539" s="8">
        <f t="shared" si="349"/>
        <v>0</v>
      </c>
      <c r="T539" s="122">
        <f t="shared" si="358"/>
        <v>0.12559999999999999</v>
      </c>
      <c r="U539" s="121">
        <f t="shared" si="339"/>
        <v>8</v>
      </c>
      <c r="V539" s="121">
        <v>252</v>
      </c>
      <c r="W539" s="120">
        <f t="shared" si="350"/>
        <v>1.0037631330000001</v>
      </c>
      <c r="X539" s="113">
        <f t="shared" si="351"/>
        <v>4.3387084700000003</v>
      </c>
      <c r="Y539" s="113">
        <f t="shared" si="352"/>
        <v>0</v>
      </c>
      <c r="Z539" s="125" t="str">
        <f t="shared" si="362"/>
        <v>J=</v>
      </c>
      <c r="AA539" s="118">
        <f t="shared" si="363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53"/>
        <v>44685</v>
      </c>
      <c r="B540" s="113">
        <f t="shared" si="345"/>
        <v>1158.7197338199999</v>
      </c>
      <c r="C540" s="113">
        <f t="shared" si="359"/>
        <v>1001.409519</v>
      </c>
      <c r="D540" s="114">
        <f t="shared" si="354"/>
        <v>6215.24</v>
      </c>
      <c r="E540" s="115">
        <f t="shared" si="341"/>
        <v>6315.93</v>
      </c>
      <c r="F540" s="116">
        <f t="shared" si="342"/>
        <v>44640</v>
      </c>
      <c r="G540" s="117">
        <f t="shared" si="346"/>
        <v>1.6200500704719456E-2</v>
      </c>
      <c r="H540" s="118">
        <f t="shared" si="360"/>
        <v>44701</v>
      </c>
      <c r="I540" s="118">
        <f t="shared" si="347"/>
        <v>44701</v>
      </c>
      <c r="J540" s="119">
        <f t="shared" si="355"/>
        <v>21</v>
      </c>
      <c r="K540" s="119">
        <f t="shared" si="343"/>
        <v>9</v>
      </c>
      <c r="L540" s="8">
        <f t="shared" si="356"/>
        <v>1.0069112</v>
      </c>
      <c r="M540" s="120">
        <f t="shared" si="344"/>
        <v>1.0101006100000001</v>
      </c>
      <c r="N540" s="120">
        <f t="shared" si="338"/>
        <v>1.144301247837662</v>
      </c>
      <c r="O540" s="113">
        <f t="shared" si="340"/>
        <v>1.15220974</v>
      </c>
      <c r="P540" s="113">
        <f t="shared" si="348"/>
        <v>1153.83380152</v>
      </c>
      <c r="Q540" s="11">
        <f t="shared" si="361"/>
        <v>0</v>
      </c>
      <c r="R540" s="30">
        <f t="shared" si="357"/>
        <v>0</v>
      </c>
      <c r="S540" s="8">
        <f t="shared" si="349"/>
        <v>0</v>
      </c>
      <c r="T540" s="122">
        <f t="shared" si="358"/>
        <v>0.12559999999999999</v>
      </c>
      <c r="U540" s="121">
        <f t="shared" si="339"/>
        <v>9</v>
      </c>
      <c r="V540" s="121">
        <v>252</v>
      </c>
      <c r="W540" s="120">
        <f t="shared" si="350"/>
        <v>1.00423452</v>
      </c>
      <c r="X540" s="113">
        <f t="shared" si="351"/>
        <v>4.8859323000000003</v>
      </c>
      <c r="Y540" s="113">
        <f t="shared" si="352"/>
        <v>0</v>
      </c>
      <c r="Z540" s="125" t="str">
        <f t="shared" si="362"/>
        <v>J=</v>
      </c>
      <c r="AA540" s="118">
        <f t="shared" si="363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53"/>
        <v>44686</v>
      </c>
      <c r="B541" s="113">
        <f t="shared" si="345"/>
        <v>1160.1513702499999</v>
      </c>
      <c r="C541" s="113">
        <f t="shared" si="359"/>
        <v>1001.409519</v>
      </c>
      <c r="D541" s="114">
        <f t="shared" si="354"/>
        <v>6215.24</v>
      </c>
      <c r="E541" s="115">
        <f t="shared" si="341"/>
        <v>6315.93</v>
      </c>
      <c r="F541" s="116">
        <f t="shared" si="342"/>
        <v>44640</v>
      </c>
      <c r="G541" s="117">
        <f t="shared" si="346"/>
        <v>1.6200500704719456E-2</v>
      </c>
      <c r="H541" s="118">
        <f t="shared" si="360"/>
        <v>44701</v>
      </c>
      <c r="I541" s="118">
        <f t="shared" si="347"/>
        <v>44701</v>
      </c>
      <c r="J541" s="119">
        <f t="shared" si="355"/>
        <v>21</v>
      </c>
      <c r="K541" s="119">
        <f t="shared" si="343"/>
        <v>10</v>
      </c>
      <c r="L541" s="8">
        <f t="shared" si="356"/>
        <v>1.0076820500000001</v>
      </c>
      <c r="M541" s="120">
        <f t="shared" si="344"/>
        <v>1.0101006100000001</v>
      </c>
      <c r="N541" s="120">
        <f t="shared" si="338"/>
        <v>1.144301247837662</v>
      </c>
      <c r="O541" s="113">
        <f t="shared" si="340"/>
        <v>1.15309182</v>
      </c>
      <c r="P541" s="113">
        <f t="shared" si="348"/>
        <v>1154.71712482</v>
      </c>
      <c r="Q541" s="11">
        <f t="shared" si="361"/>
        <v>0</v>
      </c>
      <c r="R541" s="30">
        <f t="shared" si="357"/>
        <v>0</v>
      </c>
      <c r="S541" s="8">
        <f t="shared" si="349"/>
        <v>0</v>
      </c>
      <c r="T541" s="122">
        <f t="shared" si="358"/>
        <v>0.12559999999999999</v>
      </c>
      <c r="U541" s="121">
        <f t="shared" si="339"/>
        <v>10</v>
      </c>
      <c r="V541" s="121">
        <v>252</v>
      </c>
      <c r="W541" s="120">
        <f t="shared" si="350"/>
        <v>1.0047061269999999</v>
      </c>
      <c r="X541" s="113">
        <f t="shared" si="351"/>
        <v>5.4342454299999998</v>
      </c>
      <c r="Y541" s="113">
        <f t="shared" si="352"/>
        <v>0</v>
      </c>
      <c r="Z541" s="125" t="str">
        <f t="shared" si="362"/>
        <v>J=</v>
      </c>
      <c r="AA541" s="118">
        <f t="shared" si="363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53"/>
        <v>44687</v>
      </c>
      <c r="B542" s="113">
        <f t="shared" si="345"/>
        <v>1161.5847921100001</v>
      </c>
      <c r="C542" s="113">
        <f t="shared" si="359"/>
        <v>1001.409519</v>
      </c>
      <c r="D542" s="114">
        <f t="shared" si="354"/>
        <v>6215.24</v>
      </c>
      <c r="E542" s="115">
        <f t="shared" si="341"/>
        <v>6315.93</v>
      </c>
      <c r="F542" s="116">
        <f t="shared" si="342"/>
        <v>44640</v>
      </c>
      <c r="G542" s="117">
        <f t="shared" si="346"/>
        <v>1.6200500704719456E-2</v>
      </c>
      <c r="H542" s="118">
        <f t="shared" si="360"/>
        <v>44701</v>
      </c>
      <c r="I542" s="118">
        <f t="shared" si="347"/>
        <v>44701</v>
      </c>
      <c r="J542" s="119">
        <f t="shared" si="355"/>
        <v>21</v>
      </c>
      <c r="K542" s="119">
        <f t="shared" si="343"/>
        <v>11</v>
      </c>
      <c r="L542" s="8">
        <f t="shared" si="356"/>
        <v>1.0084534999999999</v>
      </c>
      <c r="M542" s="120">
        <f t="shared" si="344"/>
        <v>1.0101006100000001</v>
      </c>
      <c r="N542" s="120">
        <f t="shared" si="338"/>
        <v>1.144301247837662</v>
      </c>
      <c r="O542" s="113">
        <f t="shared" si="340"/>
        <v>1.15397459</v>
      </c>
      <c r="P542" s="113">
        <f t="shared" si="348"/>
        <v>1155.6011391100001</v>
      </c>
      <c r="Q542" s="11">
        <f t="shared" si="361"/>
        <v>0</v>
      </c>
      <c r="R542" s="30">
        <f t="shared" si="357"/>
        <v>0</v>
      </c>
      <c r="S542" s="8">
        <f t="shared" si="349"/>
        <v>0</v>
      </c>
      <c r="T542" s="122">
        <f t="shared" si="358"/>
        <v>0.12559999999999999</v>
      </c>
      <c r="U542" s="121">
        <f t="shared" si="339"/>
        <v>11</v>
      </c>
      <c r="V542" s="121">
        <v>252</v>
      </c>
      <c r="W542" s="120">
        <f t="shared" si="350"/>
        <v>1.0051779569999999</v>
      </c>
      <c r="X542" s="113">
        <f t="shared" si="351"/>
        <v>5.9836530000000003</v>
      </c>
      <c r="Y542" s="113">
        <f t="shared" si="352"/>
        <v>0</v>
      </c>
      <c r="Z542" s="125" t="str">
        <f t="shared" si="362"/>
        <v>J=</v>
      </c>
      <c r="AA542" s="118">
        <f t="shared" si="363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53"/>
        <v>44688</v>
      </c>
      <c r="B543" s="113">
        <f t="shared" si="345"/>
        <v>1163.0199773300001</v>
      </c>
      <c r="C543" s="113">
        <f t="shared" si="359"/>
        <v>1001.409519</v>
      </c>
      <c r="D543" s="114">
        <f t="shared" si="354"/>
        <v>6215.24</v>
      </c>
      <c r="E543" s="115">
        <f t="shared" si="341"/>
        <v>6315.93</v>
      </c>
      <c r="F543" s="116">
        <f t="shared" si="342"/>
        <v>44640</v>
      </c>
      <c r="G543" s="117">
        <f t="shared" si="346"/>
        <v>1.6200500704719456E-2</v>
      </c>
      <c r="H543" s="118">
        <f t="shared" si="360"/>
        <v>44701</v>
      </c>
      <c r="I543" s="118">
        <f t="shared" si="347"/>
        <v>44701</v>
      </c>
      <c r="J543" s="119">
        <f t="shared" si="355"/>
        <v>21</v>
      </c>
      <c r="K543" s="119">
        <f t="shared" si="343"/>
        <v>12</v>
      </c>
      <c r="L543" s="8">
        <f t="shared" si="356"/>
        <v>1.0092255299999999</v>
      </c>
      <c r="M543" s="120">
        <f t="shared" si="344"/>
        <v>1.0101006100000001</v>
      </c>
      <c r="N543" s="120">
        <f t="shared" ref="N543:N606" si="364">IF(I543&gt;I542,N542*M543,N542)</f>
        <v>1.144301247837662</v>
      </c>
      <c r="O543" s="113">
        <f t="shared" si="340"/>
        <v>1.15485803</v>
      </c>
      <c r="P543" s="113">
        <f t="shared" si="348"/>
        <v>1156.48582433</v>
      </c>
      <c r="Q543" s="11">
        <f t="shared" si="361"/>
        <v>0</v>
      </c>
      <c r="R543" s="30">
        <f t="shared" si="357"/>
        <v>0</v>
      </c>
      <c r="S543" s="8">
        <f t="shared" si="349"/>
        <v>0</v>
      </c>
      <c r="T543" s="122">
        <f t="shared" si="358"/>
        <v>0.12559999999999999</v>
      </c>
      <c r="U543" s="121">
        <f t="shared" si="339"/>
        <v>12</v>
      </c>
      <c r="V543" s="121">
        <v>252</v>
      </c>
      <c r="W543" s="120">
        <f t="shared" si="350"/>
        <v>1.0056500070000001</v>
      </c>
      <c r="X543" s="113">
        <f t="shared" si="351"/>
        <v>6.5341529999999999</v>
      </c>
      <c r="Y543" s="113">
        <f t="shared" si="352"/>
        <v>0</v>
      </c>
      <c r="Z543" s="125" t="str">
        <f t="shared" si="362"/>
        <v>J=</v>
      </c>
      <c r="AA543" s="118">
        <f t="shared" si="363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53"/>
        <v>44689</v>
      </c>
      <c r="B544" s="113">
        <f t="shared" si="345"/>
        <v>1163.0199773300001</v>
      </c>
      <c r="C544" s="113">
        <f t="shared" si="359"/>
        <v>1001.409519</v>
      </c>
      <c r="D544" s="114">
        <f t="shared" si="354"/>
        <v>6215.24</v>
      </c>
      <c r="E544" s="115">
        <f t="shared" si="341"/>
        <v>6315.93</v>
      </c>
      <c r="F544" s="116">
        <f t="shared" si="342"/>
        <v>44640</v>
      </c>
      <c r="G544" s="117">
        <f t="shared" si="346"/>
        <v>1.6200500704719456E-2</v>
      </c>
      <c r="H544" s="118">
        <f t="shared" si="360"/>
        <v>44701</v>
      </c>
      <c r="I544" s="118">
        <f t="shared" si="347"/>
        <v>44701</v>
      </c>
      <c r="J544" s="119">
        <f t="shared" si="355"/>
        <v>21</v>
      </c>
      <c r="K544" s="119">
        <f t="shared" si="343"/>
        <v>12</v>
      </c>
      <c r="L544" s="8">
        <f t="shared" si="356"/>
        <v>1.0092255299999999</v>
      </c>
      <c r="M544" s="120">
        <f t="shared" si="344"/>
        <v>1.0101006100000001</v>
      </c>
      <c r="N544" s="120">
        <f t="shared" si="364"/>
        <v>1.144301247837662</v>
      </c>
      <c r="O544" s="113">
        <f t="shared" si="340"/>
        <v>1.15485803</v>
      </c>
      <c r="P544" s="113">
        <f t="shared" si="348"/>
        <v>1156.48582433</v>
      </c>
      <c r="Q544" s="11">
        <f t="shared" si="361"/>
        <v>0</v>
      </c>
      <c r="R544" s="30">
        <f t="shared" si="357"/>
        <v>0</v>
      </c>
      <c r="S544" s="8">
        <f t="shared" si="349"/>
        <v>0</v>
      </c>
      <c r="T544" s="122">
        <f t="shared" si="358"/>
        <v>0.12559999999999999</v>
      </c>
      <c r="U544" s="121">
        <f t="shared" si="339"/>
        <v>12</v>
      </c>
      <c r="V544" s="121">
        <v>252</v>
      </c>
      <c r="W544" s="120">
        <f t="shared" si="350"/>
        <v>1.0056500070000001</v>
      </c>
      <c r="X544" s="113">
        <f t="shared" si="351"/>
        <v>6.5341529999999999</v>
      </c>
      <c r="Y544" s="113">
        <f t="shared" si="352"/>
        <v>0</v>
      </c>
      <c r="Z544" s="125" t="str">
        <f t="shared" si="362"/>
        <v>J=</v>
      </c>
      <c r="AA544" s="118">
        <f t="shared" si="363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53"/>
        <v>44690</v>
      </c>
      <c r="B545" s="113">
        <f t="shared" si="345"/>
        <v>1163.0199773300001</v>
      </c>
      <c r="C545" s="113">
        <f t="shared" si="359"/>
        <v>1001.409519</v>
      </c>
      <c r="D545" s="114">
        <f t="shared" si="354"/>
        <v>6215.24</v>
      </c>
      <c r="E545" s="115">
        <f t="shared" si="341"/>
        <v>6315.93</v>
      </c>
      <c r="F545" s="116">
        <f t="shared" si="342"/>
        <v>44640</v>
      </c>
      <c r="G545" s="117">
        <f t="shared" si="346"/>
        <v>1.6200500704719456E-2</v>
      </c>
      <c r="H545" s="118">
        <f t="shared" si="360"/>
        <v>44701</v>
      </c>
      <c r="I545" s="118">
        <f t="shared" si="347"/>
        <v>44701</v>
      </c>
      <c r="J545" s="119">
        <f t="shared" si="355"/>
        <v>21</v>
      </c>
      <c r="K545" s="119">
        <f t="shared" si="343"/>
        <v>12</v>
      </c>
      <c r="L545" s="8">
        <f t="shared" si="356"/>
        <v>1.0092255299999999</v>
      </c>
      <c r="M545" s="120">
        <f t="shared" si="344"/>
        <v>1.0101006100000001</v>
      </c>
      <c r="N545" s="120">
        <f t="shared" si="364"/>
        <v>1.144301247837662</v>
      </c>
      <c r="O545" s="113">
        <f t="shared" si="340"/>
        <v>1.15485803</v>
      </c>
      <c r="P545" s="113">
        <f t="shared" si="348"/>
        <v>1156.48582433</v>
      </c>
      <c r="Q545" s="11">
        <f t="shared" si="361"/>
        <v>0</v>
      </c>
      <c r="R545" s="30">
        <f t="shared" si="357"/>
        <v>0</v>
      </c>
      <c r="S545" s="8">
        <f t="shared" si="349"/>
        <v>0</v>
      </c>
      <c r="T545" s="122">
        <f t="shared" si="358"/>
        <v>0.12559999999999999</v>
      </c>
      <c r="U545" s="121">
        <f t="shared" si="339"/>
        <v>12</v>
      </c>
      <c r="V545" s="121">
        <v>252</v>
      </c>
      <c r="W545" s="120">
        <f t="shared" si="350"/>
        <v>1.0056500070000001</v>
      </c>
      <c r="X545" s="113">
        <f t="shared" si="351"/>
        <v>6.5341529999999999</v>
      </c>
      <c r="Y545" s="113">
        <f t="shared" si="352"/>
        <v>0</v>
      </c>
      <c r="Z545" s="125" t="str">
        <f t="shared" si="362"/>
        <v>J=</v>
      </c>
      <c r="AA545" s="118">
        <f t="shared" si="363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53"/>
        <v>44691</v>
      </c>
      <c r="B546" s="113">
        <f t="shared" si="345"/>
        <v>1164.4569409999999</v>
      </c>
      <c r="C546" s="113">
        <f t="shared" si="359"/>
        <v>1001.409519</v>
      </c>
      <c r="D546" s="114">
        <f t="shared" si="354"/>
        <v>6215.24</v>
      </c>
      <c r="E546" s="115">
        <f t="shared" si="341"/>
        <v>6315.93</v>
      </c>
      <c r="F546" s="116">
        <f t="shared" si="342"/>
        <v>44640</v>
      </c>
      <c r="G546" s="117">
        <f t="shared" si="346"/>
        <v>1.6200500704719456E-2</v>
      </c>
      <c r="H546" s="118">
        <f t="shared" si="360"/>
        <v>44701</v>
      </c>
      <c r="I546" s="118">
        <f t="shared" si="347"/>
        <v>44701</v>
      </c>
      <c r="J546" s="119">
        <f t="shared" si="355"/>
        <v>21</v>
      </c>
      <c r="K546" s="119">
        <f t="shared" si="343"/>
        <v>13</v>
      </c>
      <c r="L546" s="8">
        <f t="shared" si="356"/>
        <v>1.0099981600000001</v>
      </c>
      <c r="M546" s="120">
        <f t="shared" si="344"/>
        <v>1.0101006100000001</v>
      </c>
      <c r="N546" s="120">
        <f t="shared" si="364"/>
        <v>1.144301247837662</v>
      </c>
      <c r="O546" s="113">
        <f t="shared" si="340"/>
        <v>1.15574215</v>
      </c>
      <c r="P546" s="113">
        <f t="shared" si="348"/>
        <v>1157.3711905099999</v>
      </c>
      <c r="Q546" s="11">
        <f t="shared" si="361"/>
        <v>0</v>
      </c>
      <c r="R546" s="30">
        <f t="shared" si="357"/>
        <v>0</v>
      </c>
      <c r="S546" s="8">
        <f t="shared" si="349"/>
        <v>0</v>
      </c>
      <c r="T546" s="122">
        <f t="shared" si="358"/>
        <v>0.12559999999999999</v>
      </c>
      <c r="U546" s="121">
        <f t="shared" si="339"/>
        <v>13</v>
      </c>
      <c r="V546" s="121">
        <v>252</v>
      </c>
      <c r="W546" s="120">
        <f t="shared" si="350"/>
        <v>1.00612228</v>
      </c>
      <c r="X546" s="113">
        <f t="shared" si="351"/>
        <v>7.0857504899999997</v>
      </c>
      <c r="Y546" s="113">
        <f t="shared" si="352"/>
        <v>0</v>
      </c>
      <c r="Z546" s="125" t="str">
        <f t="shared" si="362"/>
        <v>J=</v>
      </c>
      <c r="AA546" s="118">
        <f t="shared" si="363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53"/>
        <v>44692</v>
      </c>
      <c r="B547" s="113">
        <f t="shared" si="345"/>
        <v>1165.89566221</v>
      </c>
      <c r="C547" s="113">
        <f t="shared" si="359"/>
        <v>1001.409519</v>
      </c>
      <c r="D547" s="114">
        <f t="shared" si="354"/>
        <v>6215.24</v>
      </c>
      <c r="E547" s="115">
        <f t="shared" si="341"/>
        <v>6315.93</v>
      </c>
      <c r="F547" s="116">
        <f t="shared" si="342"/>
        <v>44640</v>
      </c>
      <c r="G547" s="117">
        <f t="shared" si="346"/>
        <v>1.6200500704719456E-2</v>
      </c>
      <c r="H547" s="118">
        <f t="shared" si="360"/>
        <v>44701</v>
      </c>
      <c r="I547" s="118">
        <f t="shared" si="347"/>
        <v>44701</v>
      </c>
      <c r="J547" s="119">
        <f t="shared" si="355"/>
        <v>21</v>
      </c>
      <c r="K547" s="119">
        <f t="shared" si="343"/>
        <v>14</v>
      </c>
      <c r="L547" s="8">
        <f t="shared" si="356"/>
        <v>1.0107713700000001</v>
      </c>
      <c r="M547" s="120">
        <f t="shared" si="344"/>
        <v>1.0101006100000001</v>
      </c>
      <c r="N547" s="120">
        <f t="shared" si="364"/>
        <v>1.144301247837662</v>
      </c>
      <c r="O547" s="113">
        <f t="shared" si="340"/>
        <v>1.1566269300000001</v>
      </c>
      <c r="P547" s="113">
        <f t="shared" si="348"/>
        <v>1158.25721763</v>
      </c>
      <c r="Q547" s="11">
        <f t="shared" si="361"/>
        <v>0</v>
      </c>
      <c r="R547" s="30">
        <f t="shared" si="357"/>
        <v>0</v>
      </c>
      <c r="S547" s="8">
        <f t="shared" si="349"/>
        <v>0</v>
      </c>
      <c r="T547" s="122">
        <f t="shared" si="358"/>
        <v>0.12559999999999999</v>
      </c>
      <c r="U547" s="121">
        <f t="shared" si="339"/>
        <v>14</v>
      </c>
      <c r="V547" s="121">
        <v>252</v>
      </c>
      <c r="W547" s="120">
        <f t="shared" si="350"/>
        <v>1.0065947740000001</v>
      </c>
      <c r="X547" s="113">
        <f t="shared" si="351"/>
        <v>7.6384445799999998</v>
      </c>
      <c r="Y547" s="113">
        <f t="shared" si="352"/>
        <v>0</v>
      </c>
      <c r="Z547" s="125" t="str">
        <f t="shared" si="362"/>
        <v>J=</v>
      </c>
      <c r="AA547" s="118">
        <f t="shared" si="363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53"/>
        <v>44693</v>
      </c>
      <c r="B548" s="113">
        <f t="shared" si="345"/>
        <v>1167.3361839700001</v>
      </c>
      <c r="C548" s="113">
        <f t="shared" si="359"/>
        <v>1001.409519</v>
      </c>
      <c r="D548" s="114">
        <f t="shared" si="354"/>
        <v>6215.24</v>
      </c>
      <c r="E548" s="115">
        <f t="shared" si="341"/>
        <v>6315.93</v>
      </c>
      <c r="F548" s="116">
        <f t="shared" si="342"/>
        <v>44640</v>
      </c>
      <c r="G548" s="117">
        <f t="shared" si="346"/>
        <v>1.6200500704719456E-2</v>
      </c>
      <c r="H548" s="118">
        <f t="shared" si="360"/>
        <v>44701</v>
      </c>
      <c r="I548" s="118">
        <f t="shared" si="347"/>
        <v>44701</v>
      </c>
      <c r="J548" s="119">
        <f t="shared" si="355"/>
        <v>21</v>
      </c>
      <c r="K548" s="119">
        <f t="shared" si="343"/>
        <v>15</v>
      </c>
      <c r="L548" s="8">
        <f t="shared" si="356"/>
        <v>1.0115451799999999</v>
      </c>
      <c r="M548" s="120">
        <f t="shared" si="344"/>
        <v>1.0101006100000001</v>
      </c>
      <c r="N548" s="120">
        <f t="shared" si="364"/>
        <v>1.144301247837662</v>
      </c>
      <c r="O548" s="113">
        <f t="shared" si="340"/>
        <v>1.15751241</v>
      </c>
      <c r="P548" s="113">
        <f t="shared" si="348"/>
        <v>1159.14394573</v>
      </c>
      <c r="Q548" s="11">
        <f t="shared" si="361"/>
        <v>0</v>
      </c>
      <c r="R548" s="30">
        <f t="shared" si="357"/>
        <v>0</v>
      </c>
      <c r="S548" s="8">
        <f t="shared" si="349"/>
        <v>0</v>
      </c>
      <c r="T548" s="122">
        <f t="shared" si="358"/>
        <v>0.12559999999999999</v>
      </c>
      <c r="U548" s="121">
        <f t="shared" si="339"/>
        <v>15</v>
      </c>
      <c r="V548" s="121">
        <v>252</v>
      </c>
      <c r="W548" s="120">
        <f t="shared" si="350"/>
        <v>1.0070674900000001</v>
      </c>
      <c r="X548" s="113">
        <f t="shared" si="351"/>
        <v>8.19223824</v>
      </c>
      <c r="Y548" s="113">
        <f t="shared" si="352"/>
        <v>0</v>
      </c>
      <c r="Z548" s="125" t="str">
        <f t="shared" si="362"/>
        <v>J=</v>
      </c>
      <c r="AA548" s="118">
        <f t="shared" si="363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53"/>
        <v>44694</v>
      </c>
      <c r="B549" s="113">
        <f t="shared" si="345"/>
        <v>1168.77848769</v>
      </c>
      <c r="C549" s="113">
        <f t="shared" si="359"/>
        <v>1001.409519</v>
      </c>
      <c r="D549" s="114">
        <f t="shared" si="354"/>
        <v>6215.24</v>
      </c>
      <c r="E549" s="115">
        <f t="shared" si="341"/>
        <v>6315.93</v>
      </c>
      <c r="F549" s="116">
        <f t="shared" si="342"/>
        <v>44640</v>
      </c>
      <c r="G549" s="117">
        <f t="shared" si="346"/>
        <v>1.6200500704719456E-2</v>
      </c>
      <c r="H549" s="118">
        <f t="shared" si="360"/>
        <v>44701</v>
      </c>
      <c r="I549" s="118">
        <f t="shared" si="347"/>
        <v>44701</v>
      </c>
      <c r="J549" s="119">
        <f t="shared" si="355"/>
        <v>21</v>
      </c>
      <c r="K549" s="119">
        <f t="shared" si="343"/>
        <v>16</v>
      </c>
      <c r="L549" s="8">
        <f t="shared" si="356"/>
        <v>1.0123195899999999</v>
      </c>
      <c r="M549" s="120">
        <f t="shared" si="344"/>
        <v>1.0101006100000001</v>
      </c>
      <c r="N549" s="120">
        <f t="shared" si="364"/>
        <v>1.144301247837662</v>
      </c>
      <c r="O549" s="113">
        <f t="shared" si="340"/>
        <v>1.1583985699999999</v>
      </c>
      <c r="P549" s="113">
        <f t="shared" si="348"/>
        <v>1160.03135479</v>
      </c>
      <c r="Q549" s="11">
        <f t="shared" si="361"/>
        <v>0</v>
      </c>
      <c r="R549" s="30">
        <f t="shared" si="357"/>
        <v>0</v>
      </c>
      <c r="S549" s="8">
        <f t="shared" si="349"/>
        <v>0</v>
      </c>
      <c r="T549" s="122">
        <f t="shared" si="358"/>
        <v>0.12559999999999999</v>
      </c>
      <c r="U549" s="121">
        <f t="shared" ref="U549:U612" si="365">IF(Q548&gt;0,1,IF(K549=K548,U548,U548+1))</f>
        <v>16</v>
      </c>
      <c r="V549" s="121">
        <v>252</v>
      </c>
      <c r="W549" s="120">
        <f t="shared" si="350"/>
        <v>1.007540428</v>
      </c>
      <c r="X549" s="113">
        <f t="shared" si="351"/>
        <v>8.7471329000000004</v>
      </c>
      <c r="Y549" s="113">
        <f t="shared" si="352"/>
        <v>0</v>
      </c>
      <c r="Z549" s="125" t="str">
        <f t="shared" si="362"/>
        <v>J=</v>
      </c>
      <c r="AA549" s="118">
        <f t="shared" si="363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53"/>
        <v>44695</v>
      </c>
      <c r="B550" s="113">
        <f t="shared" si="345"/>
        <v>1170.2225547500002</v>
      </c>
      <c r="C550" s="113">
        <f t="shared" si="359"/>
        <v>1001.409519</v>
      </c>
      <c r="D550" s="114">
        <f t="shared" si="354"/>
        <v>6215.24</v>
      </c>
      <c r="E550" s="115">
        <f t="shared" si="341"/>
        <v>6315.93</v>
      </c>
      <c r="F550" s="116">
        <f t="shared" si="342"/>
        <v>44640</v>
      </c>
      <c r="G550" s="117">
        <f t="shared" si="346"/>
        <v>1.6200500704719456E-2</v>
      </c>
      <c r="H550" s="118">
        <f t="shared" si="360"/>
        <v>44701</v>
      </c>
      <c r="I550" s="118">
        <f t="shared" si="347"/>
        <v>44701</v>
      </c>
      <c r="J550" s="119">
        <f t="shared" si="355"/>
        <v>21</v>
      </c>
      <c r="K550" s="119">
        <f t="shared" si="343"/>
        <v>17</v>
      </c>
      <c r="L550" s="8">
        <f t="shared" si="356"/>
        <v>1.01309458</v>
      </c>
      <c r="M550" s="120">
        <f t="shared" si="344"/>
        <v>1.0101006100000001</v>
      </c>
      <c r="N550" s="120">
        <f t="shared" si="364"/>
        <v>1.144301247837662</v>
      </c>
      <c r="O550" s="113">
        <f t="shared" si="340"/>
        <v>1.15928539</v>
      </c>
      <c r="P550" s="113">
        <f t="shared" si="348"/>
        <v>1160.9194247800001</v>
      </c>
      <c r="Q550" s="11">
        <f t="shared" si="361"/>
        <v>0</v>
      </c>
      <c r="R550" s="30">
        <f t="shared" si="357"/>
        <v>0</v>
      </c>
      <c r="S550" s="8">
        <f t="shared" si="349"/>
        <v>0</v>
      </c>
      <c r="T550" s="122">
        <f t="shared" si="358"/>
        <v>0.12559999999999999</v>
      </c>
      <c r="U550" s="121">
        <f t="shared" si="365"/>
        <v>17</v>
      </c>
      <c r="V550" s="121">
        <v>252</v>
      </c>
      <c r="W550" s="120">
        <f t="shared" si="350"/>
        <v>1.0080135880000001</v>
      </c>
      <c r="X550" s="113">
        <f t="shared" si="351"/>
        <v>9.3031299700000005</v>
      </c>
      <c r="Y550" s="113">
        <f t="shared" si="352"/>
        <v>0</v>
      </c>
      <c r="Z550" s="125" t="str">
        <f t="shared" si="362"/>
        <v>J=</v>
      </c>
      <c r="AA550" s="118">
        <f t="shared" si="363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53"/>
        <v>44696</v>
      </c>
      <c r="B551" s="113">
        <f t="shared" si="345"/>
        <v>1170.2225547500002</v>
      </c>
      <c r="C551" s="113">
        <f t="shared" si="359"/>
        <v>1001.409519</v>
      </c>
      <c r="D551" s="114">
        <f t="shared" si="354"/>
        <v>6215.24</v>
      </c>
      <c r="E551" s="115">
        <f t="shared" si="341"/>
        <v>6315.93</v>
      </c>
      <c r="F551" s="116">
        <f t="shared" si="342"/>
        <v>44640</v>
      </c>
      <c r="G551" s="117">
        <f t="shared" si="346"/>
        <v>1.6200500704719456E-2</v>
      </c>
      <c r="H551" s="118">
        <f t="shared" si="360"/>
        <v>44701</v>
      </c>
      <c r="I551" s="118">
        <f t="shared" si="347"/>
        <v>44701</v>
      </c>
      <c r="J551" s="119">
        <f t="shared" si="355"/>
        <v>21</v>
      </c>
      <c r="K551" s="119">
        <f t="shared" si="343"/>
        <v>17</v>
      </c>
      <c r="L551" s="8">
        <f t="shared" si="356"/>
        <v>1.01309458</v>
      </c>
      <c r="M551" s="120">
        <f t="shared" si="344"/>
        <v>1.0101006100000001</v>
      </c>
      <c r="N551" s="120">
        <f t="shared" si="364"/>
        <v>1.144301247837662</v>
      </c>
      <c r="O551" s="113">
        <f t="shared" si="340"/>
        <v>1.15928539</v>
      </c>
      <c r="P551" s="113">
        <f t="shared" si="348"/>
        <v>1160.9194247800001</v>
      </c>
      <c r="Q551" s="11">
        <f t="shared" si="361"/>
        <v>0</v>
      </c>
      <c r="R551" s="30">
        <f t="shared" si="357"/>
        <v>0</v>
      </c>
      <c r="S551" s="8">
        <f t="shared" si="349"/>
        <v>0</v>
      </c>
      <c r="T551" s="122">
        <f t="shared" si="358"/>
        <v>0.12559999999999999</v>
      </c>
      <c r="U551" s="121">
        <f t="shared" si="365"/>
        <v>17</v>
      </c>
      <c r="V551" s="121">
        <v>252</v>
      </c>
      <c r="W551" s="120">
        <f t="shared" si="350"/>
        <v>1.0080135880000001</v>
      </c>
      <c r="X551" s="113">
        <f t="shared" si="351"/>
        <v>9.3031299700000005</v>
      </c>
      <c r="Y551" s="113">
        <f t="shared" si="352"/>
        <v>0</v>
      </c>
      <c r="Z551" s="125" t="str">
        <f t="shared" si="362"/>
        <v>J=</v>
      </c>
      <c r="AA551" s="118">
        <f t="shared" si="363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53"/>
        <v>44697</v>
      </c>
      <c r="B552" s="113">
        <f t="shared" si="345"/>
        <v>1170.2225547500002</v>
      </c>
      <c r="C552" s="113">
        <f t="shared" si="359"/>
        <v>1001.409519</v>
      </c>
      <c r="D552" s="114">
        <f t="shared" si="354"/>
        <v>6215.24</v>
      </c>
      <c r="E552" s="115">
        <f t="shared" si="341"/>
        <v>6315.93</v>
      </c>
      <c r="F552" s="116">
        <f t="shared" si="342"/>
        <v>44640</v>
      </c>
      <c r="G552" s="117">
        <f t="shared" si="346"/>
        <v>1.6200500704719456E-2</v>
      </c>
      <c r="H552" s="118">
        <f t="shared" si="360"/>
        <v>44701</v>
      </c>
      <c r="I552" s="118">
        <f t="shared" si="347"/>
        <v>44701</v>
      </c>
      <c r="J552" s="119">
        <f t="shared" si="355"/>
        <v>21</v>
      </c>
      <c r="K552" s="119">
        <f t="shared" si="343"/>
        <v>17</v>
      </c>
      <c r="L552" s="8">
        <f t="shared" si="356"/>
        <v>1.01309458</v>
      </c>
      <c r="M552" s="120">
        <f t="shared" si="344"/>
        <v>1.0101006100000001</v>
      </c>
      <c r="N552" s="120">
        <f t="shared" si="364"/>
        <v>1.144301247837662</v>
      </c>
      <c r="O552" s="113">
        <f t="shared" si="340"/>
        <v>1.15928539</v>
      </c>
      <c r="P552" s="113">
        <f t="shared" si="348"/>
        <v>1160.9194247800001</v>
      </c>
      <c r="Q552" s="11">
        <f t="shared" si="361"/>
        <v>0</v>
      </c>
      <c r="R552" s="30">
        <f t="shared" si="357"/>
        <v>0</v>
      </c>
      <c r="S552" s="8">
        <f t="shared" si="349"/>
        <v>0</v>
      </c>
      <c r="T552" s="122">
        <f t="shared" si="358"/>
        <v>0.12559999999999999</v>
      </c>
      <c r="U552" s="121">
        <f t="shared" si="365"/>
        <v>17</v>
      </c>
      <c r="V552" s="121">
        <v>252</v>
      </c>
      <c r="W552" s="120">
        <f t="shared" si="350"/>
        <v>1.0080135880000001</v>
      </c>
      <c r="X552" s="113">
        <f t="shared" si="351"/>
        <v>9.3031299700000005</v>
      </c>
      <c r="Y552" s="113">
        <f t="shared" si="352"/>
        <v>0</v>
      </c>
      <c r="Z552" s="125" t="str">
        <f t="shared" si="362"/>
        <v>J=</v>
      </c>
      <c r="AA552" s="118">
        <f t="shared" si="363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53"/>
        <v>44698</v>
      </c>
      <c r="B553" s="113">
        <f t="shared" si="345"/>
        <v>1171.6684181099999</v>
      </c>
      <c r="C553" s="113">
        <f t="shared" si="359"/>
        <v>1001.409519</v>
      </c>
      <c r="D553" s="114">
        <f t="shared" si="354"/>
        <v>6215.24</v>
      </c>
      <c r="E553" s="115">
        <f t="shared" si="341"/>
        <v>6315.93</v>
      </c>
      <c r="F553" s="116">
        <f t="shared" si="342"/>
        <v>44640</v>
      </c>
      <c r="G553" s="117">
        <f t="shared" si="346"/>
        <v>1.6200500704719456E-2</v>
      </c>
      <c r="H553" s="118">
        <f t="shared" si="360"/>
        <v>44701</v>
      </c>
      <c r="I553" s="118">
        <f t="shared" si="347"/>
        <v>44701</v>
      </c>
      <c r="J553" s="119">
        <f t="shared" si="355"/>
        <v>21</v>
      </c>
      <c r="K553" s="119">
        <f t="shared" si="343"/>
        <v>18</v>
      </c>
      <c r="L553" s="8">
        <f t="shared" si="356"/>
        <v>1.0138701699999999</v>
      </c>
      <c r="M553" s="120">
        <f t="shared" si="344"/>
        <v>1.0101006100000001</v>
      </c>
      <c r="N553" s="120">
        <f t="shared" si="364"/>
        <v>1.144301247837662</v>
      </c>
      <c r="O553" s="113">
        <f t="shared" ref="O553:O616" si="366">TRUNC(TRUNC((L553*N553),15),8)</f>
        <v>1.1601729000000001</v>
      </c>
      <c r="P553" s="113">
        <f t="shared" si="348"/>
        <v>1161.80818574</v>
      </c>
      <c r="Q553" s="11">
        <f t="shared" si="361"/>
        <v>0</v>
      </c>
      <c r="R553" s="30">
        <f t="shared" si="357"/>
        <v>0</v>
      </c>
      <c r="S553" s="8">
        <f t="shared" si="349"/>
        <v>0</v>
      </c>
      <c r="T553" s="122">
        <f t="shared" si="358"/>
        <v>0.12559999999999999</v>
      </c>
      <c r="U553" s="121">
        <f t="shared" si="365"/>
        <v>18</v>
      </c>
      <c r="V553" s="121">
        <v>252</v>
      </c>
      <c r="W553" s="120">
        <f t="shared" si="350"/>
        <v>1.008486971</v>
      </c>
      <c r="X553" s="113">
        <f t="shared" si="351"/>
        <v>9.8602323700000003</v>
      </c>
      <c r="Y553" s="113">
        <f t="shared" si="352"/>
        <v>0</v>
      </c>
      <c r="Z553" s="125" t="str">
        <f t="shared" si="362"/>
        <v>J=</v>
      </c>
      <c r="AA553" s="118">
        <f t="shared" si="363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53"/>
        <v>44699</v>
      </c>
      <c r="B554" s="113">
        <f t="shared" si="345"/>
        <v>1173.11605801</v>
      </c>
      <c r="C554" s="113">
        <f t="shared" si="359"/>
        <v>1001.409519</v>
      </c>
      <c r="D554" s="114">
        <f t="shared" si="354"/>
        <v>6215.24</v>
      </c>
      <c r="E554" s="115">
        <f t="shared" ref="E554:E617" si="367">IF($K554=1,VLOOKUP($A553,$AO$10:$AS$131,4),E553)</f>
        <v>6315.93</v>
      </c>
      <c r="F554" s="116">
        <f t="shared" ref="F554:F617" si="368">IF($K554=1,VLOOKUP($A553,$AO$10:$AS$131,5),F553)</f>
        <v>44640</v>
      </c>
      <c r="G554" s="117">
        <f t="shared" si="346"/>
        <v>1.6200500704719456E-2</v>
      </c>
      <c r="H554" s="118">
        <f t="shared" si="360"/>
        <v>44701</v>
      </c>
      <c r="I554" s="118">
        <f t="shared" si="347"/>
        <v>44701</v>
      </c>
      <c r="J554" s="119">
        <f t="shared" si="355"/>
        <v>21</v>
      </c>
      <c r="K554" s="119">
        <f t="shared" ref="K554:K617" si="369">(J554-(NETWORKDAYS(A554,I554,AD$176:AD$502)-1))</f>
        <v>19</v>
      </c>
      <c r="L554" s="8">
        <f t="shared" si="356"/>
        <v>1.01464635</v>
      </c>
      <c r="M554" s="120">
        <f t="shared" ref="M554:M617" si="370">IF(I554&gt;I553,L553,M553)</f>
        <v>1.0101006100000001</v>
      </c>
      <c r="N554" s="120">
        <f t="shared" si="364"/>
        <v>1.144301247837662</v>
      </c>
      <c r="O554" s="113">
        <f t="shared" si="366"/>
        <v>1.1610610800000001</v>
      </c>
      <c r="P554" s="113">
        <f t="shared" si="348"/>
        <v>1162.69761765</v>
      </c>
      <c r="Q554" s="11">
        <f t="shared" si="361"/>
        <v>0</v>
      </c>
      <c r="R554" s="30">
        <f t="shared" si="357"/>
        <v>0</v>
      </c>
      <c r="S554" s="8">
        <f t="shared" si="349"/>
        <v>0</v>
      </c>
      <c r="T554" s="122">
        <f t="shared" si="358"/>
        <v>0.12559999999999999</v>
      </c>
      <c r="U554" s="121">
        <f t="shared" si="365"/>
        <v>19</v>
      </c>
      <c r="V554" s="121">
        <v>252</v>
      </c>
      <c r="W554" s="120">
        <f t="shared" si="350"/>
        <v>1.008960576</v>
      </c>
      <c r="X554" s="113">
        <f t="shared" si="351"/>
        <v>10.41844036</v>
      </c>
      <c r="Y554" s="113">
        <f t="shared" si="352"/>
        <v>0</v>
      </c>
      <c r="Z554" s="125" t="str">
        <f t="shared" si="362"/>
        <v>J=</v>
      </c>
      <c r="AA554" s="118">
        <f t="shared" si="363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53"/>
        <v>44700</v>
      </c>
      <c r="B555" s="113">
        <f t="shared" si="345"/>
        <v>1174.5654962000001</v>
      </c>
      <c r="C555" s="113">
        <f t="shared" si="359"/>
        <v>1001.409519</v>
      </c>
      <c r="D555" s="114">
        <f t="shared" si="354"/>
        <v>6215.24</v>
      </c>
      <c r="E555" s="115">
        <f t="shared" si="367"/>
        <v>6315.93</v>
      </c>
      <c r="F555" s="116">
        <f t="shared" si="368"/>
        <v>44640</v>
      </c>
      <c r="G555" s="117">
        <f t="shared" si="346"/>
        <v>1.6200500704719456E-2</v>
      </c>
      <c r="H555" s="118">
        <f t="shared" si="360"/>
        <v>44701</v>
      </c>
      <c r="I555" s="118">
        <f t="shared" si="347"/>
        <v>44701</v>
      </c>
      <c r="J555" s="119">
        <f t="shared" si="355"/>
        <v>21</v>
      </c>
      <c r="K555" s="119">
        <f t="shared" si="369"/>
        <v>20</v>
      </c>
      <c r="L555" s="8">
        <f t="shared" si="356"/>
        <v>1.0154231300000001</v>
      </c>
      <c r="M555" s="120">
        <f t="shared" si="370"/>
        <v>1.0101006100000001</v>
      </c>
      <c r="N555" s="120">
        <f t="shared" si="364"/>
        <v>1.144301247837662</v>
      </c>
      <c r="O555" s="113">
        <f t="shared" si="366"/>
        <v>1.1619499499999999</v>
      </c>
      <c r="P555" s="113">
        <f t="shared" si="348"/>
        <v>1163.58774053</v>
      </c>
      <c r="Q555" s="11">
        <f t="shared" si="361"/>
        <v>0</v>
      </c>
      <c r="R555" s="30">
        <f t="shared" si="357"/>
        <v>0</v>
      </c>
      <c r="S555" s="8">
        <f t="shared" si="349"/>
        <v>0</v>
      </c>
      <c r="T555" s="122">
        <f t="shared" si="358"/>
        <v>0.12559999999999999</v>
      </c>
      <c r="U555" s="121">
        <f t="shared" si="365"/>
        <v>20</v>
      </c>
      <c r="V555" s="121">
        <v>252</v>
      </c>
      <c r="W555" s="120">
        <f t="shared" si="350"/>
        <v>1.009434403</v>
      </c>
      <c r="X555" s="113">
        <f t="shared" si="351"/>
        <v>10.977755670000001</v>
      </c>
      <c r="Y555" s="113">
        <f t="shared" si="352"/>
        <v>0</v>
      </c>
      <c r="Z555" s="125" t="str">
        <f t="shared" si="362"/>
        <v>J=</v>
      </c>
      <c r="AA555" s="118">
        <f t="shared" si="363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53"/>
        <v>44701</v>
      </c>
      <c r="B556" s="113">
        <f t="shared" si="345"/>
        <v>1176.0167241199999</v>
      </c>
      <c r="C556" s="113">
        <f t="shared" si="359"/>
        <v>1001.409519</v>
      </c>
      <c r="D556" s="114">
        <f t="shared" si="354"/>
        <v>6215.24</v>
      </c>
      <c r="E556" s="115">
        <f t="shared" si="367"/>
        <v>6315.93</v>
      </c>
      <c r="F556" s="116">
        <f t="shared" si="368"/>
        <v>44640</v>
      </c>
      <c r="G556" s="117">
        <f t="shared" si="346"/>
        <v>1.6200500704719456E-2</v>
      </c>
      <c r="H556" s="118">
        <f t="shared" si="360"/>
        <v>44732</v>
      </c>
      <c r="I556" s="118">
        <f t="shared" si="347"/>
        <v>44701</v>
      </c>
      <c r="J556" s="119">
        <f t="shared" si="355"/>
        <v>21</v>
      </c>
      <c r="K556" s="119">
        <f t="shared" si="369"/>
        <v>21</v>
      </c>
      <c r="L556" s="8">
        <f t="shared" si="356"/>
        <v>1.0162005000000001</v>
      </c>
      <c r="M556" s="120">
        <f t="shared" si="370"/>
        <v>1.0101006100000001</v>
      </c>
      <c r="N556" s="120">
        <f t="shared" si="364"/>
        <v>1.144301247837662</v>
      </c>
      <c r="O556" s="113">
        <f t="shared" si="366"/>
        <v>1.1628395</v>
      </c>
      <c r="P556" s="113">
        <f t="shared" si="348"/>
        <v>1164.4785443599999</v>
      </c>
      <c r="Q556" s="11">
        <f t="shared" si="361"/>
        <v>18</v>
      </c>
      <c r="R556" s="30">
        <f t="shared" si="357"/>
        <v>0</v>
      </c>
      <c r="S556" s="8">
        <f t="shared" si="349"/>
        <v>0</v>
      </c>
      <c r="T556" s="122">
        <f t="shared" si="358"/>
        <v>0.12559999999999999</v>
      </c>
      <c r="U556" s="121">
        <f t="shared" si="365"/>
        <v>21</v>
      </c>
      <c r="V556" s="121">
        <v>252</v>
      </c>
      <c r="W556" s="120">
        <f t="shared" si="350"/>
        <v>1.0099084519999999</v>
      </c>
      <c r="X556" s="113">
        <f t="shared" si="351"/>
        <v>11.53817976</v>
      </c>
      <c r="Y556" s="113">
        <f t="shared" si="352"/>
        <v>11.53817976</v>
      </c>
      <c r="Z556" s="125" t="str">
        <f t="shared" si="362"/>
        <v>J=</v>
      </c>
      <c r="AA556" s="118">
        <f t="shared" si="363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53"/>
        <v>44702</v>
      </c>
      <c r="B557" s="113">
        <f t="shared" si="345"/>
        <v>1165.63977834</v>
      </c>
      <c r="C557" s="113">
        <f t="shared" si="359"/>
        <v>1001.409519</v>
      </c>
      <c r="D557" s="114">
        <f t="shared" si="354"/>
        <v>6315.93</v>
      </c>
      <c r="E557" s="115">
        <f t="shared" si="367"/>
        <v>6382.88</v>
      </c>
      <c r="F557" s="116">
        <f t="shared" si="368"/>
        <v>44671</v>
      </c>
      <c r="G557" s="117">
        <f t="shared" si="346"/>
        <v>1.0600180812643467E-2</v>
      </c>
      <c r="H557" s="118">
        <f t="shared" si="360"/>
        <v>44732</v>
      </c>
      <c r="I557" s="118">
        <f t="shared" si="347"/>
        <v>44732</v>
      </c>
      <c r="J557" s="119">
        <f t="shared" si="355"/>
        <v>20</v>
      </c>
      <c r="K557" s="119">
        <f t="shared" si="369"/>
        <v>1</v>
      </c>
      <c r="L557" s="8">
        <f t="shared" si="356"/>
        <v>1.00052735</v>
      </c>
      <c r="M557" s="120">
        <f t="shared" si="370"/>
        <v>1.0162005000000001</v>
      </c>
      <c r="N557" s="120">
        <f t="shared" si="364"/>
        <v>1.1628395002032561</v>
      </c>
      <c r="O557" s="113">
        <f t="shared" si="366"/>
        <v>1.16345272</v>
      </c>
      <c r="P557" s="113">
        <f t="shared" si="348"/>
        <v>1165.0926287100001</v>
      </c>
      <c r="Q557" s="11">
        <f t="shared" si="361"/>
        <v>0</v>
      </c>
      <c r="R557" s="30">
        <f t="shared" si="357"/>
        <v>0</v>
      </c>
      <c r="S557" s="8">
        <f t="shared" si="349"/>
        <v>0</v>
      </c>
      <c r="T557" s="122">
        <f t="shared" si="358"/>
        <v>0.12559999999999999</v>
      </c>
      <c r="U557" s="121">
        <f t="shared" si="365"/>
        <v>1</v>
      </c>
      <c r="V557" s="121">
        <v>252</v>
      </c>
      <c r="W557" s="120">
        <f t="shared" si="350"/>
        <v>1.000469619</v>
      </c>
      <c r="X557" s="113">
        <f t="shared" si="351"/>
        <v>0.54714963000000005</v>
      </c>
      <c r="Y557" s="113">
        <f t="shared" si="352"/>
        <v>0</v>
      </c>
      <c r="Z557" s="125" t="str">
        <f t="shared" si="362"/>
        <v>J=</v>
      </c>
      <c r="AA557" s="118">
        <f t="shared" si="363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53"/>
        <v>44703</v>
      </c>
      <c r="B558" s="113">
        <f t="shared" si="345"/>
        <v>1165.63977834</v>
      </c>
      <c r="C558" s="113">
        <f t="shared" si="359"/>
        <v>1001.409519</v>
      </c>
      <c r="D558" s="114">
        <f t="shared" si="354"/>
        <v>6315.93</v>
      </c>
      <c r="E558" s="115">
        <f t="shared" si="367"/>
        <v>6382.88</v>
      </c>
      <c r="F558" s="116">
        <f t="shared" si="368"/>
        <v>44671</v>
      </c>
      <c r="G558" s="117">
        <f t="shared" si="346"/>
        <v>1.0600180812643467E-2</v>
      </c>
      <c r="H558" s="118">
        <f t="shared" si="360"/>
        <v>44732</v>
      </c>
      <c r="I558" s="118">
        <f t="shared" si="347"/>
        <v>44732</v>
      </c>
      <c r="J558" s="119">
        <f t="shared" si="355"/>
        <v>20</v>
      </c>
      <c r="K558" s="119">
        <f t="shared" si="369"/>
        <v>1</v>
      </c>
      <c r="L558" s="8">
        <f t="shared" si="356"/>
        <v>1.00052735</v>
      </c>
      <c r="M558" s="120">
        <f t="shared" si="370"/>
        <v>1.0162005000000001</v>
      </c>
      <c r="N558" s="120">
        <f t="shared" si="364"/>
        <v>1.1628395002032561</v>
      </c>
      <c r="O558" s="113">
        <f t="shared" si="366"/>
        <v>1.16345272</v>
      </c>
      <c r="P558" s="113">
        <f t="shared" si="348"/>
        <v>1165.0926287100001</v>
      </c>
      <c r="Q558" s="11">
        <f t="shared" si="361"/>
        <v>0</v>
      </c>
      <c r="R558" s="30">
        <f t="shared" si="357"/>
        <v>0</v>
      </c>
      <c r="S558" s="8">
        <f t="shared" si="349"/>
        <v>0</v>
      </c>
      <c r="T558" s="122">
        <f t="shared" si="358"/>
        <v>0.12559999999999999</v>
      </c>
      <c r="U558" s="121">
        <f t="shared" si="365"/>
        <v>1</v>
      </c>
      <c r="V558" s="121">
        <v>252</v>
      </c>
      <c r="W558" s="120">
        <f t="shared" si="350"/>
        <v>1.000469619</v>
      </c>
      <c r="X558" s="113">
        <f t="shared" si="351"/>
        <v>0.54714963000000005</v>
      </c>
      <c r="Y558" s="113">
        <f t="shared" si="352"/>
        <v>0</v>
      </c>
      <c r="Z558" s="125" t="str">
        <f t="shared" si="362"/>
        <v>J=</v>
      </c>
      <c r="AA558" s="118">
        <f t="shared" si="363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53"/>
        <v>44704</v>
      </c>
      <c r="B559" s="113">
        <f t="shared" si="345"/>
        <v>1165.63977834</v>
      </c>
      <c r="C559" s="113">
        <f t="shared" si="359"/>
        <v>1001.409519</v>
      </c>
      <c r="D559" s="114">
        <f t="shared" si="354"/>
        <v>6315.93</v>
      </c>
      <c r="E559" s="115">
        <f t="shared" si="367"/>
        <v>6382.88</v>
      </c>
      <c r="F559" s="116">
        <f t="shared" si="368"/>
        <v>44671</v>
      </c>
      <c r="G559" s="117">
        <f t="shared" si="346"/>
        <v>1.0600180812643467E-2</v>
      </c>
      <c r="H559" s="118">
        <f t="shared" si="360"/>
        <v>44732</v>
      </c>
      <c r="I559" s="118">
        <f t="shared" si="347"/>
        <v>44732</v>
      </c>
      <c r="J559" s="119">
        <f t="shared" si="355"/>
        <v>20</v>
      </c>
      <c r="K559" s="119">
        <f t="shared" si="369"/>
        <v>1</v>
      </c>
      <c r="L559" s="8">
        <f t="shared" si="356"/>
        <v>1.00052735</v>
      </c>
      <c r="M559" s="120">
        <f t="shared" si="370"/>
        <v>1.0162005000000001</v>
      </c>
      <c r="N559" s="120">
        <f t="shared" si="364"/>
        <v>1.1628395002032561</v>
      </c>
      <c r="O559" s="113">
        <f t="shared" si="366"/>
        <v>1.16345272</v>
      </c>
      <c r="P559" s="113">
        <f t="shared" si="348"/>
        <v>1165.0926287100001</v>
      </c>
      <c r="Q559" s="11">
        <f t="shared" si="361"/>
        <v>0</v>
      </c>
      <c r="R559" s="30">
        <f t="shared" si="357"/>
        <v>0</v>
      </c>
      <c r="S559" s="8">
        <f t="shared" si="349"/>
        <v>0</v>
      </c>
      <c r="T559" s="122">
        <f t="shared" si="358"/>
        <v>0.12559999999999999</v>
      </c>
      <c r="U559" s="121">
        <f t="shared" si="365"/>
        <v>1</v>
      </c>
      <c r="V559" s="121">
        <v>252</v>
      </c>
      <c r="W559" s="120">
        <f t="shared" si="350"/>
        <v>1.000469619</v>
      </c>
      <c r="X559" s="113">
        <f t="shared" si="351"/>
        <v>0.54714963000000005</v>
      </c>
      <c r="Y559" s="113">
        <f t="shared" si="352"/>
        <v>0</v>
      </c>
      <c r="Z559" s="125" t="str">
        <f t="shared" si="362"/>
        <v>J=</v>
      </c>
      <c r="AA559" s="118">
        <f t="shared" si="363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53"/>
        <v>44705</v>
      </c>
      <c r="B560" s="113">
        <f t="shared" si="345"/>
        <v>1166.8021875099998</v>
      </c>
      <c r="C560" s="113">
        <f t="shared" si="359"/>
        <v>1001.409519</v>
      </c>
      <c r="D560" s="114">
        <f t="shared" si="354"/>
        <v>6315.93</v>
      </c>
      <c r="E560" s="115">
        <f t="shared" si="367"/>
        <v>6382.88</v>
      </c>
      <c r="F560" s="116">
        <f t="shared" si="368"/>
        <v>44671</v>
      </c>
      <c r="G560" s="117">
        <f t="shared" si="346"/>
        <v>1.0600180812643467E-2</v>
      </c>
      <c r="H560" s="118">
        <f t="shared" si="360"/>
        <v>44732</v>
      </c>
      <c r="I560" s="118">
        <f t="shared" si="347"/>
        <v>44732</v>
      </c>
      <c r="J560" s="119">
        <f t="shared" si="355"/>
        <v>20</v>
      </c>
      <c r="K560" s="119">
        <f t="shared" si="369"/>
        <v>2</v>
      </c>
      <c r="L560" s="8">
        <f t="shared" si="356"/>
        <v>1.0010549900000001</v>
      </c>
      <c r="M560" s="120">
        <f t="shared" si="370"/>
        <v>1.0162005000000001</v>
      </c>
      <c r="N560" s="120">
        <f t="shared" si="364"/>
        <v>1.1628395002032561</v>
      </c>
      <c r="O560" s="113">
        <f t="shared" si="366"/>
        <v>1.1640662799999999</v>
      </c>
      <c r="P560" s="113">
        <f t="shared" si="348"/>
        <v>1165.7070535299999</v>
      </c>
      <c r="Q560" s="11">
        <f t="shared" si="361"/>
        <v>0</v>
      </c>
      <c r="R560" s="30">
        <f t="shared" si="357"/>
        <v>0</v>
      </c>
      <c r="S560" s="8">
        <f t="shared" si="349"/>
        <v>0</v>
      </c>
      <c r="T560" s="122">
        <f t="shared" si="358"/>
        <v>0.12559999999999999</v>
      </c>
      <c r="U560" s="121">
        <f t="shared" si="365"/>
        <v>2</v>
      </c>
      <c r="V560" s="121">
        <v>252</v>
      </c>
      <c r="W560" s="120">
        <f t="shared" si="350"/>
        <v>1.000939459</v>
      </c>
      <c r="X560" s="113">
        <f t="shared" si="351"/>
        <v>1.09513398</v>
      </c>
      <c r="Y560" s="113">
        <f t="shared" si="352"/>
        <v>0</v>
      </c>
      <c r="Z560" s="125" t="str">
        <f t="shared" si="362"/>
        <v>J=</v>
      </c>
      <c r="AA560" s="118">
        <f t="shared" si="363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53"/>
        <v>44706</v>
      </c>
      <c r="B561" s="113">
        <f t="shared" si="345"/>
        <v>1167.9657615599999</v>
      </c>
      <c r="C561" s="113">
        <f t="shared" si="359"/>
        <v>1001.409519</v>
      </c>
      <c r="D561" s="114">
        <f t="shared" si="354"/>
        <v>6315.93</v>
      </c>
      <c r="E561" s="115">
        <f t="shared" si="367"/>
        <v>6382.88</v>
      </c>
      <c r="F561" s="116">
        <f t="shared" si="368"/>
        <v>44671</v>
      </c>
      <c r="G561" s="117">
        <f t="shared" si="346"/>
        <v>1.0600180812643467E-2</v>
      </c>
      <c r="H561" s="118">
        <f t="shared" si="360"/>
        <v>44732</v>
      </c>
      <c r="I561" s="118">
        <f t="shared" si="347"/>
        <v>44732</v>
      </c>
      <c r="J561" s="119">
        <f t="shared" si="355"/>
        <v>20</v>
      </c>
      <c r="K561" s="119">
        <f t="shared" si="369"/>
        <v>3</v>
      </c>
      <c r="L561" s="8">
        <f t="shared" si="356"/>
        <v>1.00158291</v>
      </c>
      <c r="M561" s="120">
        <f t="shared" si="370"/>
        <v>1.0162005000000001</v>
      </c>
      <c r="N561" s="120">
        <f t="shared" si="364"/>
        <v>1.1628395002032561</v>
      </c>
      <c r="O561" s="113">
        <f t="shared" si="366"/>
        <v>1.16468017</v>
      </c>
      <c r="P561" s="113">
        <f t="shared" si="348"/>
        <v>1166.3218088199999</v>
      </c>
      <c r="Q561" s="11">
        <f t="shared" si="361"/>
        <v>0</v>
      </c>
      <c r="R561" s="30">
        <f t="shared" si="357"/>
        <v>0</v>
      </c>
      <c r="S561" s="8">
        <f t="shared" si="349"/>
        <v>0</v>
      </c>
      <c r="T561" s="122">
        <f t="shared" si="358"/>
        <v>0.12559999999999999</v>
      </c>
      <c r="U561" s="121">
        <f t="shared" si="365"/>
        <v>3</v>
      </c>
      <c r="V561" s="121">
        <v>252</v>
      </c>
      <c r="W561" s="120">
        <f t="shared" si="350"/>
        <v>1.0014095190000001</v>
      </c>
      <c r="X561" s="113">
        <f t="shared" si="351"/>
        <v>1.64395274</v>
      </c>
      <c r="Y561" s="113">
        <f t="shared" si="352"/>
        <v>0</v>
      </c>
      <c r="Z561" s="125" t="str">
        <f t="shared" si="362"/>
        <v>J=</v>
      </c>
      <c r="AA561" s="118">
        <f t="shared" si="363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53"/>
        <v>44707</v>
      </c>
      <c r="B562" s="113">
        <f t="shared" si="345"/>
        <v>1169.1304824800002</v>
      </c>
      <c r="C562" s="113">
        <f t="shared" si="359"/>
        <v>1001.409519</v>
      </c>
      <c r="D562" s="114">
        <f t="shared" si="354"/>
        <v>6315.93</v>
      </c>
      <c r="E562" s="115">
        <f t="shared" si="367"/>
        <v>6382.88</v>
      </c>
      <c r="F562" s="116">
        <f t="shared" si="368"/>
        <v>44671</v>
      </c>
      <c r="G562" s="117">
        <f t="shared" si="346"/>
        <v>1.0600180812643467E-2</v>
      </c>
      <c r="H562" s="118">
        <f t="shared" si="360"/>
        <v>44732</v>
      </c>
      <c r="I562" s="118">
        <f t="shared" si="347"/>
        <v>44732</v>
      </c>
      <c r="J562" s="119">
        <f t="shared" si="355"/>
        <v>20</v>
      </c>
      <c r="K562" s="119">
        <f t="shared" si="369"/>
        <v>4</v>
      </c>
      <c r="L562" s="8">
        <f t="shared" si="356"/>
        <v>1.0021111</v>
      </c>
      <c r="M562" s="120">
        <f t="shared" si="370"/>
        <v>1.0162005000000001</v>
      </c>
      <c r="N562" s="120">
        <f t="shared" si="364"/>
        <v>1.1628395002032561</v>
      </c>
      <c r="O562" s="113">
        <f t="shared" si="366"/>
        <v>1.16529437</v>
      </c>
      <c r="P562" s="113">
        <f t="shared" si="348"/>
        <v>1166.9368745500001</v>
      </c>
      <c r="Q562" s="11">
        <f t="shared" si="361"/>
        <v>0</v>
      </c>
      <c r="R562" s="30">
        <f t="shared" si="357"/>
        <v>0</v>
      </c>
      <c r="S562" s="8">
        <f t="shared" si="349"/>
        <v>0</v>
      </c>
      <c r="T562" s="122">
        <f t="shared" si="358"/>
        <v>0.12559999999999999</v>
      </c>
      <c r="U562" s="121">
        <f t="shared" si="365"/>
        <v>4</v>
      </c>
      <c r="V562" s="121">
        <v>252</v>
      </c>
      <c r="W562" s="120">
        <f t="shared" si="350"/>
        <v>1.0018798</v>
      </c>
      <c r="X562" s="113">
        <f t="shared" si="351"/>
        <v>2.1936079300000002</v>
      </c>
      <c r="Y562" s="113">
        <f t="shared" si="352"/>
        <v>0</v>
      </c>
      <c r="Z562" s="125" t="str">
        <f t="shared" si="362"/>
        <v>J=</v>
      </c>
      <c r="AA562" s="118">
        <f t="shared" si="363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53"/>
        <v>44708</v>
      </c>
      <c r="B563" s="113">
        <f t="shared" si="345"/>
        <v>1170.29636114</v>
      </c>
      <c r="C563" s="113">
        <f t="shared" si="359"/>
        <v>1001.409519</v>
      </c>
      <c r="D563" s="114">
        <f t="shared" si="354"/>
        <v>6315.93</v>
      </c>
      <c r="E563" s="115">
        <f t="shared" si="367"/>
        <v>6382.88</v>
      </c>
      <c r="F563" s="116">
        <f t="shared" si="368"/>
        <v>44671</v>
      </c>
      <c r="G563" s="117">
        <f t="shared" si="346"/>
        <v>1.0600180812643467E-2</v>
      </c>
      <c r="H563" s="118">
        <f t="shared" si="360"/>
        <v>44732</v>
      </c>
      <c r="I563" s="118">
        <f t="shared" si="347"/>
        <v>44732</v>
      </c>
      <c r="J563" s="119">
        <f t="shared" si="355"/>
        <v>20</v>
      </c>
      <c r="K563" s="119">
        <f t="shared" si="369"/>
        <v>5</v>
      </c>
      <c r="L563" s="8">
        <f t="shared" si="356"/>
        <v>1.0026395699999999</v>
      </c>
      <c r="M563" s="120">
        <f t="shared" si="370"/>
        <v>1.0162005000000001</v>
      </c>
      <c r="N563" s="120">
        <f t="shared" si="364"/>
        <v>1.1628395002032561</v>
      </c>
      <c r="O563" s="113">
        <f t="shared" si="366"/>
        <v>1.1659088900000001</v>
      </c>
      <c r="P563" s="113">
        <f t="shared" si="348"/>
        <v>1167.5522607299999</v>
      </c>
      <c r="Q563" s="11">
        <f t="shared" si="361"/>
        <v>0</v>
      </c>
      <c r="R563" s="30">
        <f t="shared" si="357"/>
        <v>0</v>
      </c>
      <c r="S563" s="8">
        <f t="shared" si="349"/>
        <v>0</v>
      </c>
      <c r="T563" s="122">
        <f t="shared" si="358"/>
        <v>0.12559999999999999</v>
      </c>
      <c r="U563" s="121">
        <f t="shared" si="365"/>
        <v>5</v>
      </c>
      <c r="V563" s="121">
        <v>252</v>
      </c>
      <c r="W563" s="120">
        <f t="shared" si="350"/>
        <v>1.002350302</v>
      </c>
      <c r="X563" s="113">
        <f t="shared" si="351"/>
        <v>2.7441004100000002</v>
      </c>
      <c r="Y563" s="113">
        <f t="shared" si="352"/>
        <v>0</v>
      </c>
      <c r="Z563" s="125" t="str">
        <f t="shared" si="362"/>
        <v>J=</v>
      </c>
      <c r="AA563" s="118">
        <f t="shared" si="363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53"/>
        <v>44709</v>
      </c>
      <c r="B564" s="113">
        <f t="shared" si="345"/>
        <v>1171.4634084300001</v>
      </c>
      <c r="C564" s="113">
        <f t="shared" si="359"/>
        <v>1001.409519</v>
      </c>
      <c r="D564" s="114">
        <f t="shared" si="354"/>
        <v>6315.93</v>
      </c>
      <c r="E564" s="115">
        <f t="shared" si="367"/>
        <v>6382.88</v>
      </c>
      <c r="F564" s="116">
        <f t="shared" si="368"/>
        <v>44671</v>
      </c>
      <c r="G564" s="117">
        <f t="shared" si="346"/>
        <v>1.0600180812643467E-2</v>
      </c>
      <c r="H564" s="118">
        <f t="shared" si="360"/>
        <v>44732</v>
      </c>
      <c r="I564" s="118">
        <f t="shared" si="347"/>
        <v>44732</v>
      </c>
      <c r="J564" s="119">
        <f t="shared" si="355"/>
        <v>20</v>
      </c>
      <c r="K564" s="119">
        <f t="shared" si="369"/>
        <v>6</v>
      </c>
      <c r="L564" s="8">
        <f t="shared" si="356"/>
        <v>1.0031683199999999</v>
      </c>
      <c r="M564" s="120">
        <f t="shared" si="370"/>
        <v>1.0162005000000001</v>
      </c>
      <c r="N564" s="120">
        <f t="shared" si="364"/>
        <v>1.1628395002032561</v>
      </c>
      <c r="O564" s="113">
        <f t="shared" si="366"/>
        <v>1.1665237399999999</v>
      </c>
      <c r="P564" s="113">
        <f t="shared" si="348"/>
        <v>1168.16797737</v>
      </c>
      <c r="Q564" s="11">
        <f t="shared" si="361"/>
        <v>0</v>
      </c>
      <c r="R564" s="30">
        <f t="shared" si="357"/>
        <v>0</v>
      </c>
      <c r="S564" s="8">
        <f t="shared" si="349"/>
        <v>0</v>
      </c>
      <c r="T564" s="122">
        <f t="shared" si="358"/>
        <v>0.12559999999999999</v>
      </c>
      <c r="U564" s="121">
        <f t="shared" si="365"/>
        <v>6</v>
      </c>
      <c r="V564" s="121">
        <v>252</v>
      </c>
      <c r="W564" s="120">
        <f t="shared" si="350"/>
        <v>1.002821025</v>
      </c>
      <c r="X564" s="113">
        <f t="shared" si="351"/>
        <v>3.2954310599999999</v>
      </c>
      <c r="Y564" s="113">
        <f t="shared" si="352"/>
        <v>0</v>
      </c>
      <c r="Z564" s="125" t="str">
        <f t="shared" si="362"/>
        <v>J=</v>
      </c>
      <c r="AA564" s="118">
        <f t="shared" si="363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53"/>
        <v>44710</v>
      </c>
      <c r="B565" s="113">
        <f t="shared" si="345"/>
        <v>1171.4634084300001</v>
      </c>
      <c r="C565" s="113">
        <f t="shared" si="359"/>
        <v>1001.409519</v>
      </c>
      <c r="D565" s="114">
        <f t="shared" si="354"/>
        <v>6315.93</v>
      </c>
      <c r="E565" s="115">
        <f t="shared" si="367"/>
        <v>6382.88</v>
      </c>
      <c r="F565" s="116">
        <f t="shared" si="368"/>
        <v>44671</v>
      </c>
      <c r="G565" s="117">
        <f t="shared" si="346"/>
        <v>1.0600180812643467E-2</v>
      </c>
      <c r="H565" s="118">
        <f t="shared" si="360"/>
        <v>44732</v>
      </c>
      <c r="I565" s="118">
        <f t="shared" si="347"/>
        <v>44732</v>
      </c>
      <c r="J565" s="119">
        <f t="shared" si="355"/>
        <v>20</v>
      </c>
      <c r="K565" s="119">
        <f t="shared" si="369"/>
        <v>6</v>
      </c>
      <c r="L565" s="8">
        <f t="shared" si="356"/>
        <v>1.0031683199999999</v>
      </c>
      <c r="M565" s="120">
        <f t="shared" si="370"/>
        <v>1.0162005000000001</v>
      </c>
      <c r="N565" s="120">
        <f t="shared" si="364"/>
        <v>1.1628395002032561</v>
      </c>
      <c r="O565" s="113">
        <f t="shared" si="366"/>
        <v>1.1665237399999999</v>
      </c>
      <c r="P565" s="113">
        <f t="shared" si="348"/>
        <v>1168.16797737</v>
      </c>
      <c r="Q565" s="11">
        <f t="shared" si="361"/>
        <v>0</v>
      </c>
      <c r="R565" s="30">
        <f t="shared" si="357"/>
        <v>0</v>
      </c>
      <c r="S565" s="8">
        <f t="shared" si="349"/>
        <v>0</v>
      </c>
      <c r="T565" s="122">
        <f t="shared" si="358"/>
        <v>0.12559999999999999</v>
      </c>
      <c r="U565" s="121">
        <f t="shared" si="365"/>
        <v>6</v>
      </c>
      <c r="V565" s="121">
        <v>252</v>
      </c>
      <c r="W565" s="120">
        <f t="shared" si="350"/>
        <v>1.002821025</v>
      </c>
      <c r="X565" s="113">
        <f t="shared" si="351"/>
        <v>3.2954310599999999</v>
      </c>
      <c r="Y565" s="113">
        <f t="shared" si="352"/>
        <v>0</v>
      </c>
      <c r="Z565" s="125" t="str">
        <f t="shared" si="362"/>
        <v>J=</v>
      </c>
      <c r="AA565" s="118">
        <f t="shared" si="363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53"/>
        <v>44711</v>
      </c>
      <c r="B566" s="113">
        <f t="shared" si="345"/>
        <v>1171.4634084300001</v>
      </c>
      <c r="C566" s="113">
        <f t="shared" si="359"/>
        <v>1001.409519</v>
      </c>
      <c r="D566" s="114">
        <f t="shared" si="354"/>
        <v>6315.93</v>
      </c>
      <c r="E566" s="115">
        <f t="shared" si="367"/>
        <v>6382.88</v>
      </c>
      <c r="F566" s="116">
        <f t="shared" si="368"/>
        <v>44671</v>
      </c>
      <c r="G566" s="117">
        <f t="shared" si="346"/>
        <v>1.0600180812643467E-2</v>
      </c>
      <c r="H566" s="118">
        <f t="shared" si="360"/>
        <v>44732</v>
      </c>
      <c r="I566" s="118">
        <f t="shared" si="347"/>
        <v>44732</v>
      </c>
      <c r="J566" s="119">
        <f t="shared" si="355"/>
        <v>20</v>
      </c>
      <c r="K566" s="119">
        <f t="shared" si="369"/>
        <v>6</v>
      </c>
      <c r="L566" s="8">
        <f t="shared" si="356"/>
        <v>1.0031683199999999</v>
      </c>
      <c r="M566" s="120">
        <f t="shared" si="370"/>
        <v>1.0162005000000001</v>
      </c>
      <c r="N566" s="120">
        <f t="shared" si="364"/>
        <v>1.1628395002032561</v>
      </c>
      <c r="O566" s="113">
        <f t="shared" si="366"/>
        <v>1.1665237399999999</v>
      </c>
      <c r="P566" s="113">
        <f t="shared" si="348"/>
        <v>1168.16797737</v>
      </c>
      <c r="Q566" s="11">
        <f t="shared" si="361"/>
        <v>0</v>
      </c>
      <c r="R566" s="30">
        <f t="shared" si="357"/>
        <v>0</v>
      </c>
      <c r="S566" s="8">
        <f t="shared" si="349"/>
        <v>0</v>
      </c>
      <c r="T566" s="122">
        <f t="shared" si="358"/>
        <v>0.12559999999999999</v>
      </c>
      <c r="U566" s="121">
        <f t="shared" si="365"/>
        <v>6</v>
      </c>
      <c r="V566" s="121">
        <v>252</v>
      </c>
      <c r="W566" s="120">
        <f t="shared" si="350"/>
        <v>1.002821025</v>
      </c>
      <c r="X566" s="113">
        <f t="shared" si="351"/>
        <v>3.2954310599999999</v>
      </c>
      <c r="Y566" s="113">
        <f t="shared" si="352"/>
        <v>0</v>
      </c>
      <c r="Z566" s="125" t="str">
        <f t="shared" si="362"/>
        <v>J=</v>
      </c>
      <c r="AA566" s="118">
        <f t="shared" si="363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53"/>
        <v>44712</v>
      </c>
      <c r="B567" s="113">
        <f t="shared" si="345"/>
        <v>1172.6316240799999</v>
      </c>
      <c r="C567" s="113">
        <f t="shared" si="359"/>
        <v>1001.409519</v>
      </c>
      <c r="D567" s="114">
        <f t="shared" si="354"/>
        <v>6315.93</v>
      </c>
      <c r="E567" s="115">
        <f t="shared" si="367"/>
        <v>6382.88</v>
      </c>
      <c r="F567" s="116">
        <f t="shared" si="368"/>
        <v>44671</v>
      </c>
      <c r="G567" s="117">
        <f t="shared" si="346"/>
        <v>1.0600180812643467E-2</v>
      </c>
      <c r="H567" s="118">
        <f t="shared" si="360"/>
        <v>44732</v>
      </c>
      <c r="I567" s="118">
        <f t="shared" si="347"/>
        <v>44732</v>
      </c>
      <c r="J567" s="119">
        <f t="shared" si="355"/>
        <v>20</v>
      </c>
      <c r="K567" s="119">
        <f t="shared" si="369"/>
        <v>7</v>
      </c>
      <c r="L567" s="8">
        <f t="shared" si="356"/>
        <v>1.0036973499999999</v>
      </c>
      <c r="M567" s="120">
        <f t="shared" si="370"/>
        <v>1.0162005000000001</v>
      </c>
      <c r="N567" s="120">
        <f t="shared" si="364"/>
        <v>1.1628395002032561</v>
      </c>
      <c r="O567" s="113">
        <f t="shared" si="366"/>
        <v>1.16713892</v>
      </c>
      <c r="P567" s="113">
        <f t="shared" si="348"/>
        <v>1168.78402448</v>
      </c>
      <c r="Q567" s="11">
        <f t="shared" si="361"/>
        <v>0</v>
      </c>
      <c r="R567" s="30">
        <f t="shared" si="357"/>
        <v>0</v>
      </c>
      <c r="S567" s="8">
        <f t="shared" si="349"/>
        <v>0</v>
      </c>
      <c r="T567" s="122">
        <f t="shared" si="358"/>
        <v>0.12559999999999999</v>
      </c>
      <c r="U567" s="121">
        <f t="shared" si="365"/>
        <v>7</v>
      </c>
      <c r="V567" s="121">
        <v>252</v>
      </c>
      <c r="W567" s="120">
        <f t="shared" si="350"/>
        <v>1.0032919680000001</v>
      </c>
      <c r="X567" s="113">
        <f t="shared" si="351"/>
        <v>3.8475996000000001</v>
      </c>
      <c r="Y567" s="113">
        <f t="shared" si="352"/>
        <v>0</v>
      </c>
      <c r="Z567" s="125" t="str">
        <f t="shared" si="362"/>
        <v>J=</v>
      </c>
      <c r="AA567" s="118">
        <f t="shared" si="363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53"/>
        <v>44713</v>
      </c>
      <c r="B568" s="113">
        <f t="shared" si="345"/>
        <v>1173.80100124</v>
      </c>
      <c r="C568" s="113">
        <f t="shared" si="359"/>
        <v>1001.409519</v>
      </c>
      <c r="D568" s="114">
        <f t="shared" si="354"/>
        <v>6315.93</v>
      </c>
      <c r="E568" s="115">
        <f t="shared" si="367"/>
        <v>6382.88</v>
      </c>
      <c r="F568" s="116">
        <f t="shared" si="368"/>
        <v>44671</v>
      </c>
      <c r="G568" s="117">
        <f t="shared" si="346"/>
        <v>1.0600180812643467E-2</v>
      </c>
      <c r="H568" s="118">
        <f t="shared" si="360"/>
        <v>44732</v>
      </c>
      <c r="I568" s="118">
        <f t="shared" si="347"/>
        <v>44732</v>
      </c>
      <c r="J568" s="119">
        <f t="shared" si="355"/>
        <v>20</v>
      </c>
      <c r="K568" s="119">
        <f t="shared" si="369"/>
        <v>8</v>
      </c>
      <c r="L568" s="8">
        <f t="shared" si="356"/>
        <v>1.00422666</v>
      </c>
      <c r="M568" s="120">
        <f t="shared" si="370"/>
        <v>1.0162005000000001</v>
      </c>
      <c r="N568" s="120">
        <f t="shared" si="364"/>
        <v>1.1628395002032561</v>
      </c>
      <c r="O568" s="113">
        <f t="shared" si="366"/>
        <v>1.1677544200000001</v>
      </c>
      <c r="P568" s="113">
        <f t="shared" si="348"/>
        <v>1169.40039204</v>
      </c>
      <c r="Q568" s="11">
        <f t="shared" si="361"/>
        <v>0</v>
      </c>
      <c r="R568" s="30">
        <f t="shared" si="357"/>
        <v>0</v>
      </c>
      <c r="S568" s="8">
        <f t="shared" si="349"/>
        <v>0</v>
      </c>
      <c r="T568" s="122">
        <f t="shared" si="358"/>
        <v>0.12559999999999999</v>
      </c>
      <c r="U568" s="121">
        <f t="shared" si="365"/>
        <v>8</v>
      </c>
      <c r="V568" s="121">
        <v>252</v>
      </c>
      <c r="W568" s="120">
        <f t="shared" si="350"/>
        <v>1.0037631330000001</v>
      </c>
      <c r="X568" s="113">
        <f t="shared" si="351"/>
        <v>4.4006091999999999</v>
      </c>
      <c r="Y568" s="113">
        <f t="shared" si="352"/>
        <v>0</v>
      </c>
      <c r="Z568" s="125" t="str">
        <f t="shared" si="362"/>
        <v>J=</v>
      </c>
      <c r="AA568" s="118">
        <f t="shared" si="363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53"/>
        <v>44714</v>
      </c>
      <c r="B569" s="113">
        <f t="shared" si="345"/>
        <v>1174.9715508200002</v>
      </c>
      <c r="C569" s="113">
        <f t="shared" si="359"/>
        <v>1001.409519</v>
      </c>
      <c r="D569" s="114">
        <f t="shared" si="354"/>
        <v>6315.93</v>
      </c>
      <c r="E569" s="115">
        <f t="shared" si="367"/>
        <v>6382.88</v>
      </c>
      <c r="F569" s="116">
        <f t="shared" si="368"/>
        <v>44671</v>
      </c>
      <c r="G569" s="117">
        <f t="shared" si="346"/>
        <v>1.0600180812643467E-2</v>
      </c>
      <c r="H569" s="118">
        <f t="shared" si="360"/>
        <v>44732</v>
      </c>
      <c r="I569" s="118">
        <f t="shared" si="347"/>
        <v>44732</v>
      </c>
      <c r="J569" s="119">
        <f t="shared" si="355"/>
        <v>20</v>
      </c>
      <c r="K569" s="119">
        <f t="shared" si="369"/>
        <v>9</v>
      </c>
      <c r="L569" s="8">
        <f t="shared" si="356"/>
        <v>1.00475625</v>
      </c>
      <c r="M569" s="120">
        <f t="shared" si="370"/>
        <v>1.0162005000000001</v>
      </c>
      <c r="N569" s="120">
        <f t="shared" si="364"/>
        <v>1.1628395002032561</v>
      </c>
      <c r="O569" s="113">
        <f t="shared" si="366"/>
        <v>1.1683702499999999</v>
      </c>
      <c r="P569" s="113">
        <f t="shared" si="348"/>
        <v>1170.0170900600001</v>
      </c>
      <c r="Q569" s="11">
        <f t="shared" si="361"/>
        <v>0</v>
      </c>
      <c r="R569" s="30">
        <f t="shared" si="357"/>
        <v>0</v>
      </c>
      <c r="S569" s="8">
        <f t="shared" si="349"/>
        <v>0</v>
      </c>
      <c r="T569" s="122">
        <f t="shared" si="358"/>
        <v>0.12559999999999999</v>
      </c>
      <c r="U569" s="121">
        <f t="shared" si="365"/>
        <v>9</v>
      </c>
      <c r="V569" s="121">
        <v>252</v>
      </c>
      <c r="W569" s="120">
        <f t="shared" si="350"/>
        <v>1.00423452</v>
      </c>
      <c r="X569" s="113">
        <f t="shared" si="351"/>
        <v>4.9544607599999999</v>
      </c>
      <c r="Y569" s="113">
        <f t="shared" si="352"/>
        <v>0</v>
      </c>
      <c r="Z569" s="125" t="str">
        <f t="shared" si="362"/>
        <v>J=</v>
      </c>
      <c r="AA569" s="118">
        <f t="shared" si="363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53"/>
        <v>44715</v>
      </c>
      <c r="B570" s="113">
        <f t="shared" si="345"/>
        <v>1176.14325125</v>
      </c>
      <c r="C570" s="113">
        <f t="shared" si="359"/>
        <v>1001.409519</v>
      </c>
      <c r="D570" s="114">
        <f t="shared" si="354"/>
        <v>6315.93</v>
      </c>
      <c r="E570" s="115">
        <f t="shared" si="367"/>
        <v>6382.88</v>
      </c>
      <c r="F570" s="116">
        <f t="shared" si="368"/>
        <v>44671</v>
      </c>
      <c r="G570" s="117">
        <f t="shared" si="346"/>
        <v>1.0600180812643467E-2</v>
      </c>
      <c r="H570" s="118">
        <f t="shared" si="360"/>
        <v>44732</v>
      </c>
      <c r="I570" s="118">
        <f t="shared" si="347"/>
        <v>44732</v>
      </c>
      <c r="J570" s="119">
        <f t="shared" si="355"/>
        <v>20</v>
      </c>
      <c r="K570" s="119">
        <f t="shared" si="369"/>
        <v>10</v>
      </c>
      <c r="L570" s="8">
        <f t="shared" si="356"/>
        <v>1.0052861099999999</v>
      </c>
      <c r="M570" s="120">
        <f t="shared" si="370"/>
        <v>1.0162005000000001</v>
      </c>
      <c r="N570" s="120">
        <f t="shared" si="364"/>
        <v>1.1628395002032561</v>
      </c>
      <c r="O570" s="113">
        <f t="shared" si="366"/>
        <v>1.1689863899999999</v>
      </c>
      <c r="P570" s="113">
        <f t="shared" si="348"/>
        <v>1170.63409852</v>
      </c>
      <c r="Q570" s="11">
        <f t="shared" si="361"/>
        <v>0</v>
      </c>
      <c r="R570" s="30">
        <f t="shared" si="357"/>
        <v>0</v>
      </c>
      <c r="S570" s="8">
        <f t="shared" si="349"/>
        <v>0</v>
      </c>
      <c r="T570" s="122">
        <f t="shared" si="358"/>
        <v>0.12559999999999999</v>
      </c>
      <c r="U570" s="121">
        <f t="shared" si="365"/>
        <v>10</v>
      </c>
      <c r="V570" s="121">
        <v>252</v>
      </c>
      <c r="W570" s="120">
        <f t="shared" si="350"/>
        <v>1.0047061269999999</v>
      </c>
      <c r="X570" s="113">
        <f t="shared" si="351"/>
        <v>5.5091527300000003</v>
      </c>
      <c r="Y570" s="113">
        <f t="shared" si="352"/>
        <v>0</v>
      </c>
      <c r="Z570" s="125" t="str">
        <f t="shared" si="362"/>
        <v>J=</v>
      </c>
      <c r="AA570" s="118">
        <f t="shared" si="363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53"/>
        <v>44716</v>
      </c>
      <c r="B571" s="113">
        <f t="shared" si="345"/>
        <v>1177.31613709</v>
      </c>
      <c r="C571" s="113">
        <f t="shared" si="359"/>
        <v>1001.409519</v>
      </c>
      <c r="D571" s="114">
        <f t="shared" si="354"/>
        <v>6315.93</v>
      </c>
      <c r="E571" s="115">
        <f t="shared" si="367"/>
        <v>6382.88</v>
      </c>
      <c r="F571" s="116">
        <f t="shared" si="368"/>
        <v>44671</v>
      </c>
      <c r="G571" s="117">
        <f t="shared" si="346"/>
        <v>1.0600180812643467E-2</v>
      </c>
      <c r="H571" s="118">
        <f t="shared" si="360"/>
        <v>44732</v>
      </c>
      <c r="I571" s="118">
        <f t="shared" si="347"/>
        <v>44732</v>
      </c>
      <c r="J571" s="119">
        <f t="shared" si="355"/>
        <v>20</v>
      </c>
      <c r="K571" s="119">
        <f t="shared" si="369"/>
        <v>11</v>
      </c>
      <c r="L571" s="8">
        <f t="shared" si="356"/>
        <v>1.00581626</v>
      </c>
      <c r="M571" s="120">
        <f t="shared" si="370"/>
        <v>1.0162005000000001</v>
      </c>
      <c r="N571" s="120">
        <f t="shared" si="364"/>
        <v>1.1628395002032561</v>
      </c>
      <c r="O571" s="113">
        <f t="shared" si="366"/>
        <v>1.1696028700000001</v>
      </c>
      <c r="P571" s="113">
        <f t="shared" si="348"/>
        <v>1171.25144746</v>
      </c>
      <c r="Q571" s="11">
        <f t="shared" si="361"/>
        <v>0</v>
      </c>
      <c r="R571" s="30">
        <f t="shared" si="357"/>
        <v>0</v>
      </c>
      <c r="S571" s="8">
        <f t="shared" si="349"/>
        <v>0</v>
      </c>
      <c r="T571" s="122">
        <f t="shared" si="358"/>
        <v>0.12559999999999999</v>
      </c>
      <c r="U571" s="121">
        <f t="shared" si="365"/>
        <v>11</v>
      </c>
      <c r="V571" s="121">
        <v>252</v>
      </c>
      <c r="W571" s="120">
        <f t="shared" si="350"/>
        <v>1.0051779569999999</v>
      </c>
      <c r="X571" s="113">
        <f t="shared" si="351"/>
        <v>6.0646896300000002</v>
      </c>
      <c r="Y571" s="113">
        <f t="shared" si="352"/>
        <v>0</v>
      </c>
      <c r="Z571" s="125" t="str">
        <f t="shared" si="362"/>
        <v>J=</v>
      </c>
      <c r="AA571" s="118">
        <f t="shared" si="363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53"/>
        <v>44717</v>
      </c>
      <c r="B572" s="113">
        <f t="shared" si="345"/>
        <v>1177.31613709</v>
      </c>
      <c r="C572" s="113">
        <f t="shared" si="359"/>
        <v>1001.409519</v>
      </c>
      <c r="D572" s="114">
        <f t="shared" si="354"/>
        <v>6315.93</v>
      </c>
      <c r="E572" s="115">
        <f t="shared" si="367"/>
        <v>6382.88</v>
      </c>
      <c r="F572" s="116">
        <f t="shared" si="368"/>
        <v>44671</v>
      </c>
      <c r="G572" s="117">
        <f t="shared" si="346"/>
        <v>1.0600180812643467E-2</v>
      </c>
      <c r="H572" s="118">
        <f t="shared" si="360"/>
        <v>44732</v>
      </c>
      <c r="I572" s="118">
        <f t="shared" si="347"/>
        <v>44732</v>
      </c>
      <c r="J572" s="119">
        <f t="shared" si="355"/>
        <v>20</v>
      </c>
      <c r="K572" s="119">
        <f t="shared" si="369"/>
        <v>11</v>
      </c>
      <c r="L572" s="8">
        <f t="shared" si="356"/>
        <v>1.00581626</v>
      </c>
      <c r="M572" s="120">
        <f t="shared" si="370"/>
        <v>1.0162005000000001</v>
      </c>
      <c r="N572" s="120">
        <f t="shared" si="364"/>
        <v>1.1628395002032561</v>
      </c>
      <c r="O572" s="113">
        <f t="shared" si="366"/>
        <v>1.1696028700000001</v>
      </c>
      <c r="P572" s="113">
        <f t="shared" si="348"/>
        <v>1171.25144746</v>
      </c>
      <c r="Q572" s="11">
        <f t="shared" si="361"/>
        <v>0</v>
      </c>
      <c r="R572" s="30">
        <f t="shared" si="357"/>
        <v>0</v>
      </c>
      <c r="S572" s="8">
        <f t="shared" si="349"/>
        <v>0</v>
      </c>
      <c r="T572" s="122">
        <f t="shared" si="358"/>
        <v>0.12559999999999999</v>
      </c>
      <c r="U572" s="121">
        <f t="shared" si="365"/>
        <v>11</v>
      </c>
      <c r="V572" s="121">
        <v>252</v>
      </c>
      <c r="W572" s="120">
        <f t="shared" si="350"/>
        <v>1.0051779569999999</v>
      </c>
      <c r="X572" s="113">
        <f t="shared" si="351"/>
        <v>6.0646896300000002</v>
      </c>
      <c r="Y572" s="113">
        <f t="shared" si="352"/>
        <v>0</v>
      </c>
      <c r="Z572" s="125" t="str">
        <f t="shared" si="362"/>
        <v>J=</v>
      </c>
      <c r="AA572" s="118">
        <f t="shared" si="363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53"/>
        <v>44718</v>
      </c>
      <c r="B573" s="113">
        <f t="shared" si="345"/>
        <v>1177.31613709</v>
      </c>
      <c r="C573" s="113">
        <f t="shared" si="359"/>
        <v>1001.409519</v>
      </c>
      <c r="D573" s="114">
        <f t="shared" si="354"/>
        <v>6315.93</v>
      </c>
      <c r="E573" s="115">
        <f t="shared" si="367"/>
        <v>6382.88</v>
      </c>
      <c r="F573" s="116">
        <f t="shared" si="368"/>
        <v>44671</v>
      </c>
      <c r="G573" s="117">
        <f t="shared" si="346"/>
        <v>1.0600180812643467E-2</v>
      </c>
      <c r="H573" s="118">
        <f t="shared" si="360"/>
        <v>44732</v>
      </c>
      <c r="I573" s="118">
        <f t="shared" si="347"/>
        <v>44732</v>
      </c>
      <c r="J573" s="119">
        <f t="shared" si="355"/>
        <v>20</v>
      </c>
      <c r="K573" s="119">
        <f t="shared" si="369"/>
        <v>11</v>
      </c>
      <c r="L573" s="8">
        <f t="shared" si="356"/>
        <v>1.00581626</v>
      </c>
      <c r="M573" s="120">
        <f t="shared" si="370"/>
        <v>1.0162005000000001</v>
      </c>
      <c r="N573" s="120">
        <f t="shared" si="364"/>
        <v>1.1628395002032561</v>
      </c>
      <c r="O573" s="113">
        <f t="shared" si="366"/>
        <v>1.1696028700000001</v>
      </c>
      <c r="P573" s="113">
        <f t="shared" si="348"/>
        <v>1171.25144746</v>
      </c>
      <c r="Q573" s="11">
        <f t="shared" si="361"/>
        <v>0</v>
      </c>
      <c r="R573" s="30">
        <f t="shared" si="357"/>
        <v>0</v>
      </c>
      <c r="S573" s="8">
        <f t="shared" si="349"/>
        <v>0</v>
      </c>
      <c r="T573" s="122">
        <f t="shared" si="358"/>
        <v>0.12559999999999999</v>
      </c>
      <c r="U573" s="121">
        <f t="shared" si="365"/>
        <v>11</v>
      </c>
      <c r="V573" s="121">
        <v>252</v>
      </c>
      <c r="W573" s="120">
        <f t="shared" si="350"/>
        <v>1.0051779569999999</v>
      </c>
      <c r="X573" s="113">
        <f t="shared" si="351"/>
        <v>6.0646896300000002</v>
      </c>
      <c r="Y573" s="113">
        <f t="shared" si="352"/>
        <v>0</v>
      </c>
      <c r="Z573" s="125" t="str">
        <f t="shared" si="362"/>
        <v>J=</v>
      </c>
      <c r="AA573" s="118">
        <f t="shared" si="363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53"/>
        <v>44719</v>
      </c>
      <c r="B574" s="113">
        <f t="shared" si="345"/>
        <v>1178.49019563</v>
      </c>
      <c r="C574" s="113">
        <f t="shared" si="359"/>
        <v>1001.409519</v>
      </c>
      <c r="D574" s="114">
        <f t="shared" si="354"/>
        <v>6315.93</v>
      </c>
      <c r="E574" s="115">
        <f t="shared" si="367"/>
        <v>6382.88</v>
      </c>
      <c r="F574" s="116">
        <f t="shared" si="368"/>
        <v>44671</v>
      </c>
      <c r="G574" s="117">
        <f t="shared" si="346"/>
        <v>1.0600180812643467E-2</v>
      </c>
      <c r="H574" s="118">
        <f t="shared" si="360"/>
        <v>44732</v>
      </c>
      <c r="I574" s="118">
        <f t="shared" si="347"/>
        <v>44732</v>
      </c>
      <c r="J574" s="119">
        <f t="shared" si="355"/>
        <v>20</v>
      </c>
      <c r="K574" s="119">
        <f t="shared" si="369"/>
        <v>12</v>
      </c>
      <c r="L574" s="8">
        <f t="shared" si="356"/>
        <v>1.00634669</v>
      </c>
      <c r="M574" s="120">
        <f t="shared" si="370"/>
        <v>1.0162005000000001</v>
      </c>
      <c r="N574" s="120">
        <f t="shared" si="364"/>
        <v>1.1628395002032561</v>
      </c>
      <c r="O574" s="113">
        <f t="shared" si="366"/>
        <v>1.17021968</v>
      </c>
      <c r="P574" s="113">
        <f t="shared" si="348"/>
        <v>1171.8691268699999</v>
      </c>
      <c r="Q574" s="11">
        <f t="shared" si="361"/>
        <v>0</v>
      </c>
      <c r="R574" s="30">
        <f t="shared" si="357"/>
        <v>0</v>
      </c>
      <c r="S574" s="8">
        <f t="shared" si="349"/>
        <v>0</v>
      </c>
      <c r="T574" s="122">
        <f t="shared" si="358"/>
        <v>0.12559999999999999</v>
      </c>
      <c r="U574" s="121">
        <f t="shared" si="365"/>
        <v>12</v>
      </c>
      <c r="V574" s="121">
        <v>252</v>
      </c>
      <c r="W574" s="120">
        <f t="shared" si="350"/>
        <v>1.0056500070000001</v>
      </c>
      <c r="X574" s="113">
        <f t="shared" si="351"/>
        <v>6.62106876</v>
      </c>
      <c r="Y574" s="113">
        <f t="shared" si="352"/>
        <v>0</v>
      </c>
      <c r="Z574" s="125" t="str">
        <f t="shared" si="362"/>
        <v>J=</v>
      </c>
      <c r="AA574" s="118">
        <f t="shared" si="363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53"/>
        <v>44720</v>
      </c>
      <c r="B575" s="113">
        <f t="shared" si="345"/>
        <v>1179.6654111299999</v>
      </c>
      <c r="C575" s="113">
        <f t="shared" si="359"/>
        <v>1001.409519</v>
      </c>
      <c r="D575" s="114">
        <f t="shared" si="354"/>
        <v>6315.93</v>
      </c>
      <c r="E575" s="115">
        <f t="shared" si="367"/>
        <v>6382.88</v>
      </c>
      <c r="F575" s="116">
        <f t="shared" si="368"/>
        <v>44671</v>
      </c>
      <c r="G575" s="117">
        <f t="shared" si="346"/>
        <v>1.0600180812643467E-2</v>
      </c>
      <c r="H575" s="118">
        <f t="shared" si="360"/>
        <v>44732</v>
      </c>
      <c r="I575" s="118">
        <f t="shared" si="347"/>
        <v>44732</v>
      </c>
      <c r="J575" s="119">
        <f t="shared" si="355"/>
        <v>20</v>
      </c>
      <c r="K575" s="119">
        <f t="shared" si="369"/>
        <v>13</v>
      </c>
      <c r="L575" s="8">
        <f t="shared" si="356"/>
        <v>1.0068773900000001</v>
      </c>
      <c r="M575" s="120">
        <f t="shared" si="370"/>
        <v>1.0162005000000001</v>
      </c>
      <c r="N575" s="120">
        <f t="shared" si="364"/>
        <v>1.1628395002032561</v>
      </c>
      <c r="O575" s="113">
        <f t="shared" si="366"/>
        <v>1.1708368</v>
      </c>
      <c r="P575" s="113">
        <f t="shared" si="348"/>
        <v>1172.48711671</v>
      </c>
      <c r="Q575" s="11">
        <f t="shared" si="361"/>
        <v>0</v>
      </c>
      <c r="R575" s="30">
        <f t="shared" si="357"/>
        <v>0</v>
      </c>
      <c r="S575" s="8">
        <f t="shared" si="349"/>
        <v>0</v>
      </c>
      <c r="T575" s="122">
        <f t="shared" si="358"/>
        <v>0.12559999999999999</v>
      </c>
      <c r="U575" s="121">
        <f t="shared" si="365"/>
        <v>13</v>
      </c>
      <c r="V575" s="121">
        <v>252</v>
      </c>
      <c r="W575" s="120">
        <f t="shared" si="350"/>
        <v>1.00612228</v>
      </c>
      <c r="X575" s="113">
        <f t="shared" si="351"/>
        <v>7.1782944200000003</v>
      </c>
      <c r="Y575" s="113">
        <f t="shared" si="352"/>
        <v>0</v>
      </c>
      <c r="Z575" s="125" t="str">
        <f t="shared" si="362"/>
        <v>J=</v>
      </c>
      <c r="AA575" s="118">
        <f t="shared" si="363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53"/>
        <v>44721</v>
      </c>
      <c r="B576" s="113">
        <f t="shared" si="345"/>
        <v>1180.84180225</v>
      </c>
      <c r="C576" s="113">
        <f t="shared" si="359"/>
        <v>1001.409519</v>
      </c>
      <c r="D576" s="114">
        <f t="shared" si="354"/>
        <v>6315.93</v>
      </c>
      <c r="E576" s="115">
        <f t="shared" si="367"/>
        <v>6382.88</v>
      </c>
      <c r="F576" s="116">
        <f t="shared" si="368"/>
        <v>44671</v>
      </c>
      <c r="G576" s="117">
        <f t="shared" si="346"/>
        <v>1.0600180812643467E-2</v>
      </c>
      <c r="H576" s="118">
        <f t="shared" si="360"/>
        <v>44732</v>
      </c>
      <c r="I576" s="118">
        <f t="shared" si="347"/>
        <v>44732</v>
      </c>
      <c r="J576" s="119">
        <f t="shared" si="355"/>
        <v>20</v>
      </c>
      <c r="K576" s="119">
        <f t="shared" si="369"/>
        <v>14</v>
      </c>
      <c r="L576" s="8">
        <f t="shared" si="356"/>
        <v>1.00740838</v>
      </c>
      <c r="M576" s="120">
        <f t="shared" si="370"/>
        <v>1.0162005000000001</v>
      </c>
      <c r="N576" s="120">
        <f t="shared" si="364"/>
        <v>1.1628395002032561</v>
      </c>
      <c r="O576" s="113">
        <f t="shared" si="366"/>
        <v>1.17145425</v>
      </c>
      <c r="P576" s="113">
        <f t="shared" si="348"/>
        <v>1173.10543702</v>
      </c>
      <c r="Q576" s="11">
        <f t="shared" si="361"/>
        <v>0</v>
      </c>
      <c r="R576" s="30">
        <f t="shared" si="357"/>
        <v>0</v>
      </c>
      <c r="S576" s="8">
        <f t="shared" si="349"/>
        <v>0</v>
      </c>
      <c r="T576" s="122">
        <f t="shared" si="358"/>
        <v>0.12559999999999999</v>
      </c>
      <c r="U576" s="121">
        <f t="shared" si="365"/>
        <v>14</v>
      </c>
      <c r="V576" s="121">
        <v>252</v>
      </c>
      <c r="W576" s="120">
        <f t="shared" si="350"/>
        <v>1.0065947740000001</v>
      </c>
      <c r="X576" s="113">
        <f t="shared" si="351"/>
        <v>7.7363652299999996</v>
      </c>
      <c r="Y576" s="113">
        <f t="shared" si="352"/>
        <v>0</v>
      </c>
      <c r="Z576" s="125" t="str">
        <f t="shared" si="362"/>
        <v>J=</v>
      </c>
      <c r="AA576" s="118">
        <f t="shared" si="363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53"/>
        <v>44722</v>
      </c>
      <c r="B577" s="113">
        <f t="shared" si="345"/>
        <v>1182.0193609600001</v>
      </c>
      <c r="C577" s="113">
        <f t="shared" si="359"/>
        <v>1001.409519</v>
      </c>
      <c r="D577" s="114">
        <f t="shared" si="354"/>
        <v>6315.93</v>
      </c>
      <c r="E577" s="115">
        <f t="shared" si="367"/>
        <v>6382.88</v>
      </c>
      <c r="F577" s="116">
        <f t="shared" si="368"/>
        <v>44671</v>
      </c>
      <c r="G577" s="117">
        <f t="shared" si="346"/>
        <v>1.0600180812643467E-2</v>
      </c>
      <c r="H577" s="118">
        <f t="shared" si="360"/>
        <v>44732</v>
      </c>
      <c r="I577" s="118">
        <f t="shared" si="347"/>
        <v>44732</v>
      </c>
      <c r="J577" s="119">
        <f t="shared" si="355"/>
        <v>20</v>
      </c>
      <c r="K577" s="119">
        <f t="shared" si="369"/>
        <v>15</v>
      </c>
      <c r="L577" s="8">
        <f t="shared" si="356"/>
        <v>1.00793964</v>
      </c>
      <c r="M577" s="120">
        <f t="shared" si="370"/>
        <v>1.0162005000000001</v>
      </c>
      <c r="N577" s="120">
        <f t="shared" si="364"/>
        <v>1.1628395002032561</v>
      </c>
      <c r="O577" s="113">
        <f t="shared" si="366"/>
        <v>1.1720720200000001</v>
      </c>
      <c r="P577" s="113">
        <f t="shared" si="348"/>
        <v>1173.72407778</v>
      </c>
      <c r="Q577" s="11">
        <f t="shared" si="361"/>
        <v>0</v>
      </c>
      <c r="R577" s="30">
        <f t="shared" si="357"/>
        <v>0</v>
      </c>
      <c r="S577" s="8">
        <f t="shared" si="349"/>
        <v>0</v>
      </c>
      <c r="T577" s="122">
        <f t="shared" si="358"/>
        <v>0.12559999999999999</v>
      </c>
      <c r="U577" s="121">
        <f t="shared" si="365"/>
        <v>15</v>
      </c>
      <c r="V577" s="121">
        <v>252</v>
      </c>
      <c r="W577" s="120">
        <f t="shared" si="350"/>
        <v>1.0070674900000001</v>
      </c>
      <c r="X577" s="113">
        <f t="shared" si="351"/>
        <v>8.2952831800000002</v>
      </c>
      <c r="Y577" s="113">
        <f t="shared" si="352"/>
        <v>0</v>
      </c>
      <c r="Z577" s="125" t="str">
        <f t="shared" si="362"/>
        <v>J=</v>
      </c>
      <c r="AA577" s="118">
        <f t="shared" si="363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53"/>
        <v>44723</v>
      </c>
      <c r="B578" s="113">
        <f t="shared" si="345"/>
        <v>1183.1981082899999</v>
      </c>
      <c r="C578" s="113">
        <f t="shared" si="359"/>
        <v>1001.409519</v>
      </c>
      <c r="D578" s="114">
        <f t="shared" si="354"/>
        <v>6315.93</v>
      </c>
      <c r="E578" s="115">
        <f t="shared" si="367"/>
        <v>6382.88</v>
      </c>
      <c r="F578" s="116">
        <f t="shared" si="368"/>
        <v>44671</v>
      </c>
      <c r="G578" s="117">
        <f t="shared" si="346"/>
        <v>1.0600180812643467E-2</v>
      </c>
      <c r="H578" s="118">
        <f t="shared" si="360"/>
        <v>44732</v>
      </c>
      <c r="I578" s="118">
        <f t="shared" si="347"/>
        <v>44732</v>
      </c>
      <c r="J578" s="119">
        <f t="shared" si="355"/>
        <v>20</v>
      </c>
      <c r="K578" s="119">
        <f t="shared" si="369"/>
        <v>16</v>
      </c>
      <c r="L578" s="8">
        <f t="shared" si="356"/>
        <v>1.0084711900000001</v>
      </c>
      <c r="M578" s="120">
        <f t="shared" si="370"/>
        <v>1.0162005000000001</v>
      </c>
      <c r="N578" s="120">
        <f t="shared" si="364"/>
        <v>1.1628395002032561</v>
      </c>
      <c r="O578" s="113">
        <f t="shared" si="366"/>
        <v>1.1726901300000001</v>
      </c>
      <c r="P578" s="113">
        <f t="shared" si="348"/>
        <v>1174.3430590099999</v>
      </c>
      <c r="Q578" s="11">
        <f t="shared" si="361"/>
        <v>0</v>
      </c>
      <c r="R578" s="30">
        <f t="shared" si="357"/>
        <v>0</v>
      </c>
      <c r="S578" s="8">
        <f t="shared" si="349"/>
        <v>0</v>
      </c>
      <c r="T578" s="122">
        <f t="shared" si="358"/>
        <v>0.12559999999999999</v>
      </c>
      <c r="U578" s="121">
        <f t="shared" si="365"/>
        <v>16</v>
      </c>
      <c r="V578" s="121">
        <v>252</v>
      </c>
      <c r="W578" s="120">
        <f t="shared" si="350"/>
        <v>1.007540428</v>
      </c>
      <c r="X578" s="113">
        <f t="shared" si="351"/>
        <v>8.8550492799999994</v>
      </c>
      <c r="Y578" s="113">
        <f t="shared" si="352"/>
        <v>0</v>
      </c>
      <c r="Z578" s="125" t="str">
        <f t="shared" si="362"/>
        <v>J=</v>
      </c>
      <c r="AA578" s="118">
        <f t="shared" si="363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53"/>
        <v>44724</v>
      </c>
      <c r="B579" s="113">
        <f t="shared" si="345"/>
        <v>1183.1981082899999</v>
      </c>
      <c r="C579" s="113">
        <f t="shared" si="359"/>
        <v>1001.409519</v>
      </c>
      <c r="D579" s="114">
        <f t="shared" si="354"/>
        <v>6315.93</v>
      </c>
      <c r="E579" s="115">
        <f t="shared" si="367"/>
        <v>6382.88</v>
      </c>
      <c r="F579" s="116">
        <f t="shared" si="368"/>
        <v>44671</v>
      </c>
      <c r="G579" s="117">
        <f t="shared" si="346"/>
        <v>1.0600180812643467E-2</v>
      </c>
      <c r="H579" s="118">
        <f t="shared" si="360"/>
        <v>44732</v>
      </c>
      <c r="I579" s="118">
        <f t="shared" si="347"/>
        <v>44732</v>
      </c>
      <c r="J579" s="119">
        <f t="shared" si="355"/>
        <v>20</v>
      </c>
      <c r="K579" s="119">
        <f t="shared" si="369"/>
        <v>16</v>
      </c>
      <c r="L579" s="8">
        <f t="shared" si="356"/>
        <v>1.0084711900000001</v>
      </c>
      <c r="M579" s="120">
        <f t="shared" si="370"/>
        <v>1.0162005000000001</v>
      </c>
      <c r="N579" s="120">
        <f t="shared" si="364"/>
        <v>1.1628395002032561</v>
      </c>
      <c r="O579" s="113">
        <f t="shared" si="366"/>
        <v>1.1726901300000001</v>
      </c>
      <c r="P579" s="113">
        <f t="shared" si="348"/>
        <v>1174.3430590099999</v>
      </c>
      <c r="Q579" s="11">
        <f t="shared" si="361"/>
        <v>0</v>
      </c>
      <c r="R579" s="30">
        <f t="shared" si="357"/>
        <v>0</v>
      </c>
      <c r="S579" s="8">
        <f t="shared" si="349"/>
        <v>0</v>
      </c>
      <c r="T579" s="122">
        <f t="shared" si="358"/>
        <v>0.12559999999999999</v>
      </c>
      <c r="U579" s="121">
        <f t="shared" si="365"/>
        <v>16</v>
      </c>
      <c r="V579" s="121">
        <v>252</v>
      </c>
      <c r="W579" s="120">
        <f t="shared" si="350"/>
        <v>1.007540428</v>
      </c>
      <c r="X579" s="113">
        <f t="shared" si="351"/>
        <v>8.8550492799999994</v>
      </c>
      <c r="Y579" s="113">
        <f t="shared" si="352"/>
        <v>0</v>
      </c>
      <c r="Z579" s="125" t="str">
        <f t="shared" si="362"/>
        <v>J=</v>
      </c>
      <c r="AA579" s="118">
        <f t="shared" si="363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53"/>
        <v>44725</v>
      </c>
      <c r="B580" s="113">
        <f t="shared" si="345"/>
        <v>1183.1981082899999</v>
      </c>
      <c r="C580" s="113">
        <f t="shared" si="359"/>
        <v>1001.409519</v>
      </c>
      <c r="D580" s="114">
        <f t="shared" si="354"/>
        <v>6315.93</v>
      </c>
      <c r="E580" s="115">
        <f t="shared" si="367"/>
        <v>6382.88</v>
      </c>
      <c r="F580" s="116">
        <f t="shared" si="368"/>
        <v>44671</v>
      </c>
      <c r="G580" s="117">
        <f t="shared" si="346"/>
        <v>1.0600180812643467E-2</v>
      </c>
      <c r="H580" s="118">
        <f t="shared" si="360"/>
        <v>44732</v>
      </c>
      <c r="I580" s="118">
        <f t="shared" si="347"/>
        <v>44732</v>
      </c>
      <c r="J580" s="119">
        <f t="shared" si="355"/>
        <v>20</v>
      </c>
      <c r="K580" s="119">
        <f t="shared" si="369"/>
        <v>16</v>
      </c>
      <c r="L580" s="8">
        <f t="shared" si="356"/>
        <v>1.0084711900000001</v>
      </c>
      <c r="M580" s="120">
        <f t="shared" si="370"/>
        <v>1.0162005000000001</v>
      </c>
      <c r="N580" s="120">
        <f t="shared" si="364"/>
        <v>1.1628395002032561</v>
      </c>
      <c r="O580" s="113">
        <f t="shared" si="366"/>
        <v>1.1726901300000001</v>
      </c>
      <c r="P580" s="113">
        <f t="shared" si="348"/>
        <v>1174.3430590099999</v>
      </c>
      <c r="Q580" s="11">
        <f t="shared" si="361"/>
        <v>0</v>
      </c>
      <c r="R580" s="30">
        <f t="shared" si="357"/>
        <v>0</v>
      </c>
      <c r="S580" s="8">
        <f t="shared" si="349"/>
        <v>0</v>
      </c>
      <c r="T580" s="122">
        <f t="shared" si="358"/>
        <v>0.12559999999999999</v>
      </c>
      <c r="U580" s="121">
        <f t="shared" si="365"/>
        <v>16</v>
      </c>
      <c r="V580" s="121">
        <v>252</v>
      </c>
      <c r="W580" s="120">
        <f t="shared" si="350"/>
        <v>1.007540428</v>
      </c>
      <c r="X580" s="113">
        <f t="shared" si="351"/>
        <v>8.8550492799999994</v>
      </c>
      <c r="Y580" s="113">
        <f t="shared" si="352"/>
        <v>0</v>
      </c>
      <c r="Z580" s="125" t="str">
        <f t="shared" si="362"/>
        <v>J=</v>
      </c>
      <c r="AA580" s="118">
        <f t="shared" si="363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53"/>
        <v>44726</v>
      </c>
      <c r="B581" s="113">
        <f t="shared" si="345"/>
        <v>1184.3780148799999</v>
      </c>
      <c r="C581" s="113">
        <f t="shared" si="359"/>
        <v>1001.409519</v>
      </c>
      <c r="D581" s="114">
        <f t="shared" si="354"/>
        <v>6315.93</v>
      </c>
      <c r="E581" s="115">
        <f t="shared" si="367"/>
        <v>6382.88</v>
      </c>
      <c r="F581" s="116">
        <f t="shared" si="368"/>
        <v>44671</v>
      </c>
      <c r="G581" s="117">
        <f t="shared" si="346"/>
        <v>1.0600180812643467E-2</v>
      </c>
      <c r="H581" s="118">
        <f t="shared" si="360"/>
        <v>44732</v>
      </c>
      <c r="I581" s="118">
        <f t="shared" si="347"/>
        <v>44732</v>
      </c>
      <c r="J581" s="119">
        <f t="shared" si="355"/>
        <v>20</v>
      </c>
      <c r="K581" s="119">
        <f t="shared" si="369"/>
        <v>17</v>
      </c>
      <c r="L581" s="8">
        <f t="shared" si="356"/>
        <v>1.00900301</v>
      </c>
      <c r="M581" s="120">
        <f t="shared" si="370"/>
        <v>1.0162005000000001</v>
      </c>
      <c r="N581" s="120">
        <f t="shared" si="364"/>
        <v>1.1628395002032561</v>
      </c>
      <c r="O581" s="113">
        <f t="shared" si="366"/>
        <v>1.17330855</v>
      </c>
      <c r="P581" s="113">
        <f t="shared" si="348"/>
        <v>1174.96235069</v>
      </c>
      <c r="Q581" s="11">
        <f t="shared" si="361"/>
        <v>0</v>
      </c>
      <c r="R581" s="30">
        <f t="shared" si="357"/>
        <v>0</v>
      </c>
      <c r="S581" s="8">
        <f t="shared" si="349"/>
        <v>0</v>
      </c>
      <c r="T581" s="122">
        <f t="shared" si="358"/>
        <v>0.12559999999999999</v>
      </c>
      <c r="U581" s="121">
        <f t="shared" si="365"/>
        <v>17</v>
      </c>
      <c r="V581" s="121">
        <v>252</v>
      </c>
      <c r="W581" s="120">
        <f t="shared" si="350"/>
        <v>1.0080135880000001</v>
      </c>
      <c r="X581" s="113">
        <f t="shared" si="351"/>
        <v>9.4156641899999993</v>
      </c>
      <c r="Y581" s="113">
        <f t="shared" si="352"/>
        <v>0</v>
      </c>
      <c r="Z581" s="125" t="str">
        <f t="shared" si="362"/>
        <v>J=</v>
      </c>
      <c r="AA581" s="118">
        <f t="shared" si="363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53"/>
        <v>44727</v>
      </c>
      <c r="B582" s="113">
        <f t="shared" si="345"/>
        <v>1185.5591130299999</v>
      </c>
      <c r="C582" s="113">
        <f t="shared" si="359"/>
        <v>1001.409519</v>
      </c>
      <c r="D582" s="114">
        <f t="shared" si="354"/>
        <v>6315.93</v>
      </c>
      <c r="E582" s="115">
        <f t="shared" si="367"/>
        <v>6382.88</v>
      </c>
      <c r="F582" s="116">
        <f t="shared" si="368"/>
        <v>44671</v>
      </c>
      <c r="G582" s="117">
        <f t="shared" si="346"/>
        <v>1.0600180812643467E-2</v>
      </c>
      <c r="H582" s="118">
        <f t="shared" si="360"/>
        <v>44732</v>
      </c>
      <c r="I582" s="118">
        <f t="shared" si="347"/>
        <v>44732</v>
      </c>
      <c r="J582" s="119">
        <f t="shared" si="355"/>
        <v>20</v>
      </c>
      <c r="K582" s="119">
        <f t="shared" si="369"/>
        <v>18</v>
      </c>
      <c r="L582" s="8">
        <f t="shared" si="356"/>
        <v>1.00953512</v>
      </c>
      <c r="M582" s="120">
        <f t="shared" si="370"/>
        <v>1.0162005000000001</v>
      </c>
      <c r="N582" s="120">
        <f t="shared" si="364"/>
        <v>1.1628395002032561</v>
      </c>
      <c r="O582" s="113">
        <f t="shared" si="366"/>
        <v>1.1739273100000001</v>
      </c>
      <c r="P582" s="113">
        <f t="shared" si="348"/>
        <v>1175.5819828399999</v>
      </c>
      <c r="Q582" s="11">
        <f t="shared" si="361"/>
        <v>0</v>
      </c>
      <c r="R582" s="30">
        <f t="shared" si="357"/>
        <v>0</v>
      </c>
      <c r="S582" s="8">
        <f t="shared" si="349"/>
        <v>0</v>
      </c>
      <c r="T582" s="122">
        <f t="shared" si="358"/>
        <v>0.12559999999999999</v>
      </c>
      <c r="U582" s="121">
        <f t="shared" si="365"/>
        <v>18</v>
      </c>
      <c r="V582" s="121">
        <v>252</v>
      </c>
      <c r="W582" s="120">
        <f t="shared" si="350"/>
        <v>1.008486971</v>
      </c>
      <c r="X582" s="113">
        <f t="shared" si="351"/>
        <v>9.9771301900000005</v>
      </c>
      <c r="Y582" s="113">
        <f t="shared" si="352"/>
        <v>0</v>
      </c>
      <c r="Z582" s="125" t="str">
        <f t="shared" si="362"/>
        <v>J=</v>
      </c>
      <c r="AA582" s="118">
        <f t="shared" si="363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53"/>
        <v>44728</v>
      </c>
      <c r="B583" s="113">
        <f t="shared" si="345"/>
        <v>1186.7413822800002</v>
      </c>
      <c r="C583" s="113">
        <f t="shared" si="359"/>
        <v>1001.409519</v>
      </c>
      <c r="D583" s="114">
        <f t="shared" si="354"/>
        <v>6315.93</v>
      </c>
      <c r="E583" s="115">
        <f t="shared" si="367"/>
        <v>6382.88</v>
      </c>
      <c r="F583" s="116">
        <f t="shared" si="368"/>
        <v>44671</v>
      </c>
      <c r="G583" s="117">
        <f t="shared" si="346"/>
        <v>1.0600180812643467E-2</v>
      </c>
      <c r="H583" s="118">
        <f t="shared" si="360"/>
        <v>44732</v>
      </c>
      <c r="I583" s="118">
        <f t="shared" si="347"/>
        <v>44732</v>
      </c>
      <c r="J583" s="119">
        <f t="shared" si="355"/>
        <v>20</v>
      </c>
      <c r="K583" s="119">
        <f t="shared" si="369"/>
        <v>19</v>
      </c>
      <c r="L583" s="8">
        <f t="shared" si="356"/>
        <v>1.0100675100000001</v>
      </c>
      <c r="M583" s="120">
        <f t="shared" si="370"/>
        <v>1.0162005000000001</v>
      </c>
      <c r="N583" s="120">
        <f t="shared" si="364"/>
        <v>1.1628395002032561</v>
      </c>
      <c r="O583" s="113">
        <f t="shared" si="366"/>
        <v>1.1745463899999999</v>
      </c>
      <c r="P583" s="113">
        <f t="shared" si="348"/>
        <v>1176.2019354500001</v>
      </c>
      <c r="Q583" s="11">
        <f t="shared" si="361"/>
        <v>0</v>
      </c>
      <c r="R583" s="30">
        <f t="shared" si="357"/>
        <v>0</v>
      </c>
      <c r="S583" s="8">
        <f t="shared" si="349"/>
        <v>0</v>
      </c>
      <c r="T583" s="122">
        <f t="shared" si="358"/>
        <v>0.12559999999999999</v>
      </c>
      <c r="U583" s="121">
        <f t="shared" si="365"/>
        <v>19</v>
      </c>
      <c r="V583" s="121">
        <v>252</v>
      </c>
      <c r="W583" s="120">
        <f t="shared" si="350"/>
        <v>1.008960576</v>
      </c>
      <c r="X583" s="113">
        <f t="shared" si="351"/>
        <v>10.539446829999999</v>
      </c>
      <c r="Y583" s="113">
        <f t="shared" si="352"/>
        <v>0</v>
      </c>
      <c r="Z583" s="125" t="str">
        <f t="shared" si="362"/>
        <v>J=</v>
      </c>
      <c r="AA583" s="118">
        <f t="shared" si="363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53"/>
        <v>44729</v>
      </c>
      <c r="B584" s="113">
        <f t="shared" si="345"/>
        <v>1186.7413822800002</v>
      </c>
      <c r="C584" s="113">
        <f t="shared" si="359"/>
        <v>1001.409519</v>
      </c>
      <c r="D584" s="114">
        <f t="shared" si="354"/>
        <v>6315.93</v>
      </c>
      <c r="E584" s="115">
        <f t="shared" si="367"/>
        <v>6382.88</v>
      </c>
      <c r="F584" s="116">
        <f t="shared" si="368"/>
        <v>44671</v>
      </c>
      <c r="G584" s="117">
        <f t="shared" si="346"/>
        <v>1.0600180812643467E-2</v>
      </c>
      <c r="H584" s="118">
        <f t="shared" si="360"/>
        <v>44732</v>
      </c>
      <c r="I584" s="118">
        <f t="shared" si="347"/>
        <v>44732</v>
      </c>
      <c r="J584" s="119">
        <f t="shared" si="355"/>
        <v>20</v>
      </c>
      <c r="K584" s="119">
        <f t="shared" si="369"/>
        <v>19</v>
      </c>
      <c r="L584" s="8">
        <f t="shared" si="356"/>
        <v>1.0100675100000001</v>
      </c>
      <c r="M584" s="120">
        <f t="shared" si="370"/>
        <v>1.0162005000000001</v>
      </c>
      <c r="N584" s="120">
        <f t="shared" si="364"/>
        <v>1.1628395002032561</v>
      </c>
      <c r="O584" s="113">
        <f t="shared" si="366"/>
        <v>1.1745463899999999</v>
      </c>
      <c r="P584" s="113">
        <f t="shared" si="348"/>
        <v>1176.2019354500001</v>
      </c>
      <c r="Q584" s="11">
        <f t="shared" si="361"/>
        <v>0</v>
      </c>
      <c r="R584" s="30">
        <f t="shared" si="357"/>
        <v>0</v>
      </c>
      <c r="S584" s="8">
        <f t="shared" si="349"/>
        <v>0</v>
      </c>
      <c r="T584" s="122">
        <f t="shared" si="358"/>
        <v>0.12559999999999999</v>
      </c>
      <c r="U584" s="121">
        <f t="shared" si="365"/>
        <v>19</v>
      </c>
      <c r="V584" s="121">
        <v>252</v>
      </c>
      <c r="W584" s="120">
        <f t="shared" si="350"/>
        <v>1.008960576</v>
      </c>
      <c r="X584" s="113">
        <f t="shared" si="351"/>
        <v>10.539446829999999</v>
      </c>
      <c r="Y584" s="113">
        <f t="shared" si="352"/>
        <v>0</v>
      </c>
      <c r="Z584" s="125" t="str">
        <f t="shared" si="362"/>
        <v>J=</v>
      </c>
      <c r="AA584" s="118">
        <f t="shared" si="363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53"/>
        <v>44730</v>
      </c>
      <c r="B585" s="113">
        <f t="shared" si="345"/>
        <v>1187.92483358</v>
      </c>
      <c r="C585" s="113">
        <f t="shared" si="359"/>
        <v>1001.409519</v>
      </c>
      <c r="D585" s="114">
        <f t="shared" si="354"/>
        <v>6315.93</v>
      </c>
      <c r="E585" s="115">
        <f t="shared" si="367"/>
        <v>6382.88</v>
      </c>
      <c r="F585" s="116">
        <f t="shared" si="368"/>
        <v>44671</v>
      </c>
      <c r="G585" s="117">
        <f t="shared" si="346"/>
        <v>1.0600180812643467E-2</v>
      </c>
      <c r="H585" s="118">
        <f t="shared" si="360"/>
        <v>44732</v>
      </c>
      <c r="I585" s="118">
        <f t="shared" si="347"/>
        <v>44732</v>
      </c>
      <c r="J585" s="119">
        <f t="shared" si="355"/>
        <v>20</v>
      </c>
      <c r="K585" s="119">
        <f t="shared" si="369"/>
        <v>20</v>
      </c>
      <c r="L585" s="8">
        <f t="shared" si="356"/>
        <v>1.01060018</v>
      </c>
      <c r="M585" s="120">
        <f t="shared" si="370"/>
        <v>1.0162005000000001</v>
      </c>
      <c r="N585" s="120">
        <f t="shared" si="364"/>
        <v>1.1628395002032561</v>
      </c>
      <c r="O585" s="113">
        <f t="shared" si="366"/>
        <v>1.1751658</v>
      </c>
      <c r="P585" s="113">
        <f t="shared" si="348"/>
        <v>1176.82221852</v>
      </c>
      <c r="Q585" s="11">
        <f t="shared" si="361"/>
        <v>0</v>
      </c>
      <c r="R585" s="30">
        <f t="shared" si="357"/>
        <v>0</v>
      </c>
      <c r="S585" s="8">
        <f t="shared" si="349"/>
        <v>0</v>
      </c>
      <c r="T585" s="122">
        <f t="shared" si="358"/>
        <v>0.12559999999999999</v>
      </c>
      <c r="U585" s="121">
        <f t="shared" si="365"/>
        <v>20</v>
      </c>
      <c r="V585" s="121">
        <v>252</v>
      </c>
      <c r="W585" s="120">
        <f t="shared" si="350"/>
        <v>1.009434403</v>
      </c>
      <c r="X585" s="113">
        <f t="shared" si="351"/>
        <v>11.10261506</v>
      </c>
      <c r="Y585" s="113">
        <f t="shared" si="352"/>
        <v>0</v>
      </c>
      <c r="Z585" s="125" t="str">
        <f t="shared" si="362"/>
        <v>J=</v>
      </c>
      <c r="AA585" s="118">
        <f t="shared" si="363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53"/>
        <v>44731</v>
      </c>
      <c r="B586" s="113">
        <f t="shared" ref="B586:B649" si="371">(P586+X586)</f>
        <v>1187.92483358</v>
      </c>
      <c r="C586" s="113">
        <f t="shared" si="359"/>
        <v>1001.409519</v>
      </c>
      <c r="D586" s="114">
        <f t="shared" si="354"/>
        <v>6315.93</v>
      </c>
      <c r="E586" s="115">
        <f t="shared" si="367"/>
        <v>6382.88</v>
      </c>
      <c r="F586" s="116">
        <f t="shared" si="368"/>
        <v>44671</v>
      </c>
      <c r="G586" s="117">
        <f t="shared" ref="G586:G649" si="372">(E586/D586)-1</f>
        <v>1.0600180812643467E-2</v>
      </c>
      <c r="H586" s="118">
        <f t="shared" si="360"/>
        <v>44732</v>
      </c>
      <c r="I586" s="118">
        <f t="shared" ref="I586:I649" si="373">IF(A586&gt;I585,H586,I585)</f>
        <v>44732</v>
      </c>
      <c r="J586" s="119">
        <f t="shared" si="355"/>
        <v>20</v>
      </c>
      <c r="K586" s="119">
        <f t="shared" si="369"/>
        <v>20</v>
      </c>
      <c r="L586" s="8">
        <f t="shared" si="356"/>
        <v>1.01060018</v>
      </c>
      <c r="M586" s="120">
        <f t="shared" si="370"/>
        <v>1.0162005000000001</v>
      </c>
      <c r="N586" s="120">
        <f t="shared" si="364"/>
        <v>1.1628395002032561</v>
      </c>
      <c r="O586" s="113">
        <f t="shared" si="366"/>
        <v>1.1751658</v>
      </c>
      <c r="P586" s="113">
        <f t="shared" ref="P586:P649" si="374">TRUNC(C586*O586,8)</f>
        <v>1176.82221852</v>
      </c>
      <c r="Q586" s="11">
        <f t="shared" si="361"/>
        <v>0</v>
      </c>
      <c r="R586" s="30">
        <f t="shared" si="357"/>
        <v>0</v>
      </c>
      <c r="S586" s="8">
        <f t="shared" ref="S586:S649" si="375">IF(R586&gt;0,TRUNC(R586*P586,8),0)</f>
        <v>0</v>
      </c>
      <c r="T586" s="122">
        <f t="shared" si="358"/>
        <v>0.12559999999999999</v>
      </c>
      <c r="U586" s="121">
        <f t="shared" si="365"/>
        <v>20</v>
      </c>
      <c r="V586" s="121">
        <v>252</v>
      </c>
      <c r="W586" s="120">
        <f t="shared" ref="W586:W649" si="376">ROUND((1+T586)^TRUNC((U586/V586),9),9)</f>
        <v>1.009434403</v>
      </c>
      <c r="X586" s="113">
        <f t="shared" ref="X586:X649" si="377">TRUNC((P586*(W586-1)),8)</f>
        <v>11.10261506</v>
      </c>
      <c r="Y586" s="113">
        <f t="shared" ref="Y586:Y649" si="378">IF(Q586&gt;0,S586+X586,0)</f>
        <v>0</v>
      </c>
      <c r="Z586" s="125" t="str">
        <f t="shared" si="362"/>
        <v>J=</v>
      </c>
      <c r="AA586" s="118">
        <f t="shared" si="363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79">(A586+1)</f>
        <v>44732</v>
      </c>
      <c r="B587" s="113">
        <f t="shared" si="371"/>
        <v>1187.92483358</v>
      </c>
      <c r="C587" s="113">
        <f t="shared" si="359"/>
        <v>1001.409519</v>
      </c>
      <c r="D587" s="114">
        <f t="shared" ref="D587:D650" si="380">IF(E587=E586,D586,E586)</f>
        <v>6315.93</v>
      </c>
      <c r="E587" s="115">
        <f t="shared" si="367"/>
        <v>6382.88</v>
      </c>
      <c r="F587" s="116">
        <f t="shared" si="368"/>
        <v>44671</v>
      </c>
      <c r="G587" s="117">
        <f t="shared" si="372"/>
        <v>1.0600180812643467E-2</v>
      </c>
      <c r="H587" s="118">
        <f t="shared" si="360"/>
        <v>44762</v>
      </c>
      <c r="I587" s="118">
        <f t="shared" si="373"/>
        <v>44732</v>
      </c>
      <c r="J587" s="119">
        <f t="shared" ref="J587:J650" si="381">IF(I587=I586,J586,NETWORKDAYS(I586,I587,$AD$176:$AD$502)-1)</f>
        <v>20</v>
      </c>
      <c r="K587" s="119">
        <f t="shared" si="369"/>
        <v>20</v>
      </c>
      <c r="L587" s="8">
        <f t="shared" ref="L587:L650" si="382">IF(E587&lt;D587,1,TRUNC((E587/D587)^TRUNC((K587/J587),9),8))</f>
        <v>1.01060018</v>
      </c>
      <c r="M587" s="120">
        <f t="shared" si="370"/>
        <v>1.0162005000000001</v>
      </c>
      <c r="N587" s="120">
        <f t="shared" si="364"/>
        <v>1.1628395002032561</v>
      </c>
      <c r="O587" s="113">
        <f t="shared" si="366"/>
        <v>1.1751658</v>
      </c>
      <c r="P587" s="113">
        <f t="shared" si="374"/>
        <v>1176.82221852</v>
      </c>
      <c r="Q587" s="11">
        <f t="shared" si="361"/>
        <v>19</v>
      </c>
      <c r="R587" s="30">
        <f t="shared" ref="R587:R650" si="383">IF(Q587&gt;0,VLOOKUP($A587,$AD$10:$AI$170,6),0)</f>
        <v>0</v>
      </c>
      <c r="S587" s="8">
        <f t="shared" si="375"/>
        <v>0</v>
      </c>
      <c r="T587" s="122">
        <f t="shared" ref="T587:T650" si="384">(T586)</f>
        <v>0.12559999999999999</v>
      </c>
      <c r="U587" s="121">
        <f t="shared" si="365"/>
        <v>20</v>
      </c>
      <c r="V587" s="121">
        <v>252</v>
      </c>
      <c r="W587" s="120">
        <f t="shared" si="376"/>
        <v>1.009434403</v>
      </c>
      <c r="X587" s="113">
        <f t="shared" si="377"/>
        <v>11.10261506</v>
      </c>
      <c r="Y587" s="113">
        <f t="shared" si="378"/>
        <v>11.10261506</v>
      </c>
      <c r="Z587" s="125" t="str">
        <f t="shared" si="362"/>
        <v>J=</v>
      </c>
      <c r="AA587" s="118">
        <f t="shared" si="363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79"/>
        <v>44733</v>
      </c>
      <c r="B588" s="113">
        <f t="shared" si="371"/>
        <v>1177.6258474700001</v>
      </c>
      <c r="C588" s="113">
        <f t="shared" ref="C588:C651" si="385">TRUNC(IF(Q587&gt;0,VLOOKUP(A587,$AD$12:$AE$170,2),C587),8)</f>
        <v>1001.409519</v>
      </c>
      <c r="D588" s="114">
        <f t="shared" si="380"/>
        <v>6382.88</v>
      </c>
      <c r="E588" s="115">
        <f t="shared" si="367"/>
        <v>6412.88</v>
      </c>
      <c r="F588" s="116">
        <f t="shared" si="368"/>
        <v>44701</v>
      </c>
      <c r="G588" s="117">
        <f t="shared" si="372"/>
        <v>4.7000726944577131E-3</v>
      </c>
      <c r="H588" s="118">
        <f t="shared" ref="H588:H651" si="386">IF(DAY(A588)=H$9,VLOOKUP(A588,AH$118:AN$450,4),H587)</f>
        <v>44762</v>
      </c>
      <c r="I588" s="118">
        <f t="shared" si="373"/>
        <v>44762</v>
      </c>
      <c r="J588" s="119">
        <f t="shared" si="381"/>
        <v>22</v>
      </c>
      <c r="K588" s="119">
        <f t="shared" si="369"/>
        <v>1</v>
      </c>
      <c r="L588" s="8">
        <f t="shared" si="382"/>
        <v>1.0002131599999999</v>
      </c>
      <c r="M588" s="120">
        <f t="shared" si="370"/>
        <v>1.01060018</v>
      </c>
      <c r="N588" s="120">
        <f t="shared" si="364"/>
        <v>1.1751658082165206</v>
      </c>
      <c r="O588" s="113">
        <f t="shared" si="366"/>
        <v>1.1754163</v>
      </c>
      <c r="P588" s="113">
        <f t="shared" si="374"/>
        <v>1177.0730716</v>
      </c>
      <c r="Q588" s="11">
        <f t="shared" ref="Q588:Q651" si="387">IF(VLOOKUP(A588,AD$10:AK$170,8)=VLOOKUP(A587,AD$10:AK$170,8),0,VLOOKUP(A588,AD$10:AK$170,8))</f>
        <v>0</v>
      </c>
      <c r="R588" s="30">
        <f t="shared" si="383"/>
        <v>0</v>
      </c>
      <c r="S588" s="8">
        <f t="shared" si="375"/>
        <v>0</v>
      </c>
      <c r="T588" s="122">
        <f t="shared" si="384"/>
        <v>0.12559999999999999</v>
      </c>
      <c r="U588" s="121">
        <f t="shared" si="365"/>
        <v>1</v>
      </c>
      <c r="V588" s="121">
        <v>252</v>
      </c>
      <c r="W588" s="120">
        <f t="shared" si="376"/>
        <v>1.000469619</v>
      </c>
      <c r="X588" s="113">
        <f t="shared" si="377"/>
        <v>0.55277586999999995</v>
      </c>
      <c r="Y588" s="113">
        <f t="shared" si="378"/>
        <v>0</v>
      </c>
      <c r="Z588" s="125" t="str">
        <f t="shared" ref="Z588:Z651" si="388">IF($Q587&gt;0,VLOOKUP($A587,$AD$10:$AM$170,9),Z587)</f>
        <v>J=</v>
      </c>
      <c r="AA588" s="118">
        <f t="shared" ref="AA588:AA651" si="389">IF($Q587&gt;0,VLOOKUP($A587,$AD$10:$AM$170,10),AA587)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79"/>
        <v>44734</v>
      </c>
      <c r="B589" s="113">
        <f t="shared" si="371"/>
        <v>1178.4300223600001</v>
      </c>
      <c r="C589" s="113">
        <f t="shared" si="385"/>
        <v>1001.409519</v>
      </c>
      <c r="D589" s="114">
        <f t="shared" si="380"/>
        <v>6382.88</v>
      </c>
      <c r="E589" s="115">
        <f t="shared" si="367"/>
        <v>6412.88</v>
      </c>
      <c r="F589" s="116">
        <f t="shared" si="368"/>
        <v>44701</v>
      </c>
      <c r="G589" s="117">
        <f t="shared" si="372"/>
        <v>4.7000726944577131E-3</v>
      </c>
      <c r="H589" s="118">
        <f t="shared" si="386"/>
        <v>44762</v>
      </c>
      <c r="I589" s="118">
        <f t="shared" si="373"/>
        <v>44762</v>
      </c>
      <c r="J589" s="119">
        <f t="shared" si="381"/>
        <v>22</v>
      </c>
      <c r="K589" s="119">
        <f t="shared" si="369"/>
        <v>2</v>
      </c>
      <c r="L589" s="8">
        <f t="shared" si="382"/>
        <v>1.0004263600000001</v>
      </c>
      <c r="M589" s="120">
        <f t="shared" si="370"/>
        <v>1.01060018</v>
      </c>
      <c r="N589" s="120">
        <f t="shared" si="364"/>
        <v>1.1751658082165206</v>
      </c>
      <c r="O589" s="113">
        <f t="shared" si="366"/>
        <v>1.17566685</v>
      </c>
      <c r="P589" s="113">
        <f t="shared" si="374"/>
        <v>1177.3239747600001</v>
      </c>
      <c r="Q589" s="11">
        <f t="shared" si="387"/>
        <v>0</v>
      </c>
      <c r="R589" s="30">
        <f t="shared" si="383"/>
        <v>0</v>
      </c>
      <c r="S589" s="8">
        <f t="shared" si="375"/>
        <v>0</v>
      </c>
      <c r="T589" s="122">
        <f t="shared" si="384"/>
        <v>0.12559999999999999</v>
      </c>
      <c r="U589" s="121">
        <f t="shared" si="365"/>
        <v>2</v>
      </c>
      <c r="V589" s="121">
        <v>252</v>
      </c>
      <c r="W589" s="120">
        <f t="shared" si="376"/>
        <v>1.000939459</v>
      </c>
      <c r="X589" s="113">
        <f t="shared" si="377"/>
        <v>1.1060475999999999</v>
      </c>
      <c r="Y589" s="113">
        <f t="shared" si="378"/>
        <v>0</v>
      </c>
      <c r="Z589" s="125" t="str">
        <f t="shared" si="388"/>
        <v>J=</v>
      </c>
      <c r="AA589" s="118">
        <f t="shared" si="389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79"/>
        <v>44735</v>
      </c>
      <c r="B590" s="113">
        <f t="shared" si="371"/>
        <v>1179.23475224</v>
      </c>
      <c r="C590" s="113">
        <f t="shared" si="385"/>
        <v>1001.409519</v>
      </c>
      <c r="D590" s="114">
        <f t="shared" si="380"/>
        <v>6382.88</v>
      </c>
      <c r="E590" s="115">
        <f t="shared" si="367"/>
        <v>6412.88</v>
      </c>
      <c r="F590" s="116">
        <f t="shared" si="368"/>
        <v>44701</v>
      </c>
      <c r="G590" s="117">
        <f t="shared" si="372"/>
        <v>4.7000726944577131E-3</v>
      </c>
      <c r="H590" s="118">
        <f t="shared" si="386"/>
        <v>44762</v>
      </c>
      <c r="I590" s="118">
        <f t="shared" si="373"/>
        <v>44762</v>
      </c>
      <c r="J590" s="119">
        <f t="shared" si="381"/>
        <v>22</v>
      </c>
      <c r="K590" s="119">
        <f t="shared" si="369"/>
        <v>3</v>
      </c>
      <c r="L590" s="8">
        <f t="shared" si="382"/>
        <v>1.0006396200000001</v>
      </c>
      <c r="M590" s="120">
        <f t="shared" si="370"/>
        <v>1.01060018</v>
      </c>
      <c r="N590" s="120">
        <f t="shared" si="364"/>
        <v>1.1751658082165206</v>
      </c>
      <c r="O590" s="113">
        <f t="shared" si="366"/>
        <v>1.17591746</v>
      </c>
      <c r="P590" s="113">
        <f t="shared" si="374"/>
        <v>1177.574938</v>
      </c>
      <c r="Q590" s="11">
        <f t="shared" si="387"/>
        <v>0</v>
      </c>
      <c r="R590" s="30">
        <f t="shared" si="383"/>
        <v>0</v>
      </c>
      <c r="S590" s="8">
        <f t="shared" si="375"/>
        <v>0</v>
      </c>
      <c r="T590" s="122">
        <f t="shared" si="384"/>
        <v>0.12559999999999999</v>
      </c>
      <c r="U590" s="121">
        <f t="shared" si="365"/>
        <v>3</v>
      </c>
      <c r="V590" s="121">
        <v>252</v>
      </c>
      <c r="W590" s="120">
        <f t="shared" si="376"/>
        <v>1.0014095190000001</v>
      </c>
      <c r="X590" s="113">
        <f t="shared" si="377"/>
        <v>1.65981424</v>
      </c>
      <c r="Y590" s="113">
        <f t="shared" si="378"/>
        <v>0</v>
      </c>
      <c r="Z590" s="125" t="str">
        <f t="shared" si="388"/>
        <v>J=</v>
      </c>
      <c r="AA590" s="118">
        <f t="shared" si="389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79"/>
        <v>44736</v>
      </c>
      <c r="B591" s="113">
        <f t="shared" si="371"/>
        <v>1180.0400385600001</v>
      </c>
      <c r="C591" s="113">
        <f t="shared" si="385"/>
        <v>1001.409519</v>
      </c>
      <c r="D591" s="114">
        <f t="shared" si="380"/>
        <v>6382.88</v>
      </c>
      <c r="E591" s="115">
        <f t="shared" si="367"/>
        <v>6412.88</v>
      </c>
      <c r="F591" s="116">
        <f t="shared" si="368"/>
        <v>44701</v>
      </c>
      <c r="G591" s="117">
        <f t="shared" si="372"/>
        <v>4.7000726944577131E-3</v>
      </c>
      <c r="H591" s="118">
        <f t="shared" si="386"/>
        <v>44762</v>
      </c>
      <c r="I591" s="118">
        <f t="shared" si="373"/>
        <v>44762</v>
      </c>
      <c r="J591" s="119">
        <f t="shared" si="381"/>
        <v>22</v>
      </c>
      <c r="K591" s="119">
        <f t="shared" si="369"/>
        <v>4</v>
      </c>
      <c r="L591" s="8">
        <f t="shared" si="382"/>
        <v>1.00085292</v>
      </c>
      <c r="M591" s="120">
        <f t="shared" si="370"/>
        <v>1.01060018</v>
      </c>
      <c r="N591" s="120">
        <f t="shared" si="364"/>
        <v>1.1751658082165206</v>
      </c>
      <c r="O591" s="113">
        <f t="shared" si="366"/>
        <v>1.17616813</v>
      </c>
      <c r="P591" s="113">
        <f t="shared" si="374"/>
        <v>1177.82596132</v>
      </c>
      <c r="Q591" s="11">
        <f t="shared" si="387"/>
        <v>0</v>
      </c>
      <c r="R591" s="30">
        <f t="shared" si="383"/>
        <v>0</v>
      </c>
      <c r="S591" s="8">
        <f t="shared" si="375"/>
        <v>0</v>
      </c>
      <c r="T591" s="122">
        <f t="shared" si="384"/>
        <v>0.12559999999999999</v>
      </c>
      <c r="U591" s="121">
        <f t="shared" si="365"/>
        <v>4</v>
      </c>
      <c r="V591" s="121">
        <v>252</v>
      </c>
      <c r="W591" s="120">
        <f t="shared" si="376"/>
        <v>1.0018798</v>
      </c>
      <c r="X591" s="113">
        <f t="shared" si="377"/>
        <v>2.2140772399999999</v>
      </c>
      <c r="Y591" s="113">
        <f t="shared" si="378"/>
        <v>0</v>
      </c>
      <c r="Z591" s="125" t="str">
        <f t="shared" si="388"/>
        <v>J=</v>
      </c>
      <c r="AA591" s="118">
        <f t="shared" si="389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79"/>
        <v>44737</v>
      </c>
      <c r="B592" s="113">
        <f t="shared" si="371"/>
        <v>1180.8458614799999</v>
      </c>
      <c r="C592" s="113">
        <f t="shared" si="385"/>
        <v>1001.409519</v>
      </c>
      <c r="D592" s="114">
        <f t="shared" si="380"/>
        <v>6382.88</v>
      </c>
      <c r="E592" s="115">
        <f t="shared" si="367"/>
        <v>6412.88</v>
      </c>
      <c r="F592" s="116">
        <f t="shared" si="368"/>
        <v>44701</v>
      </c>
      <c r="G592" s="117">
        <f t="shared" si="372"/>
        <v>4.7000726944577131E-3</v>
      </c>
      <c r="H592" s="118">
        <f t="shared" si="386"/>
        <v>44762</v>
      </c>
      <c r="I592" s="118">
        <f t="shared" si="373"/>
        <v>44762</v>
      </c>
      <c r="J592" s="119">
        <f t="shared" si="381"/>
        <v>22</v>
      </c>
      <c r="K592" s="119">
        <f t="shared" si="369"/>
        <v>5</v>
      </c>
      <c r="L592" s="8">
        <f t="shared" si="382"/>
        <v>1.00106626</v>
      </c>
      <c r="M592" s="120">
        <f t="shared" si="370"/>
        <v>1.01060018</v>
      </c>
      <c r="N592" s="120">
        <f t="shared" si="364"/>
        <v>1.1751658082165206</v>
      </c>
      <c r="O592" s="113">
        <f t="shared" si="366"/>
        <v>1.17641884</v>
      </c>
      <c r="P592" s="113">
        <f t="shared" si="374"/>
        <v>1178.0770247</v>
      </c>
      <c r="Q592" s="11">
        <f t="shared" si="387"/>
        <v>0</v>
      </c>
      <c r="R592" s="30">
        <f t="shared" si="383"/>
        <v>0</v>
      </c>
      <c r="S592" s="8">
        <f t="shared" si="375"/>
        <v>0</v>
      </c>
      <c r="T592" s="122">
        <f t="shared" si="384"/>
        <v>0.12559999999999999</v>
      </c>
      <c r="U592" s="121">
        <f t="shared" si="365"/>
        <v>5</v>
      </c>
      <c r="V592" s="121">
        <v>252</v>
      </c>
      <c r="W592" s="120">
        <f t="shared" si="376"/>
        <v>1.002350302</v>
      </c>
      <c r="X592" s="113">
        <f t="shared" si="377"/>
        <v>2.76883678</v>
      </c>
      <c r="Y592" s="113">
        <f t="shared" si="378"/>
        <v>0</v>
      </c>
      <c r="Z592" s="125" t="str">
        <f t="shared" si="388"/>
        <v>J=</v>
      </c>
      <c r="AA592" s="118">
        <f t="shared" si="389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79"/>
        <v>44738</v>
      </c>
      <c r="B593" s="113">
        <f t="shared" si="371"/>
        <v>1180.8458614799999</v>
      </c>
      <c r="C593" s="113">
        <f t="shared" si="385"/>
        <v>1001.409519</v>
      </c>
      <c r="D593" s="114">
        <f t="shared" si="380"/>
        <v>6382.88</v>
      </c>
      <c r="E593" s="115">
        <f t="shared" si="367"/>
        <v>6412.88</v>
      </c>
      <c r="F593" s="116">
        <f t="shared" si="368"/>
        <v>44701</v>
      </c>
      <c r="G593" s="117">
        <f t="shared" si="372"/>
        <v>4.7000726944577131E-3</v>
      </c>
      <c r="H593" s="118">
        <f t="shared" si="386"/>
        <v>44762</v>
      </c>
      <c r="I593" s="118">
        <f t="shared" si="373"/>
        <v>44762</v>
      </c>
      <c r="J593" s="119">
        <f t="shared" si="381"/>
        <v>22</v>
      </c>
      <c r="K593" s="119">
        <f t="shared" si="369"/>
        <v>5</v>
      </c>
      <c r="L593" s="8">
        <f t="shared" si="382"/>
        <v>1.00106626</v>
      </c>
      <c r="M593" s="120">
        <f t="shared" si="370"/>
        <v>1.01060018</v>
      </c>
      <c r="N593" s="120">
        <f t="shared" si="364"/>
        <v>1.1751658082165206</v>
      </c>
      <c r="O593" s="113">
        <f t="shared" si="366"/>
        <v>1.17641884</v>
      </c>
      <c r="P593" s="113">
        <f t="shared" si="374"/>
        <v>1178.0770247</v>
      </c>
      <c r="Q593" s="11">
        <f t="shared" si="387"/>
        <v>0</v>
      </c>
      <c r="R593" s="30">
        <f t="shared" si="383"/>
        <v>0</v>
      </c>
      <c r="S593" s="8">
        <f t="shared" si="375"/>
        <v>0</v>
      </c>
      <c r="T593" s="122">
        <f t="shared" si="384"/>
        <v>0.12559999999999999</v>
      </c>
      <c r="U593" s="121">
        <f t="shared" si="365"/>
        <v>5</v>
      </c>
      <c r="V593" s="121">
        <v>252</v>
      </c>
      <c r="W593" s="120">
        <f t="shared" si="376"/>
        <v>1.002350302</v>
      </c>
      <c r="X593" s="113">
        <f t="shared" si="377"/>
        <v>2.76883678</v>
      </c>
      <c r="Y593" s="113">
        <f t="shared" si="378"/>
        <v>0</v>
      </c>
      <c r="Z593" s="125" t="str">
        <f t="shared" si="388"/>
        <v>J=</v>
      </c>
      <c r="AA593" s="118">
        <f t="shared" si="389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79"/>
        <v>44739</v>
      </c>
      <c r="B594" s="113">
        <f t="shared" si="371"/>
        <v>1180.8458614799999</v>
      </c>
      <c r="C594" s="113">
        <f t="shared" si="385"/>
        <v>1001.409519</v>
      </c>
      <c r="D594" s="114">
        <f t="shared" si="380"/>
        <v>6382.88</v>
      </c>
      <c r="E594" s="115">
        <f t="shared" si="367"/>
        <v>6412.88</v>
      </c>
      <c r="F594" s="116">
        <f t="shared" si="368"/>
        <v>44701</v>
      </c>
      <c r="G594" s="117">
        <f t="shared" si="372"/>
        <v>4.7000726944577131E-3</v>
      </c>
      <c r="H594" s="118">
        <f t="shared" si="386"/>
        <v>44762</v>
      </c>
      <c r="I594" s="118">
        <f t="shared" si="373"/>
        <v>44762</v>
      </c>
      <c r="J594" s="119">
        <f t="shared" si="381"/>
        <v>22</v>
      </c>
      <c r="K594" s="119">
        <f t="shared" si="369"/>
        <v>5</v>
      </c>
      <c r="L594" s="8">
        <f t="shared" si="382"/>
        <v>1.00106626</v>
      </c>
      <c r="M594" s="120">
        <f t="shared" si="370"/>
        <v>1.01060018</v>
      </c>
      <c r="N594" s="120">
        <f t="shared" si="364"/>
        <v>1.1751658082165206</v>
      </c>
      <c r="O594" s="113">
        <f t="shared" si="366"/>
        <v>1.17641884</v>
      </c>
      <c r="P594" s="113">
        <f t="shared" si="374"/>
        <v>1178.0770247</v>
      </c>
      <c r="Q594" s="11">
        <f t="shared" si="387"/>
        <v>0</v>
      </c>
      <c r="R594" s="30">
        <f t="shared" si="383"/>
        <v>0</v>
      </c>
      <c r="S594" s="8">
        <f t="shared" si="375"/>
        <v>0</v>
      </c>
      <c r="T594" s="122">
        <f t="shared" si="384"/>
        <v>0.12559999999999999</v>
      </c>
      <c r="U594" s="121">
        <f t="shared" si="365"/>
        <v>5</v>
      </c>
      <c r="V594" s="121">
        <v>252</v>
      </c>
      <c r="W594" s="120">
        <f t="shared" si="376"/>
        <v>1.002350302</v>
      </c>
      <c r="X594" s="113">
        <f t="shared" si="377"/>
        <v>2.76883678</v>
      </c>
      <c r="Y594" s="113">
        <f t="shared" si="378"/>
        <v>0</v>
      </c>
      <c r="Z594" s="125" t="str">
        <f t="shared" si="388"/>
        <v>J=</v>
      </c>
      <c r="AA594" s="118">
        <f t="shared" si="389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79"/>
        <v>44740</v>
      </c>
      <c r="B595" s="113">
        <f t="shared" si="371"/>
        <v>1181.65223128</v>
      </c>
      <c r="C595" s="113">
        <f t="shared" si="385"/>
        <v>1001.409519</v>
      </c>
      <c r="D595" s="114">
        <f t="shared" si="380"/>
        <v>6382.88</v>
      </c>
      <c r="E595" s="115">
        <f t="shared" si="367"/>
        <v>6412.88</v>
      </c>
      <c r="F595" s="116">
        <f t="shared" si="368"/>
        <v>44701</v>
      </c>
      <c r="G595" s="117">
        <f t="shared" si="372"/>
        <v>4.7000726944577131E-3</v>
      </c>
      <c r="H595" s="118">
        <f t="shared" si="386"/>
        <v>44762</v>
      </c>
      <c r="I595" s="118">
        <f t="shared" si="373"/>
        <v>44762</v>
      </c>
      <c r="J595" s="119">
        <f t="shared" si="381"/>
        <v>22</v>
      </c>
      <c r="K595" s="119">
        <f t="shared" si="369"/>
        <v>6</v>
      </c>
      <c r="L595" s="8">
        <f t="shared" si="382"/>
        <v>1.0012796500000001</v>
      </c>
      <c r="M595" s="120">
        <f t="shared" si="370"/>
        <v>1.01060018</v>
      </c>
      <c r="N595" s="120">
        <f t="shared" si="364"/>
        <v>1.1751658082165206</v>
      </c>
      <c r="O595" s="113">
        <f t="shared" si="366"/>
        <v>1.1766696000000001</v>
      </c>
      <c r="P595" s="113">
        <f t="shared" si="374"/>
        <v>1178.3281381500001</v>
      </c>
      <c r="Q595" s="11">
        <f t="shared" si="387"/>
        <v>0</v>
      </c>
      <c r="R595" s="30">
        <f t="shared" si="383"/>
        <v>0</v>
      </c>
      <c r="S595" s="8">
        <f t="shared" si="375"/>
        <v>0</v>
      </c>
      <c r="T595" s="122">
        <f t="shared" si="384"/>
        <v>0.12559999999999999</v>
      </c>
      <c r="U595" s="121">
        <f t="shared" si="365"/>
        <v>6</v>
      </c>
      <c r="V595" s="121">
        <v>252</v>
      </c>
      <c r="W595" s="120">
        <f t="shared" si="376"/>
        <v>1.002821025</v>
      </c>
      <c r="X595" s="113">
        <f t="shared" si="377"/>
        <v>3.3240931300000001</v>
      </c>
      <c r="Y595" s="113">
        <f t="shared" si="378"/>
        <v>0</v>
      </c>
      <c r="Z595" s="125" t="str">
        <f t="shared" si="388"/>
        <v>J=</v>
      </c>
      <c r="AA595" s="118">
        <f t="shared" si="389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79"/>
        <v>44741</v>
      </c>
      <c r="B596" s="113">
        <f t="shared" si="371"/>
        <v>1182.4591570600001</v>
      </c>
      <c r="C596" s="113">
        <f t="shared" si="385"/>
        <v>1001.409519</v>
      </c>
      <c r="D596" s="114">
        <f t="shared" si="380"/>
        <v>6382.88</v>
      </c>
      <c r="E596" s="115">
        <f t="shared" si="367"/>
        <v>6412.88</v>
      </c>
      <c r="F596" s="116">
        <f t="shared" si="368"/>
        <v>44701</v>
      </c>
      <c r="G596" s="117">
        <f t="shared" si="372"/>
        <v>4.7000726944577131E-3</v>
      </c>
      <c r="H596" s="118">
        <f t="shared" si="386"/>
        <v>44762</v>
      </c>
      <c r="I596" s="118">
        <f t="shared" si="373"/>
        <v>44762</v>
      </c>
      <c r="J596" s="119">
        <f t="shared" si="381"/>
        <v>22</v>
      </c>
      <c r="K596" s="119">
        <f t="shared" si="369"/>
        <v>7</v>
      </c>
      <c r="L596" s="8">
        <f t="shared" si="382"/>
        <v>1.0014930799999999</v>
      </c>
      <c r="M596" s="120">
        <f t="shared" si="370"/>
        <v>1.01060018</v>
      </c>
      <c r="N596" s="120">
        <f t="shared" si="364"/>
        <v>1.1751658082165206</v>
      </c>
      <c r="O596" s="113">
        <f t="shared" si="366"/>
        <v>1.1769204200000001</v>
      </c>
      <c r="P596" s="113">
        <f t="shared" si="374"/>
        <v>1178.5793116899999</v>
      </c>
      <c r="Q596" s="11">
        <f t="shared" si="387"/>
        <v>0</v>
      </c>
      <c r="R596" s="30">
        <f t="shared" si="383"/>
        <v>0</v>
      </c>
      <c r="S596" s="8">
        <f t="shared" si="375"/>
        <v>0</v>
      </c>
      <c r="T596" s="122">
        <f t="shared" si="384"/>
        <v>0.12559999999999999</v>
      </c>
      <c r="U596" s="121">
        <f t="shared" si="365"/>
        <v>7</v>
      </c>
      <c r="V596" s="121">
        <v>252</v>
      </c>
      <c r="W596" s="120">
        <f t="shared" si="376"/>
        <v>1.0032919680000001</v>
      </c>
      <c r="X596" s="113">
        <f t="shared" si="377"/>
        <v>3.87984537</v>
      </c>
      <c r="Y596" s="113">
        <f t="shared" si="378"/>
        <v>0</v>
      </c>
      <c r="Z596" s="125" t="str">
        <f t="shared" si="388"/>
        <v>J=</v>
      </c>
      <c r="AA596" s="118">
        <f t="shared" si="389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79"/>
        <v>44742</v>
      </c>
      <c r="B597" s="113">
        <f t="shared" si="371"/>
        <v>1183.2666313699999</v>
      </c>
      <c r="C597" s="113">
        <f t="shared" si="385"/>
        <v>1001.409519</v>
      </c>
      <c r="D597" s="114">
        <f t="shared" si="380"/>
        <v>6382.88</v>
      </c>
      <c r="E597" s="115">
        <f t="shared" si="367"/>
        <v>6412.88</v>
      </c>
      <c r="F597" s="116">
        <f t="shared" si="368"/>
        <v>44701</v>
      </c>
      <c r="G597" s="117">
        <f t="shared" si="372"/>
        <v>4.7000726944577131E-3</v>
      </c>
      <c r="H597" s="118">
        <f t="shared" si="386"/>
        <v>44762</v>
      </c>
      <c r="I597" s="118">
        <f t="shared" si="373"/>
        <v>44762</v>
      </c>
      <c r="J597" s="119">
        <f t="shared" si="381"/>
        <v>22</v>
      </c>
      <c r="K597" s="119">
        <f t="shared" si="369"/>
        <v>8</v>
      </c>
      <c r="L597" s="8">
        <f t="shared" si="382"/>
        <v>1.0017065599999999</v>
      </c>
      <c r="M597" s="120">
        <f t="shared" si="370"/>
        <v>1.01060018</v>
      </c>
      <c r="N597" s="120">
        <f t="shared" si="364"/>
        <v>1.1751658082165206</v>
      </c>
      <c r="O597" s="113">
        <f t="shared" si="366"/>
        <v>1.17717129</v>
      </c>
      <c r="P597" s="113">
        <f t="shared" si="374"/>
        <v>1178.8305352899999</v>
      </c>
      <c r="Q597" s="11">
        <f t="shared" si="387"/>
        <v>0</v>
      </c>
      <c r="R597" s="30">
        <f t="shared" si="383"/>
        <v>0</v>
      </c>
      <c r="S597" s="8">
        <f t="shared" si="375"/>
        <v>0</v>
      </c>
      <c r="T597" s="122">
        <f t="shared" si="384"/>
        <v>0.12559999999999999</v>
      </c>
      <c r="U597" s="121">
        <f t="shared" si="365"/>
        <v>8</v>
      </c>
      <c r="V597" s="121">
        <v>252</v>
      </c>
      <c r="W597" s="120">
        <f t="shared" si="376"/>
        <v>1.0037631330000001</v>
      </c>
      <c r="X597" s="113">
        <f t="shared" si="377"/>
        <v>4.4360960800000004</v>
      </c>
      <c r="Y597" s="113">
        <f t="shared" si="378"/>
        <v>0</v>
      </c>
      <c r="Z597" s="125" t="str">
        <f t="shared" si="388"/>
        <v>J=</v>
      </c>
      <c r="AA597" s="118">
        <f t="shared" si="389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79"/>
        <v>44743</v>
      </c>
      <c r="B598" s="113">
        <f t="shared" si="371"/>
        <v>1184.07467458</v>
      </c>
      <c r="C598" s="113">
        <f t="shared" si="385"/>
        <v>1001.409519</v>
      </c>
      <c r="D598" s="114">
        <f t="shared" si="380"/>
        <v>6382.88</v>
      </c>
      <c r="E598" s="115">
        <f t="shared" si="367"/>
        <v>6412.88</v>
      </c>
      <c r="F598" s="116">
        <f t="shared" si="368"/>
        <v>44701</v>
      </c>
      <c r="G598" s="117">
        <f t="shared" si="372"/>
        <v>4.7000726944577131E-3</v>
      </c>
      <c r="H598" s="118">
        <f t="shared" si="386"/>
        <v>44762</v>
      </c>
      <c r="I598" s="118">
        <f t="shared" si="373"/>
        <v>44762</v>
      </c>
      <c r="J598" s="119">
        <f t="shared" si="381"/>
        <v>22</v>
      </c>
      <c r="K598" s="119">
        <f t="shared" si="369"/>
        <v>9</v>
      </c>
      <c r="L598" s="8">
        <f t="shared" si="382"/>
        <v>1.00192009</v>
      </c>
      <c r="M598" s="120">
        <f t="shared" si="370"/>
        <v>1.01060018</v>
      </c>
      <c r="N598" s="120">
        <f t="shared" si="364"/>
        <v>1.1751658082165206</v>
      </c>
      <c r="O598" s="113">
        <f t="shared" si="366"/>
        <v>1.1774222299999999</v>
      </c>
      <c r="P598" s="113">
        <f t="shared" si="374"/>
        <v>1179.081829</v>
      </c>
      <c r="Q598" s="11">
        <f t="shared" si="387"/>
        <v>0</v>
      </c>
      <c r="R598" s="30">
        <f t="shared" si="383"/>
        <v>0</v>
      </c>
      <c r="S598" s="8">
        <f t="shared" si="375"/>
        <v>0</v>
      </c>
      <c r="T598" s="122">
        <f t="shared" si="384"/>
        <v>0.12559999999999999</v>
      </c>
      <c r="U598" s="121">
        <f t="shared" si="365"/>
        <v>9</v>
      </c>
      <c r="V598" s="121">
        <v>252</v>
      </c>
      <c r="W598" s="120">
        <f t="shared" si="376"/>
        <v>1.00423452</v>
      </c>
      <c r="X598" s="113">
        <f t="shared" si="377"/>
        <v>4.99284558</v>
      </c>
      <c r="Y598" s="113">
        <f t="shared" si="378"/>
        <v>0</v>
      </c>
      <c r="Z598" s="125" t="str">
        <f t="shared" si="388"/>
        <v>J=</v>
      </c>
      <c r="AA598" s="118">
        <f t="shared" si="389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79"/>
        <v>44744</v>
      </c>
      <c r="B599" s="113">
        <f t="shared" si="371"/>
        <v>1184.88325439</v>
      </c>
      <c r="C599" s="113">
        <f t="shared" si="385"/>
        <v>1001.409519</v>
      </c>
      <c r="D599" s="114">
        <f t="shared" si="380"/>
        <v>6382.88</v>
      </c>
      <c r="E599" s="115">
        <f t="shared" si="367"/>
        <v>6412.88</v>
      </c>
      <c r="F599" s="116">
        <f t="shared" si="368"/>
        <v>44701</v>
      </c>
      <c r="G599" s="117">
        <f t="shared" si="372"/>
        <v>4.7000726944577131E-3</v>
      </c>
      <c r="H599" s="118">
        <f t="shared" si="386"/>
        <v>44762</v>
      </c>
      <c r="I599" s="118">
        <f t="shared" si="373"/>
        <v>44762</v>
      </c>
      <c r="J599" s="119">
        <f t="shared" si="381"/>
        <v>22</v>
      </c>
      <c r="K599" s="119">
        <f t="shared" si="369"/>
        <v>10</v>
      </c>
      <c r="L599" s="8">
        <f t="shared" si="382"/>
        <v>1.0021336599999999</v>
      </c>
      <c r="M599" s="120">
        <f t="shared" si="370"/>
        <v>1.01060018</v>
      </c>
      <c r="N599" s="120">
        <f t="shared" si="364"/>
        <v>1.1751658082165206</v>
      </c>
      <c r="O599" s="113">
        <f t="shared" si="366"/>
        <v>1.17767321</v>
      </c>
      <c r="P599" s="113">
        <f t="shared" si="374"/>
        <v>1179.3331627600001</v>
      </c>
      <c r="Q599" s="11">
        <f t="shared" si="387"/>
        <v>0</v>
      </c>
      <c r="R599" s="30">
        <f t="shared" si="383"/>
        <v>0</v>
      </c>
      <c r="S599" s="8">
        <f t="shared" si="375"/>
        <v>0</v>
      </c>
      <c r="T599" s="122">
        <f t="shared" si="384"/>
        <v>0.12559999999999999</v>
      </c>
      <c r="U599" s="121">
        <f t="shared" si="365"/>
        <v>10</v>
      </c>
      <c r="V599" s="121">
        <v>252</v>
      </c>
      <c r="W599" s="120">
        <f t="shared" si="376"/>
        <v>1.0047061269999999</v>
      </c>
      <c r="X599" s="113">
        <f t="shared" si="377"/>
        <v>5.5500916299999998</v>
      </c>
      <c r="Y599" s="113">
        <f t="shared" si="378"/>
        <v>0</v>
      </c>
      <c r="Z599" s="125" t="str">
        <f t="shared" si="388"/>
        <v>J=</v>
      </c>
      <c r="AA599" s="118">
        <f t="shared" si="389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79"/>
        <v>44745</v>
      </c>
      <c r="B600" s="113">
        <f t="shared" si="371"/>
        <v>1184.88325439</v>
      </c>
      <c r="C600" s="113">
        <f t="shared" si="385"/>
        <v>1001.409519</v>
      </c>
      <c r="D600" s="114">
        <f t="shared" si="380"/>
        <v>6382.88</v>
      </c>
      <c r="E600" s="115">
        <f t="shared" si="367"/>
        <v>6412.88</v>
      </c>
      <c r="F600" s="116">
        <f t="shared" si="368"/>
        <v>44701</v>
      </c>
      <c r="G600" s="117">
        <f t="shared" si="372"/>
        <v>4.7000726944577131E-3</v>
      </c>
      <c r="H600" s="118">
        <f t="shared" si="386"/>
        <v>44762</v>
      </c>
      <c r="I600" s="118">
        <f t="shared" si="373"/>
        <v>44762</v>
      </c>
      <c r="J600" s="119">
        <f t="shared" si="381"/>
        <v>22</v>
      </c>
      <c r="K600" s="119">
        <f t="shared" si="369"/>
        <v>10</v>
      </c>
      <c r="L600" s="8">
        <f t="shared" si="382"/>
        <v>1.0021336599999999</v>
      </c>
      <c r="M600" s="120">
        <f t="shared" si="370"/>
        <v>1.01060018</v>
      </c>
      <c r="N600" s="120">
        <f t="shared" si="364"/>
        <v>1.1751658082165206</v>
      </c>
      <c r="O600" s="113">
        <f t="shared" si="366"/>
        <v>1.17767321</v>
      </c>
      <c r="P600" s="113">
        <f t="shared" si="374"/>
        <v>1179.3331627600001</v>
      </c>
      <c r="Q600" s="11">
        <f t="shared" si="387"/>
        <v>0</v>
      </c>
      <c r="R600" s="30">
        <f t="shared" si="383"/>
        <v>0</v>
      </c>
      <c r="S600" s="8">
        <f t="shared" si="375"/>
        <v>0</v>
      </c>
      <c r="T600" s="122">
        <f t="shared" si="384"/>
        <v>0.12559999999999999</v>
      </c>
      <c r="U600" s="121">
        <f t="shared" si="365"/>
        <v>10</v>
      </c>
      <c r="V600" s="121">
        <v>252</v>
      </c>
      <c r="W600" s="120">
        <f t="shared" si="376"/>
        <v>1.0047061269999999</v>
      </c>
      <c r="X600" s="113">
        <f t="shared" si="377"/>
        <v>5.5500916299999998</v>
      </c>
      <c r="Y600" s="113">
        <f t="shared" si="378"/>
        <v>0</v>
      </c>
      <c r="Z600" s="125" t="str">
        <f t="shared" si="388"/>
        <v>J=</v>
      </c>
      <c r="AA600" s="118">
        <f t="shared" si="389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79"/>
        <v>44746</v>
      </c>
      <c r="B601" s="113">
        <f t="shared" si="371"/>
        <v>1184.88325439</v>
      </c>
      <c r="C601" s="113">
        <f t="shared" si="385"/>
        <v>1001.409519</v>
      </c>
      <c r="D601" s="114">
        <f t="shared" si="380"/>
        <v>6382.88</v>
      </c>
      <c r="E601" s="115">
        <f t="shared" si="367"/>
        <v>6412.88</v>
      </c>
      <c r="F601" s="116">
        <f t="shared" si="368"/>
        <v>44701</v>
      </c>
      <c r="G601" s="117">
        <f t="shared" si="372"/>
        <v>4.7000726944577131E-3</v>
      </c>
      <c r="H601" s="118">
        <f t="shared" si="386"/>
        <v>44762</v>
      </c>
      <c r="I601" s="118">
        <f t="shared" si="373"/>
        <v>44762</v>
      </c>
      <c r="J601" s="119">
        <f t="shared" si="381"/>
        <v>22</v>
      </c>
      <c r="K601" s="119">
        <f t="shared" si="369"/>
        <v>10</v>
      </c>
      <c r="L601" s="8">
        <f t="shared" si="382"/>
        <v>1.0021336599999999</v>
      </c>
      <c r="M601" s="120">
        <f t="shared" si="370"/>
        <v>1.01060018</v>
      </c>
      <c r="N601" s="120">
        <f t="shared" si="364"/>
        <v>1.1751658082165206</v>
      </c>
      <c r="O601" s="113">
        <f t="shared" si="366"/>
        <v>1.17767321</v>
      </c>
      <c r="P601" s="113">
        <f t="shared" si="374"/>
        <v>1179.3331627600001</v>
      </c>
      <c r="Q601" s="11">
        <f t="shared" si="387"/>
        <v>0</v>
      </c>
      <c r="R601" s="30">
        <f t="shared" si="383"/>
        <v>0</v>
      </c>
      <c r="S601" s="8">
        <f t="shared" si="375"/>
        <v>0</v>
      </c>
      <c r="T601" s="122">
        <f t="shared" si="384"/>
        <v>0.12559999999999999</v>
      </c>
      <c r="U601" s="121">
        <f t="shared" si="365"/>
        <v>10</v>
      </c>
      <c r="V601" s="121">
        <v>252</v>
      </c>
      <c r="W601" s="120">
        <f t="shared" si="376"/>
        <v>1.0047061269999999</v>
      </c>
      <c r="X601" s="113">
        <f t="shared" si="377"/>
        <v>5.5500916299999998</v>
      </c>
      <c r="Y601" s="113">
        <f t="shared" si="378"/>
        <v>0</v>
      </c>
      <c r="Z601" s="125" t="str">
        <f t="shared" si="388"/>
        <v>J=</v>
      </c>
      <c r="AA601" s="118">
        <f t="shared" si="389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79"/>
        <v>44747</v>
      </c>
      <c r="B602" s="113">
        <f t="shared" si="371"/>
        <v>1185.69239472</v>
      </c>
      <c r="C602" s="113">
        <f t="shared" si="385"/>
        <v>1001.409519</v>
      </c>
      <c r="D602" s="114">
        <f t="shared" si="380"/>
        <v>6382.88</v>
      </c>
      <c r="E602" s="115">
        <f t="shared" si="367"/>
        <v>6412.88</v>
      </c>
      <c r="F602" s="116">
        <f t="shared" si="368"/>
        <v>44701</v>
      </c>
      <c r="G602" s="117">
        <f t="shared" si="372"/>
        <v>4.7000726944577131E-3</v>
      </c>
      <c r="H602" s="118">
        <f t="shared" si="386"/>
        <v>44762</v>
      </c>
      <c r="I602" s="118">
        <f t="shared" si="373"/>
        <v>44762</v>
      </c>
      <c r="J602" s="119">
        <f t="shared" si="381"/>
        <v>22</v>
      </c>
      <c r="K602" s="119">
        <f t="shared" si="369"/>
        <v>11</v>
      </c>
      <c r="L602" s="8">
        <f t="shared" si="382"/>
        <v>1.00234728</v>
      </c>
      <c r="M602" s="120">
        <f t="shared" si="370"/>
        <v>1.01060018</v>
      </c>
      <c r="N602" s="120">
        <f t="shared" si="364"/>
        <v>1.1751658082165206</v>
      </c>
      <c r="O602" s="113">
        <f t="shared" si="366"/>
        <v>1.17792425</v>
      </c>
      <c r="P602" s="113">
        <f t="shared" si="374"/>
        <v>1179.5845566099999</v>
      </c>
      <c r="Q602" s="11">
        <f t="shared" si="387"/>
        <v>0</v>
      </c>
      <c r="R602" s="30">
        <f t="shared" si="383"/>
        <v>0</v>
      </c>
      <c r="S602" s="8">
        <f t="shared" si="375"/>
        <v>0</v>
      </c>
      <c r="T602" s="122">
        <f t="shared" si="384"/>
        <v>0.12559999999999999</v>
      </c>
      <c r="U602" s="121">
        <f t="shared" si="365"/>
        <v>11</v>
      </c>
      <c r="V602" s="121">
        <v>252</v>
      </c>
      <c r="W602" s="120">
        <f t="shared" si="376"/>
        <v>1.0051779569999999</v>
      </c>
      <c r="X602" s="113">
        <f t="shared" si="377"/>
        <v>6.1078381100000003</v>
      </c>
      <c r="Y602" s="113">
        <f t="shared" si="378"/>
        <v>0</v>
      </c>
      <c r="Z602" s="125" t="str">
        <f t="shared" si="388"/>
        <v>J=</v>
      </c>
      <c r="AA602" s="118">
        <f t="shared" si="389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79"/>
        <v>44748</v>
      </c>
      <c r="B603" s="113">
        <f t="shared" si="371"/>
        <v>1186.5020721100002</v>
      </c>
      <c r="C603" s="113">
        <f t="shared" si="385"/>
        <v>1001.409519</v>
      </c>
      <c r="D603" s="114">
        <f t="shared" si="380"/>
        <v>6382.88</v>
      </c>
      <c r="E603" s="115">
        <f t="shared" si="367"/>
        <v>6412.88</v>
      </c>
      <c r="F603" s="116">
        <f t="shared" si="368"/>
        <v>44701</v>
      </c>
      <c r="G603" s="117">
        <f t="shared" si="372"/>
        <v>4.7000726944577131E-3</v>
      </c>
      <c r="H603" s="118">
        <f t="shared" si="386"/>
        <v>44762</v>
      </c>
      <c r="I603" s="118">
        <f t="shared" si="373"/>
        <v>44762</v>
      </c>
      <c r="J603" s="119">
        <f t="shared" si="381"/>
        <v>22</v>
      </c>
      <c r="K603" s="119">
        <f t="shared" si="369"/>
        <v>12</v>
      </c>
      <c r="L603" s="8">
        <f t="shared" si="382"/>
        <v>1.00256094</v>
      </c>
      <c r="M603" s="120">
        <f t="shared" si="370"/>
        <v>1.01060018</v>
      </c>
      <c r="N603" s="120">
        <f t="shared" si="364"/>
        <v>1.1751658082165206</v>
      </c>
      <c r="O603" s="113">
        <f t="shared" si="366"/>
        <v>1.17817533</v>
      </c>
      <c r="P603" s="113">
        <f t="shared" si="374"/>
        <v>1179.8359905100001</v>
      </c>
      <c r="Q603" s="11">
        <f t="shared" si="387"/>
        <v>0</v>
      </c>
      <c r="R603" s="30">
        <f t="shared" si="383"/>
        <v>0</v>
      </c>
      <c r="S603" s="8">
        <f t="shared" si="375"/>
        <v>0</v>
      </c>
      <c r="T603" s="122">
        <f t="shared" si="384"/>
        <v>0.12559999999999999</v>
      </c>
      <c r="U603" s="121">
        <f t="shared" si="365"/>
        <v>12</v>
      </c>
      <c r="V603" s="121">
        <v>252</v>
      </c>
      <c r="W603" s="120">
        <f t="shared" si="376"/>
        <v>1.0056500070000001</v>
      </c>
      <c r="X603" s="113">
        <f t="shared" si="377"/>
        <v>6.6660816000000001</v>
      </c>
      <c r="Y603" s="113">
        <f t="shared" si="378"/>
        <v>0</v>
      </c>
      <c r="Z603" s="125" t="str">
        <f t="shared" si="388"/>
        <v>J=</v>
      </c>
      <c r="AA603" s="118">
        <f t="shared" si="389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79"/>
        <v>44749</v>
      </c>
      <c r="B604" s="113">
        <f t="shared" si="371"/>
        <v>1187.3123205699999</v>
      </c>
      <c r="C604" s="113">
        <f t="shared" si="385"/>
        <v>1001.409519</v>
      </c>
      <c r="D604" s="114">
        <f t="shared" si="380"/>
        <v>6382.88</v>
      </c>
      <c r="E604" s="115">
        <f t="shared" si="367"/>
        <v>6412.88</v>
      </c>
      <c r="F604" s="116">
        <f t="shared" si="368"/>
        <v>44701</v>
      </c>
      <c r="G604" s="117">
        <f t="shared" si="372"/>
        <v>4.7000726944577131E-3</v>
      </c>
      <c r="H604" s="118">
        <f t="shared" si="386"/>
        <v>44762</v>
      </c>
      <c r="I604" s="118">
        <f t="shared" si="373"/>
        <v>44762</v>
      </c>
      <c r="J604" s="119">
        <f t="shared" si="381"/>
        <v>22</v>
      </c>
      <c r="K604" s="119">
        <f t="shared" si="369"/>
        <v>13</v>
      </c>
      <c r="L604" s="8">
        <f t="shared" si="382"/>
        <v>1.0027746500000001</v>
      </c>
      <c r="M604" s="120">
        <f t="shared" si="370"/>
        <v>1.01060018</v>
      </c>
      <c r="N604" s="120">
        <f t="shared" si="364"/>
        <v>1.1751658082165206</v>
      </c>
      <c r="O604" s="113">
        <f t="shared" si="366"/>
        <v>1.1784264799999999</v>
      </c>
      <c r="P604" s="113">
        <f t="shared" si="374"/>
        <v>1180.0874945099999</v>
      </c>
      <c r="Q604" s="11">
        <f t="shared" si="387"/>
        <v>0</v>
      </c>
      <c r="R604" s="30">
        <f t="shared" si="383"/>
        <v>0</v>
      </c>
      <c r="S604" s="8">
        <f t="shared" si="375"/>
        <v>0</v>
      </c>
      <c r="T604" s="122">
        <f t="shared" si="384"/>
        <v>0.12559999999999999</v>
      </c>
      <c r="U604" s="121">
        <f t="shared" si="365"/>
        <v>13</v>
      </c>
      <c r="V604" s="121">
        <v>252</v>
      </c>
      <c r="W604" s="120">
        <f t="shared" si="376"/>
        <v>1.00612228</v>
      </c>
      <c r="X604" s="113">
        <f t="shared" si="377"/>
        <v>7.2248260599999998</v>
      </c>
      <c r="Y604" s="113">
        <f t="shared" si="378"/>
        <v>0</v>
      </c>
      <c r="Z604" s="125" t="str">
        <f t="shared" si="388"/>
        <v>J=</v>
      </c>
      <c r="AA604" s="118">
        <f t="shared" si="389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79"/>
        <v>44750</v>
      </c>
      <c r="B605" s="113">
        <f t="shared" si="371"/>
        <v>1188.1231077699999</v>
      </c>
      <c r="C605" s="113">
        <f t="shared" si="385"/>
        <v>1001.409519</v>
      </c>
      <c r="D605" s="114">
        <f t="shared" si="380"/>
        <v>6382.88</v>
      </c>
      <c r="E605" s="115">
        <f t="shared" si="367"/>
        <v>6412.88</v>
      </c>
      <c r="F605" s="116">
        <f t="shared" si="368"/>
        <v>44701</v>
      </c>
      <c r="G605" s="117">
        <f t="shared" si="372"/>
        <v>4.7000726944577131E-3</v>
      </c>
      <c r="H605" s="118">
        <f t="shared" si="386"/>
        <v>44762</v>
      </c>
      <c r="I605" s="118">
        <f t="shared" si="373"/>
        <v>44762</v>
      </c>
      <c r="J605" s="119">
        <f t="shared" si="381"/>
        <v>22</v>
      </c>
      <c r="K605" s="119">
        <f t="shared" si="369"/>
        <v>14</v>
      </c>
      <c r="L605" s="8">
        <f t="shared" si="382"/>
        <v>1.0029884</v>
      </c>
      <c r="M605" s="120">
        <f t="shared" si="370"/>
        <v>1.01060018</v>
      </c>
      <c r="N605" s="120">
        <f t="shared" si="364"/>
        <v>1.1751658082165206</v>
      </c>
      <c r="O605" s="113">
        <f t="shared" si="366"/>
        <v>1.1786776699999999</v>
      </c>
      <c r="P605" s="113">
        <f t="shared" si="374"/>
        <v>1180.33903857</v>
      </c>
      <c r="Q605" s="11">
        <f t="shared" si="387"/>
        <v>0</v>
      </c>
      <c r="R605" s="30">
        <f t="shared" si="383"/>
        <v>0</v>
      </c>
      <c r="S605" s="8">
        <f t="shared" si="375"/>
        <v>0</v>
      </c>
      <c r="T605" s="122">
        <f t="shared" si="384"/>
        <v>0.12559999999999999</v>
      </c>
      <c r="U605" s="121">
        <f t="shared" si="365"/>
        <v>14</v>
      </c>
      <c r="V605" s="121">
        <v>252</v>
      </c>
      <c r="W605" s="120">
        <f t="shared" si="376"/>
        <v>1.0065947740000001</v>
      </c>
      <c r="X605" s="113">
        <f t="shared" si="377"/>
        <v>7.7840692000000002</v>
      </c>
      <c r="Y605" s="113">
        <f t="shared" si="378"/>
        <v>0</v>
      </c>
      <c r="Z605" s="125" t="str">
        <f t="shared" si="388"/>
        <v>J=</v>
      </c>
      <c r="AA605" s="118">
        <f t="shared" si="389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79"/>
        <v>44751</v>
      </c>
      <c r="B606" s="113">
        <f t="shared" si="371"/>
        <v>1188.9344552700002</v>
      </c>
      <c r="C606" s="113">
        <f t="shared" si="385"/>
        <v>1001.409519</v>
      </c>
      <c r="D606" s="114">
        <f t="shared" si="380"/>
        <v>6382.88</v>
      </c>
      <c r="E606" s="115">
        <f t="shared" si="367"/>
        <v>6412.88</v>
      </c>
      <c r="F606" s="116">
        <f t="shared" si="368"/>
        <v>44701</v>
      </c>
      <c r="G606" s="117">
        <f t="shared" si="372"/>
        <v>4.7000726944577131E-3</v>
      </c>
      <c r="H606" s="118">
        <f t="shared" si="386"/>
        <v>44762</v>
      </c>
      <c r="I606" s="118">
        <f t="shared" si="373"/>
        <v>44762</v>
      </c>
      <c r="J606" s="119">
        <f t="shared" si="381"/>
        <v>22</v>
      </c>
      <c r="K606" s="119">
        <f t="shared" si="369"/>
        <v>15</v>
      </c>
      <c r="L606" s="8">
        <f t="shared" si="382"/>
        <v>1.0032022</v>
      </c>
      <c r="M606" s="120">
        <f t="shared" si="370"/>
        <v>1.01060018</v>
      </c>
      <c r="N606" s="120">
        <f t="shared" si="364"/>
        <v>1.1751658082165206</v>
      </c>
      <c r="O606" s="113">
        <f t="shared" si="366"/>
        <v>1.1789289199999999</v>
      </c>
      <c r="P606" s="113">
        <f t="shared" si="374"/>
        <v>1180.5906427100001</v>
      </c>
      <c r="Q606" s="11">
        <f t="shared" si="387"/>
        <v>0</v>
      </c>
      <c r="R606" s="30">
        <f t="shared" si="383"/>
        <v>0</v>
      </c>
      <c r="S606" s="8">
        <f t="shared" si="375"/>
        <v>0</v>
      </c>
      <c r="T606" s="122">
        <f t="shared" si="384"/>
        <v>0.12559999999999999</v>
      </c>
      <c r="U606" s="121">
        <f t="shared" si="365"/>
        <v>15</v>
      </c>
      <c r="V606" s="121">
        <v>252</v>
      </c>
      <c r="W606" s="120">
        <f t="shared" si="376"/>
        <v>1.0070674900000001</v>
      </c>
      <c r="X606" s="113">
        <f t="shared" si="377"/>
        <v>8.3438125599999999</v>
      </c>
      <c r="Y606" s="113">
        <f t="shared" si="378"/>
        <v>0</v>
      </c>
      <c r="Z606" s="125" t="str">
        <f t="shared" si="388"/>
        <v>J=</v>
      </c>
      <c r="AA606" s="118">
        <f t="shared" si="389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79"/>
        <v>44752</v>
      </c>
      <c r="B607" s="113">
        <f t="shared" si="371"/>
        <v>1188.9344552700002</v>
      </c>
      <c r="C607" s="113">
        <f t="shared" si="385"/>
        <v>1001.409519</v>
      </c>
      <c r="D607" s="114">
        <f t="shared" si="380"/>
        <v>6382.88</v>
      </c>
      <c r="E607" s="115">
        <f t="shared" si="367"/>
        <v>6412.88</v>
      </c>
      <c r="F607" s="116">
        <f t="shared" si="368"/>
        <v>44701</v>
      </c>
      <c r="G607" s="117">
        <f t="shared" si="372"/>
        <v>4.7000726944577131E-3</v>
      </c>
      <c r="H607" s="118">
        <f t="shared" si="386"/>
        <v>44762</v>
      </c>
      <c r="I607" s="118">
        <f t="shared" si="373"/>
        <v>44762</v>
      </c>
      <c r="J607" s="119">
        <f t="shared" si="381"/>
        <v>22</v>
      </c>
      <c r="K607" s="119">
        <f t="shared" si="369"/>
        <v>15</v>
      </c>
      <c r="L607" s="8">
        <f t="shared" si="382"/>
        <v>1.0032022</v>
      </c>
      <c r="M607" s="120">
        <f t="shared" si="370"/>
        <v>1.01060018</v>
      </c>
      <c r="N607" s="120">
        <f t="shared" ref="N607:N670" si="390">IF(I607&gt;I606,N606*M607,N606)</f>
        <v>1.1751658082165206</v>
      </c>
      <c r="O607" s="113">
        <f t="shared" si="366"/>
        <v>1.1789289199999999</v>
      </c>
      <c r="P607" s="113">
        <f t="shared" si="374"/>
        <v>1180.5906427100001</v>
      </c>
      <c r="Q607" s="11">
        <f t="shared" si="387"/>
        <v>0</v>
      </c>
      <c r="R607" s="30">
        <f t="shared" si="383"/>
        <v>0</v>
      </c>
      <c r="S607" s="8">
        <f t="shared" si="375"/>
        <v>0</v>
      </c>
      <c r="T607" s="122">
        <f t="shared" si="384"/>
        <v>0.12559999999999999</v>
      </c>
      <c r="U607" s="121">
        <f t="shared" si="365"/>
        <v>15</v>
      </c>
      <c r="V607" s="121">
        <v>252</v>
      </c>
      <c r="W607" s="120">
        <f t="shared" si="376"/>
        <v>1.0070674900000001</v>
      </c>
      <c r="X607" s="113">
        <f t="shared" si="377"/>
        <v>8.3438125599999999</v>
      </c>
      <c r="Y607" s="113">
        <f t="shared" si="378"/>
        <v>0</v>
      </c>
      <c r="Z607" s="125" t="str">
        <f t="shared" si="388"/>
        <v>J=</v>
      </c>
      <c r="AA607" s="118">
        <f t="shared" si="389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79"/>
        <v>44753</v>
      </c>
      <c r="B608" s="113">
        <f t="shared" si="371"/>
        <v>1188.9344552700002</v>
      </c>
      <c r="C608" s="113">
        <f t="shared" si="385"/>
        <v>1001.409519</v>
      </c>
      <c r="D608" s="114">
        <f t="shared" si="380"/>
        <v>6382.88</v>
      </c>
      <c r="E608" s="115">
        <f t="shared" si="367"/>
        <v>6412.88</v>
      </c>
      <c r="F608" s="116">
        <f t="shared" si="368"/>
        <v>44701</v>
      </c>
      <c r="G608" s="117">
        <f t="shared" si="372"/>
        <v>4.7000726944577131E-3</v>
      </c>
      <c r="H608" s="118">
        <f t="shared" si="386"/>
        <v>44762</v>
      </c>
      <c r="I608" s="118">
        <f t="shared" si="373"/>
        <v>44762</v>
      </c>
      <c r="J608" s="119">
        <f t="shared" si="381"/>
        <v>22</v>
      </c>
      <c r="K608" s="119">
        <f t="shared" si="369"/>
        <v>15</v>
      </c>
      <c r="L608" s="8">
        <f t="shared" si="382"/>
        <v>1.0032022</v>
      </c>
      <c r="M608" s="120">
        <f t="shared" si="370"/>
        <v>1.01060018</v>
      </c>
      <c r="N608" s="120">
        <f t="shared" si="390"/>
        <v>1.1751658082165206</v>
      </c>
      <c r="O608" s="113">
        <f t="shared" si="366"/>
        <v>1.1789289199999999</v>
      </c>
      <c r="P608" s="113">
        <f t="shared" si="374"/>
        <v>1180.5906427100001</v>
      </c>
      <c r="Q608" s="11">
        <f t="shared" si="387"/>
        <v>0</v>
      </c>
      <c r="R608" s="30">
        <f t="shared" si="383"/>
        <v>0</v>
      </c>
      <c r="S608" s="8">
        <f t="shared" si="375"/>
        <v>0</v>
      </c>
      <c r="T608" s="122">
        <f t="shared" si="384"/>
        <v>0.12559999999999999</v>
      </c>
      <c r="U608" s="121">
        <f t="shared" si="365"/>
        <v>15</v>
      </c>
      <c r="V608" s="121">
        <v>252</v>
      </c>
      <c r="W608" s="120">
        <f t="shared" si="376"/>
        <v>1.0070674900000001</v>
      </c>
      <c r="X608" s="113">
        <f t="shared" si="377"/>
        <v>8.3438125599999999</v>
      </c>
      <c r="Y608" s="113">
        <f t="shared" si="378"/>
        <v>0</v>
      </c>
      <c r="Z608" s="125" t="str">
        <f t="shared" si="388"/>
        <v>J=</v>
      </c>
      <c r="AA608" s="118">
        <f t="shared" si="389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79"/>
        <v>44754</v>
      </c>
      <c r="B609" s="113">
        <f t="shared" si="371"/>
        <v>1189.7463532300001</v>
      </c>
      <c r="C609" s="113">
        <f t="shared" si="385"/>
        <v>1001.409519</v>
      </c>
      <c r="D609" s="114">
        <f t="shared" si="380"/>
        <v>6382.88</v>
      </c>
      <c r="E609" s="115">
        <f t="shared" si="367"/>
        <v>6412.88</v>
      </c>
      <c r="F609" s="116">
        <f t="shared" si="368"/>
        <v>44701</v>
      </c>
      <c r="G609" s="117">
        <f t="shared" si="372"/>
        <v>4.7000726944577131E-3</v>
      </c>
      <c r="H609" s="118">
        <f t="shared" si="386"/>
        <v>44762</v>
      </c>
      <c r="I609" s="118">
        <f t="shared" si="373"/>
        <v>44762</v>
      </c>
      <c r="J609" s="119">
        <f t="shared" si="381"/>
        <v>22</v>
      </c>
      <c r="K609" s="119">
        <f t="shared" si="369"/>
        <v>16</v>
      </c>
      <c r="L609" s="8">
        <f t="shared" si="382"/>
        <v>1.0034160400000001</v>
      </c>
      <c r="M609" s="120">
        <f t="shared" si="370"/>
        <v>1.01060018</v>
      </c>
      <c r="N609" s="120">
        <f t="shared" si="390"/>
        <v>1.1751658082165206</v>
      </c>
      <c r="O609" s="113">
        <f t="shared" si="366"/>
        <v>1.1791802199999999</v>
      </c>
      <c r="P609" s="113">
        <f t="shared" si="374"/>
        <v>1180.8422969200001</v>
      </c>
      <c r="Q609" s="11">
        <f t="shared" si="387"/>
        <v>0</v>
      </c>
      <c r="R609" s="30">
        <f t="shared" si="383"/>
        <v>0</v>
      </c>
      <c r="S609" s="8">
        <f t="shared" si="375"/>
        <v>0</v>
      </c>
      <c r="T609" s="122">
        <f t="shared" si="384"/>
        <v>0.12559999999999999</v>
      </c>
      <c r="U609" s="121">
        <f t="shared" si="365"/>
        <v>16</v>
      </c>
      <c r="V609" s="121">
        <v>252</v>
      </c>
      <c r="W609" s="120">
        <f t="shared" si="376"/>
        <v>1.007540428</v>
      </c>
      <c r="X609" s="113">
        <f t="shared" si="377"/>
        <v>8.9040563099999996</v>
      </c>
      <c r="Y609" s="113">
        <f t="shared" si="378"/>
        <v>0</v>
      </c>
      <c r="Z609" s="125" t="str">
        <f t="shared" si="388"/>
        <v>J=</v>
      </c>
      <c r="AA609" s="118">
        <f t="shared" si="389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79"/>
        <v>44755</v>
      </c>
      <c r="B610" s="113">
        <f t="shared" si="371"/>
        <v>1190.5588019100001</v>
      </c>
      <c r="C610" s="113">
        <f t="shared" si="385"/>
        <v>1001.409519</v>
      </c>
      <c r="D610" s="114">
        <f t="shared" si="380"/>
        <v>6382.88</v>
      </c>
      <c r="E610" s="115">
        <f t="shared" si="367"/>
        <v>6412.88</v>
      </c>
      <c r="F610" s="116">
        <f t="shared" si="368"/>
        <v>44701</v>
      </c>
      <c r="G610" s="117">
        <f t="shared" si="372"/>
        <v>4.7000726944577131E-3</v>
      </c>
      <c r="H610" s="118">
        <f t="shared" si="386"/>
        <v>44762</v>
      </c>
      <c r="I610" s="118">
        <f t="shared" si="373"/>
        <v>44762</v>
      </c>
      <c r="J610" s="119">
        <f t="shared" si="381"/>
        <v>22</v>
      </c>
      <c r="K610" s="119">
        <f t="shared" si="369"/>
        <v>17</v>
      </c>
      <c r="L610" s="8">
        <f t="shared" si="382"/>
        <v>1.00362993</v>
      </c>
      <c r="M610" s="120">
        <f t="shared" si="370"/>
        <v>1.01060018</v>
      </c>
      <c r="N610" s="120">
        <f t="shared" si="390"/>
        <v>1.1751658082165206</v>
      </c>
      <c r="O610" s="113">
        <f t="shared" si="366"/>
        <v>1.17943157</v>
      </c>
      <c r="P610" s="113">
        <f t="shared" si="374"/>
        <v>1181.0940012000001</v>
      </c>
      <c r="Q610" s="11">
        <f t="shared" si="387"/>
        <v>0</v>
      </c>
      <c r="R610" s="30">
        <f t="shared" si="383"/>
        <v>0</v>
      </c>
      <c r="S610" s="8">
        <f t="shared" si="375"/>
        <v>0</v>
      </c>
      <c r="T610" s="122">
        <f t="shared" si="384"/>
        <v>0.12559999999999999</v>
      </c>
      <c r="U610" s="121">
        <f t="shared" si="365"/>
        <v>17</v>
      </c>
      <c r="V610" s="121">
        <v>252</v>
      </c>
      <c r="W610" s="120">
        <f t="shared" si="376"/>
        <v>1.0080135880000001</v>
      </c>
      <c r="X610" s="113">
        <f t="shared" si="377"/>
        <v>9.4648007100000004</v>
      </c>
      <c r="Y610" s="113">
        <f t="shared" si="378"/>
        <v>0</v>
      </c>
      <c r="Z610" s="125" t="str">
        <f t="shared" si="388"/>
        <v>J=</v>
      </c>
      <c r="AA610" s="118">
        <f t="shared" si="389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79"/>
        <v>44756</v>
      </c>
      <c r="B611" s="113">
        <f t="shared" si="371"/>
        <v>1191.37182291</v>
      </c>
      <c r="C611" s="113">
        <f t="shared" si="385"/>
        <v>1001.409519</v>
      </c>
      <c r="D611" s="114">
        <f t="shared" si="380"/>
        <v>6382.88</v>
      </c>
      <c r="E611" s="115">
        <f t="shared" si="367"/>
        <v>6412.88</v>
      </c>
      <c r="F611" s="116">
        <f t="shared" si="368"/>
        <v>44701</v>
      </c>
      <c r="G611" s="117">
        <f t="shared" si="372"/>
        <v>4.7000726944577131E-3</v>
      </c>
      <c r="H611" s="118">
        <f t="shared" si="386"/>
        <v>44762</v>
      </c>
      <c r="I611" s="118">
        <f t="shared" si="373"/>
        <v>44762</v>
      </c>
      <c r="J611" s="119">
        <f t="shared" si="381"/>
        <v>22</v>
      </c>
      <c r="K611" s="119">
        <f t="shared" si="369"/>
        <v>18</v>
      </c>
      <c r="L611" s="8">
        <f t="shared" si="382"/>
        <v>1.0038438700000001</v>
      </c>
      <c r="M611" s="120">
        <f t="shared" si="370"/>
        <v>1.01060018</v>
      </c>
      <c r="N611" s="120">
        <f t="shared" si="390"/>
        <v>1.1751658082165206</v>
      </c>
      <c r="O611" s="113">
        <f t="shared" si="366"/>
        <v>1.1796829900000001</v>
      </c>
      <c r="P611" s="113">
        <f t="shared" si="374"/>
        <v>1181.34577558</v>
      </c>
      <c r="Q611" s="11">
        <f t="shared" si="387"/>
        <v>0</v>
      </c>
      <c r="R611" s="30">
        <f t="shared" si="383"/>
        <v>0</v>
      </c>
      <c r="S611" s="8">
        <f t="shared" si="375"/>
        <v>0</v>
      </c>
      <c r="T611" s="122">
        <f t="shared" si="384"/>
        <v>0.12559999999999999</v>
      </c>
      <c r="U611" s="121">
        <f t="shared" si="365"/>
        <v>18</v>
      </c>
      <c r="V611" s="121">
        <v>252</v>
      </c>
      <c r="W611" s="120">
        <f t="shared" si="376"/>
        <v>1.008486971</v>
      </c>
      <c r="X611" s="113">
        <f t="shared" si="377"/>
        <v>10.026047330000001</v>
      </c>
      <c r="Y611" s="113">
        <f t="shared" si="378"/>
        <v>0</v>
      </c>
      <c r="Z611" s="125" t="str">
        <f t="shared" si="388"/>
        <v>J=</v>
      </c>
      <c r="AA611" s="118">
        <f t="shared" si="389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79"/>
        <v>44757</v>
      </c>
      <c r="B612" s="113">
        <f t="shared" si="371"/>
        <v>1192.18538502</v>
      </c>
      <c r="C612" s="113">
        <f t="shared" si="385"/>
        <v>1001.409519</v>
      </c>
      <c r="D612" s="114">
        <f t="shared" si="380"/>
        <v>6382.88</v>
      </c>
      <c r="E612" s="115">
        <f t="shared" si="367"/>
        <v>6412.88</v>
      </c>
      <c r="F612" s="116">
        <f t="shared" si="368"/>
        <v>44701</v>
      </c>
      <c r="G612" s="117">
        <f t="shared" si="372"/>
        <v>4.7000726944577131E-3</v>
      </c>
      <c r="H612" s="118">
        <f t="shared" si="386"/>
        <v>44762</v>
      </c>
      <c r="I612" s="118">
        <f t="shared" si="373"/>
        <v>44762</v>
      </c>
      <c r="J612" s="119">
        <f t="shared" si="381"/>
        <v>22</v>
      </c>
      <c r="K612" s="119">
        <f t="shared" si="369"/>
        <v>19</v>
      </c>
      <c r="L612" s="8">
        <f t="shared" si="382"/>
        <v>1.0040578499999999</v>
      </c>
      <c r="M612" s="120">
        <f t="shared" si="370"/>
        <v>1.01060018</v>
      </c>
      <c r="N612" s="120">
        <f t="shared" si="390"/>
        <v>1.1751658082165206</v>
      </c>
      <c r="O612" s="113">
        <f t="shared" si="366"/>
        <v>1.17993445</v>
      </c>
      <c r="P612" s="113">
        <f t="shared" si="374"/>
        <v>1181.5975900200001</v>
      </c>
      <c r="Q612" s="11">
        <f t="shared" si="387"/>
        <v>0</v>
      </c>
      <c r="R612" s="30">
        <f t="shared" si="383"/>
        <v>0</v>
      </c>
      <c r="S612" s="8">
        <f t="shared" si="375"/>
        <v>0</v>
      </c>
      <c r="T612" s="122">
        <f t="shared" si="384"/>
        <v>0.12559999999999999</v>
      </c>
      <c r="U612" s="121">
        <f t="shared" si="365"/>
        <v>19</v>
      </c>
      <c r="V612" s="121">
        <v>252</v>
      </c>
      <c r="W612" s="120">
        <f t="shared" si="376"/>
        <v>1.008960576</v>
      </c>
      <c r="X612" s="113">
        <f t="shared" si="377"/>
        <v>10.587795</v>
      </c>
      <c r="Y612" s="113">
        <f t="shared" si="378"/>
        <v>0</v>
      </c>
      <c r="Z612" s="125" t="str">
        <f t="shared" si="388"/>
        <v>J=</v>
      </c>
      <c r="AA612" s="118">
        <f t="shared" si="389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79"/>
        <v>44758</v>
      </c>
      <c r="B613" s="113">
        <f t="shared" si="371"/>
        <v>1192.9995086700001</v>
      </c>
      <c r="C613" s="113">
        <f t="shared" si="385"/>
        <v>1001.409519</v>
      </c>
      <c r="D613" s="114">
        <f t="shared" si="380"/>
        <v>6382.88</v>
      </c>
      <c r="E613" s="115">
        <f t="shared" si="367"/>
        <v>6412.88</v>
      </c>
      <c r="F613" s="116">
        <f t="shared" si="368"/>
        <v>44701</v>
      </c>
      <c r="G613" s="117">
        <f t="shared" si="372"/>
        <v>4.7000726944577131E-3</v>
      </c>
      <c r="H613" s="118">
        <f t="shared" si="386"/>
        <v>44762</v>
      </c>
      <c r="I613" s="118">
        <f t="shared" si="373"/>
        <v>44762</v>
      </c>
      <c r="J613" s="119">
        <f t="shared" si="381"/>
        <v>22</v>
      </c>
      <c r="K613" s="119">
        <f t="shared" si="369"/>
        <v>20</v>
      </c>
      <c r="L613" s="8">
        <f t="shared" si="382"/>
        <v>1.0042718799999999</v>
      </c>
      <c r="M613" s="120">
        <f t="shared" si="370"/>
        <v>1.01060018</v>
      </c>
      <c r="N613" s="120">
        <f t="shared" si="390"/>
        <v>1.1751658082165206</v>
      </c>
      <c r="O613" s="113">
        <f t="shared" si="366"/>
        <v>1.1801859699999999</v>
      </c>
      <c r="P613" s="113">
        <f t="shared" si="374"/>
        <v>1181.8494645400001</v>
      </c>
      <c r="Q613" s="11">
        <f t="shared" si="387"/>
        <v>0</v>
      </c>
      <c r="R613" s="30">
        <f t="shared" si="383"/>
        <v>0</v>
      </c>
      <c r="S613" s="8">
        <f t="shared" si="375"/>
        <v>0</v>
      </c>
      <c r="T613" s="122">
        <f t="shared" si="384"/>
        <v>0.12559999999999999</v>
      </c>
      <c r="U613" s="121">
        <f t="shared" ref="U613:U676" si="391">IF(Q612&gt;0,1,IF(K613=K612,U612,U612+1))</f>
        <v>20</v>
      </c>
      <c r="V613" s="121">
        <v>252</v>
      </c>
      <c r="W613" s="120">
        <f t="shared" si="376"/>
        <v>1.009434403</v>
      </c>
      <c r="X613" s="113">
        <f t="shared" si="377"/>
        <v>11.150044129999999</v>
      </c>
      <c r="Y613" s="113">
        <f t="shared" si="378"/>
        <v>0</v>
      </c>
      <c r="Z613" s="125" t="str">
        <f t="shared" si="388"/>
        <v>J=</v>
      </c>
      <c r="AA613" s="118">
        <f t="shared" si="389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79"/>
        <v>44759</v>
      </c>
      <c r="B614" s="113">
        <f t="shared" si="371"/>
        <v>1192.9995086700001</v>
      </c>
      <c r="C614" s="113">
        <f t="shared" si="385"/>
        <v>1001.409519</v>
      </c>
      <c r="D614" s="114">
        <f t="shared" si="380"/>
        <v>6382.88</v>
      </c>
      <c r="E614" s="115">
        <f t="shared" si="367"/>
        <v>6412.88</v>
      </c>
      <c r="F614" s="116">
        <f t="shared" si="368"/>
        <v>44701</v>
      </c>
      <c r="G614" s="117">
        <f t="shared" si="372"/>
        <v>4.7000726944577131E-3</v>
      </c>
      <c r="H614" s="118">
        <f t="shared" si="386"/>
        <v>44762</v>
      </c>
      <c r="I614" s="118">
        <f t="shared" si="373"/>
        <v>44762</v>
      </c>
      <c r="J614" s="119">
        <f t="shared" si="381"/>
        <v>22</v>
      </c>
      <c r="K614" s="119">
        <f t="shared" si="369"/>
        <v>20</v>
      </c>
      <c r="L614" s="8">
        <f t="shared" si="382"/>
        <v>1.0042718799999999</v>
      </c>
      <c r="M614" s="120">
        <f t="shared" si="370"/>
        <v>1.01060018</v>
      </c>
      <c r="N614" s="120">
        <f t="shared" si="390"/>
        <v>1.1751658082165206</v>
      </c>
      <c r="O614" s="113">
        <f t="shared" si="366"/>
        <v>1.1801859699999999</v>
      </c>
      <c r="P614" s="113">
        <f t="shared" si="374"/>
        <v>1181.8494645400001</v>
      </c>
      <c r="Q614" s="11">
        <f t="shared" si="387"/>
        <v>0</v>
      </c>
      <c r="R614" s="30">
        <f t="shared" si="383"/>
        <v>0</v>
      </c>
      <c r="S614" s="8">
        <f t="shared" si="375"/>
        <v>0</v>
      </c>
      <c r="T614" s="122">
        <f t="shared" si="384"/>
        <v>0.12559999999999999</v>
      </c>
      <c r="U614" s="121">
        <f t="shared" si="391"/>
        <v>20</v>
      </c>
      <c r="V614" s="121">
        <v>252</v>
      </c>
      <c r="W614" s="120">
        <f t="shared" si="376"/>
        <v>1.009434403</v>
      </c>
      <c r="X614" s="113">
        <f t="shared" si="377"/>
        <v>11.150044129999999</v>
      </c>
      <c r="Y614" s="113">
        <f t="shared" si="378"/>
        <v>0</v>
      </c>
      <c r="Z614" s="125" t="str">
        <f t="shared" si="388"/>
        <v>J=</v>
      </c>
      <c r="AA614" s="118">
        <f t="shared" si="389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79"/>
        <v>44760</v>
      </c>
      <c r="B615" s="113">
        <f t="shared" si="371"/>
        <v>1192.9995086700001</v>
      </c>
      <c r="C615" s="113">
        <f t="shared" si="385"/>
        <v>1001.409519</v>
      </c>
      <c r="D615" s="114">
        <f t="shared" si="380"/>
        <v>6382.88</v>
      </c>
      <c r="E615" s="115">
        <f t="shared" si="367"/>
        <v>6412.88</v>
      </c>
      <c r="F615" s="116">
        <f t="shared" si="368"/>
        <v>44701</v>
      </c>
      <c r="G615" s="117">
        <f t="shared" si="372"/>
        <v>4.7000726944577131E-3</v>
      </c>
      <c r="H615" s="118">
        <f t="shared" si="386"/>
        <v>44762</v>
      </c>
      <c r="I615" s="118">
        <f t="shared" si="373"/>
        <v>44762</v>
      </c>
      <c r="J615" s="119">
        <f t="shared" si="381"/>
        <v>22</v>
      </c>
      <c r="K615" s="119">
        <f t="shared" si="369"/>
        <v>20</v>
      </c>
      <c r="L615" s="8">
        <f t="shared" si="382"/>
        <v>1.0042718799999999</v>
      </c>
      <c r="M615" s="120">
        <f t="shared" si="370"/>
        <v>1.01060018</v>
      </c>
      <c r="N615" s="120">
        <f t="shared" si="390"/>
        <v>1.1751658082165206</v>
      </c>
      <c r="O615" s="113">
        <f t="shared" si="366"/>
        <v>1.1801859699999999</v>
      </c>
      <c r="P615" s="113">
        <f t="shared" si="374"/>
        <v>1181.8494645400001</v>
      </c>
      <c r="Q615" s="11">
        <f t="shared" si="387"/>
        <v>0</v>
      </c>
      <c r="R615" s="30">
        <f t="shared" si="383"/>
        <v>0</v>
      </c>
      <c r="S615" s="8">
        <f t="shared" si="375"/>
        <v>0</v>
      </c>
      <c r="T615" s="122">
        <f t="shared" si="384"/>
        <v>0.12559999999999999</v>
      </c>
      <c r="U615" s="121">
        <f t="shared" si="391"/>
        <v>20</v>
      </c>
      <c r="V615" s="121">
        <v>252</v>
      </c>
      <c r="W615" s="120">
        <f t="shared" si="376"/>
        <v>1.009434403</v>
      </c>
      <c r="X615" s="113">
        <f t="shared" si="377"/>
        <v>11.150044129999999</v>
      </c>
      <c r="Y615" s="113">
        <f t="shared" si="378"/>
        <v>0</v>
      </c>
      <c r="Z615" s="125" t="str">
        <f t="shared" si="388"/>
        <v>J=</v>
      </c>
      <c r="AA615" s="118">
        <f t="shared" si="389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79"/>
        <v>44761</v>
      </c>
      <c r="B616" s="113">
        <f t="shared" si="371"/>
        <v>1193.81418401</v>
      </c>
      <c r="C616" s="113">
        <f t="shared" si="385"/>
        <v>1001.409519</v>
      </c>
      <c r="D616" s="114">
        <f t="shared" si="380"/>
        <v>6382.88</v>
      </c>
      <c r="E616" s="115">
        <f t="shared" si="367"/>
        <v>6412.88</v>
      </c>
      <c r="F616" s="116">
        <f t="shared" si="368"/>
        <v>44701</v>
      </c>
      <c r="G616" s="117">
        <f t="shared" si="372"/>
        <v>4.7000726944577131E-3</v>
      </c>
      <c r="H616" s="118">
        <f t="shared" si="386"/>
        <v>44762</v>
      </c>
      <c r="I616" s="118">
        <f t="shared" si="373"/>
        <v>44762</v>
      </c>
      <c r="J616" s="119">
        <f t="shared" si="381"/>
        <v>22</v>
      </c>
      <c r="K616" s="119">
        <f t="shared" si="369"/>
        <v>21</v>
      </c>
      <c r="L616" s="8">
        <f t="shared" si="382"/>
        <v>1.0044859500000001</v>
      </c>
      <c r="M616" s="120">
        <f t="shared" si="370"/>
        <v>1.01060018</v>
      </c>
      <c r="N616" s="120">
        <f t="shared" si="390"/>
        <v>1.1751658082165206</v>
      </c>
      <c r="O616" s="113">
        <f t="shared" si="366"/>
        <v>1.18043754</v>
      </c>
      <c r="P616" s="113">
        <f t="shared" si="374"/>
        <v>1182.10138914</v>
      </c>
      <c r="Q616" s="11">
        <f t="shared" si="387"/>
        <v>0</v>
      </c>
      <c r="R616" s="30">
        <f t="shared" si="383"/>
        <v>0</v>
      </c>
      <c r="S616" s="8">
        <f t="shared" si="375"/>
        <v>0</v>
      </c>
      <c r="T616" s="122">
        <f t="shared" si="384"/>
        <v>0.12559999999999999</v>
      </c>
      <c r="U616" s="121">
        <f t="shared" si="391"/>
        <v>21</v>
      </c>
      <c r="V616" s="121">
        <v>252</v>
      </c>
      <c r="W616" s="120">
        <f t="shared" si="376"/>
        <v>1.0099084519999999</v>
      </c>
      <c r="X616" s="113">
        <f t="shared" si="377"/>
        <v>11.71279487</v>
      </c>
      <c r="Y616" s="113">
        <f t="shared" si="378"/>
        <v>0</v>
      </c>
      <c r="Z616" s="125" t="str">
        <f t="shared" si="388"/>
        <v>J=</v>
      </c>
      <c r="AA616" s="118">
        <f t="shared" si="389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79"/>
        <v>44762</v>
      </c>
      <c r="B617" s="113">
        <f t="shared" si="371"/>
        <v>1194.6294136199999</v>
      </c>
      <c r="C617" s="113">
        <f t="shared" si="385"/>
        <v>1001.409519</v>
      </c>
      <c r="D617" s="114">
        <f t="shared" si="380"/>
        <v>6382.88</v>
      </c>
      <c r="E617" s="115">
        <f t="shared" si="367"/>
        <v>6412.88</v>
      </c>
      <c r="F617" s="116">
        <f t="shared" si="368"/>
        <v>44701</v>
      </c>
      <c r="G617" s="117">
        <f t="shared" si="372"/>
        <v>4.7000726944577131E-3</v>
      </c>
      <c r="H617" s="118">
        <f t="shared" si="386"/>
        <v>44795</v>
      </c>
      <c r="I617" s="118">
        <f t="shared" si="373"/>
        <v>44762</v>
      </c>
      <c r="J617" s="119">
        <f t="shared" si="381"/>
        <v>22</v>
      </c>
      <c r="K617" s="119">
        <f t="shared" si="369"/>
        <v>22</v>
      </c>
      <c r="L617" s="8">
        <f t="shared" si="382"/>
        <v>1.0047000699999999</v>
      </c>
      <c r="M617" s="120">
        <f t="shared" si="370"/>
        <v>1.01060018</v>
      </c>
      <c r="N617" s="120">
        <f t="shared" si="390"/>
        <v>1.1751658082165206</v>
      </c>
      <c r="O617" s="113">
        <f t="shared" ref="O617:O680" si="392">TRUNC(TRUNC((L617*N617),15),8)</f>
        <v>1.18068916</v>
      </c>
      <c r="P617" s="113">
        <f t="shared" si="374"/>
        <v>1182.3533637999999</v>
      </c>
      <c r="Q617" s="11">
        <f t="shared" si="387"/>
        <v>20</v>
      </c>
      <c r="R617" s="30">
        <f t="shared" si="383"/>
        <v>0</v>
      </c>
      <c r="S617" s="8">
        <f t="shared" si="375"/>
        <v>0</v>
      </c>
      <c r="T617" s="122">
        <f t="shared" si="384"/>
        <v>0.12559999999999999</v>
      </c>
      <c r="U617" s="121">
        <f t="shared" si="391"/>
        <v>22</v>
      </c>
      <c r="V617" s="121">
        <v>252</v>
      </c>
      <c r="W617" s="120">
        <f t="shared" si="376"/>
        <v>1.0103827249999999</v>
      </c>
      <c r="X617" s="113">
        <f t="shared" si="377"/>
        <v>12.276049820000001</v>
      </c>
      <c r="Y617" s="113">
        <f t="shared" si="378"/>
        <v>12.276049820000001</v>
      </c>
      <c r="Z617" s="125" t="str">
        <f t="shared" si="388"/>
        <v>J=</v>
      </c>
      <c r="AA617" s="118">
        <f t="shared" si="389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79"/>
        <v>44763</v>
      </c>
      <c r="B618" s="113">
        <f t="shared" si="371"/>
        <v>1183.25213392</v>
      </c>
      <c r="C618" s="113">
        <f t="shared" si="385"/>
        <v>1001.409519</v>
      </c>
      <c r="D618" s="114">
        <f t="shared" si="380"/>
        <v>6412.88</v>
      </c>
      <c r="E618" s="115">
        <f t="shared" ref="E618:E681" si="393">IF($K618=1,VLOOKUP($A617,$AO$10:$AS$131,4),E617)</f>
        <v>6455.85</v>
      </c>
      <c r="F618" s="116">
        <f t="shared" ref="F618:F681" si="394">IF($K618=1,VLOOKUP($A617,$AO$10:$AS$131,5),F617)</f>
        <v>44732</v>
      </c>
      <c r="G618" s="117">
        <f t="shared" si="372"/>
        <v>6.7005775876050055E-3</v>
      </c>
      <c r="H618" s="118">
        <f t="shared" si="386"/>
        <v>44795</v>
      </c>
      <c r="I618" s="118">
        <f t="shared" si="373"/>
        <v>44795</v>
      </c>
      <c r="J618" s="119">
        <f t="shared" si="381"/>
        <v>23</v>
      </c>
      <c r="K618" s="119">
        <f t="shared" ref="K618:K681" si="395">(J618-(NETWORKDAYS(A618,I618,AD$176:AD$502)-1))</f>
        <v>1</v>
      </c>
      <c r="L618" s="8">
        <f t="shared" si="382"/>
        <v>1.00029039</v>
      </c>
      <c r="M618" s="120">
        <f t="shared" ref="M618:M681" si="396">IF(I618&gt;I617,L617,M617)</f>
        <v>1.0047000699999999</v>
      </c>
      <c r="N618" s="120">
        <f t="shared" si="390"/>
        <v>1.1806891697767448</v>
      </c>
      <c r="O618" s="113">
        <f t="shared" si="392"/>
        <v>1.1810320299999999</v>
      </c>
      <c r="P618" s="113">
        <f t="shared" si="374"/>
        <v>1182.6967170800001</v>
      </c>
      <c r="Q618" s="11">
        <f t="shared" si="387"/>
        <v>0</v>
      </c>
      <c r="R618" s="30">
        <f t="shared" si="383"/>
        <v>0</v>
      </c>
      <c r="S618" s="8">
        <f t="shared" si="375"/>
        <v>0</v>
      </c>
      <c r="T618" s="122">
        <f t="shared" si="384"/>
        <v>0.12559999999999999</v>
      </c>
      <c r="U618" s="121">
        <f t="shared" si="391"/>
        <v>1</v>
      </c>
      <c r="V618" s="121">
        <v>252</v>
      </c>
      <c r="W618" s="120">
        <f t="shared" si="376"/>
        <v>1.000469619</v>
      </c>
      <c r="X618" s="113">
        <f t="shared" si="377"/>
        <v>0.55541684000000002</v>
      </c>
      <c r="Y618" s="113">
        <f t="shared" si="378"/>
        <v>0</v>
      </c>
      <c r="Z618" s="125" t="str">
        <f t="shared" si="388"/>
        <v>J=</v>
      </c>
      <c r="AA618" s="118">
        <f t="shared" si="389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79"/>
        <v>44764</v>
      </c>
      <c r="B619" s="113">
        <f t="shared" si="371"/>
        <v>1184.15158823</v>
      </c>
      <c r="C619" s="113">
        <f t="shared" si="385"/>
        <v>1001.409519</v>
      </c>
      <c r="D619" s="114">
        <f t="shared" si="380"/>
        <v>6412.88</v>
      </c>
      <c r="E619" s="115">
        <f t="shared" si="393"/>
        <v>6455.85</v>
      </c>
      <c r="F619" s="116">
        <f t="shared" si="394"/>
        <v>44732</v>
      </c>
      <c r="G619" s="117">
        <f t="shared" si="372"/>
        <v>6.7005775876050055E-3</v>
      </c>
      <c r="H619" s="118">
        <f t="shared" si="386"/>
        <v>44795</v>
      </c>
      <c r="I619" s="118">
        <f t="shared" si="373"/>
        <v>44795</v>
      </c>
      <c r="J619" s="119">
        <f t="shared" si="381"/>
        <v>23</v>
      </c>
      <c r="K619" s="119">
        <f t="shared" si="395"/>
        <v>2</v>
      </c>
      <c r="L619" s="8">
        <f t="shared" si="382"/>
        <v>1.00058088</v>
      </c>
      <c r="M619" s="120">
        <f t="shared" si="396"/>
        <v>1.0047000699999999</v>
      </c>
      <c r="N619" s="120">
        <f t="shared" si="390"/>
        <v>1.1806891697767448</v>
      </c>
      <c r="O619" s="113">
        <f t="shared" si="392"/>
        <v>1.1813750000000001</v>
      </c>
      <c r="P619" s="113">
        <f t="shared" si="374"/>
        <v>1183.0401704999999</v>
      </c>
      <c r="Q619" s="11">
        <f t="shared" si="387"/>
        <v>0</v>
      </c>
      <c r="R619" s="30">
        <f t="shared" si="383"/>
        <v>0</v>
      </c>
      <c r="S619" s="8">
        <f t="shared" si="375"/>
        <v>0</v>
      </c>
      <c r="T619" s="122">
        <f t="shared" si="384"/>
        <v>0.12559999999999999</v>
      </c>
      <c r="U619" s="121">
        <f t="shared" si="391"/>
        <v>2</v>
      </c>
      <c r="V619" s="121">
        <v>252</v>
      </c>
      <c r="W619" s="120">
        <f t="shared" si="376"/>
        <v>1.000939459</v>
      </c>
      <c r="X619" s="113">
        <f t="shared" si="377"/>
        <v>1.1114177300000001</v>
      </c>
      <c r="Y619" s="113">
        <f t="shared" si="378"/>
        <v>0</v>
      </c>
      <c r="Z619" s="125" t="str">
        <f t="shared" si="388"/>
        <v>J=</v>
      </c>
      <c r="AA619" s="118">
        <f t="shared" si="389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79"/>
        <v>44765</v>
      </c>
      <c r="B620" s="113">
        <f t="shared" si="371"/>
        <v>1185.0517359300002</v>
      </c>
      <c r="C620" s="113">
        <f t="shared" si="385"/>
        <v>1001.409519</v>
      </c>
      <c r="D620" s="114">
        <f t="shared" si="380"/>
        <v>6412.88</v>
      </c>
      <c r="E620" s="115">
        <f t="shared" si="393"/>
        <v>6455.85</v>
      </c>
      <c r="F620" s="116">
        <f t="shared" si="394"/>
        <v>44732</v>
      </c>
      <c r="G620" s="117">
        <f t="shared" si="372"/>
        <v>6.7005775876050055E-3</v>
      </c>
      <c r="H620" s="118">
        <f t="shared" si="386"/>
        <v>44795</v>
      </c>
      <c r="I620" s="118">
        <f t="shared" si="373"/>
        <v>44795</v>
      </c>
      <c r="J620" s="119">
        <f t="shared" si="381"/>
        <v>23</v>
      </c>
      <c r="K620" s="119">
        <f t="shared" si="395"/>
        <v>3</v>
      </c>
      <c r="L620" s="8">
        <f t="shared" si="382"/>
        <v>1.00087145</v>
      </c>
      <c r="M620" s="120">
        <f t="shared" si="396"/>
        <v>1.0047000699999999</v>
      </c>
      <c r="N620" s="120">
        <f t="shared" si="390"/>
        <v>1.1806891697767448</v>
      </c>
      <c r="O620" s="113">
        <f t="shared" si="392"/>
        <v>1.18171808</v>
      </c>
      <c r="P620" s="113">
        <f t="shared" si="374"/>
        <v>1183.3837340800001</v>
      </c>
      <c r="Q620" s="11">
        <f t="shared" si="387"/>
        <v>0</v>
      </c>
      <c r="R620" s="30">
        <f t="shared" si="383"/>
        <v>0</v>
      </c>
      <c r="S620" s="8">
        <f t="shared" si="375"/>
        <v>0</v>
      </c>
      <c r="T620" s="122">
        <f t="shared" si="384"/>
        <v>0.12559999999999999</v>
      </c>
      <c r="U620" s="121">
        <f t="shared" si="391"/>
        <v>3</v>
      </c>
      <c r="V620" s="121">
        <v>252</v>
      </c>
      <c r="W620" s="120">
        <f t="shared" si="376"/>
        <v>1.0014095190000001</v>
      </c>
      <c r="X620" s="113">
        <f t="shared" si="377"/>
        <v>1.66800185</v>
      </c>
      <c r="Y620" s="113">
        <f t="shared" si="378"/>
        <v>0</v>
      </c>
      <c r="Z620" s="125" t="str">
        <f t="shared" si="388"/>
        <v>J=</v>
      </c>
      <c r="AA620" s="118">
        <f t="shared" si="389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79"/>
        <v>44766</v>
      </c>
      <c r="B621" s="113">
        <f t="shared" si="371"/>
        <v>1185.0517359300002</v>
      </c>
      <c r="C621" s="113">
        <f t="shared" si="385"/>
        <v>1001.409519</v>
      </c>
      <c r="D621" s="114">
        <f t="shared" si="380"/>
        <v>6412.88</v>
      </c>
      <c r="E621" s="115">
        <f t="shared" si="393"/>
        <v>6455.85</v>
      </c>
      <c r="F621" s="116">
        <f t="shared" si="394"/>
        <v>44732</v>
      </c>
      <c r="G621" s="117">
        <f t="shared" si="372"/>
        <v>6.7005775876050055E-3</v>
      </c>
      <c r="H621" s="118">
        <f t="shared" si="386"/>
        <v>44795</v>
      </c>
      <c r="I621" s="118">
        <f t="shared" si="373"/>
        <v>44795</v>
      </c>
      <c r="J621" s="119">
        <f t="shared" si="381"/>
        <v>23</v>
      </c>
      <c r="K621" s="119">
        <f t="shared" si="395"/>
        <v>3</v>
      </c>
      <c r="L621" s="8">
        <f t="shared" si="382"/>
        <v>1.00087145</v>
      </c>
      <c r="M621" s="120">
        <f t="shared" si="396"/>
        <v>1.0047000699999999</v>
      </c>
      <c r="N621" s="120">
        <f t="shared" si="390"/>
        <v>1.1806891697767448</v>
      </c>
      <c r="O621" s="113">
        <f t="shared" si="392"/>
        <v>1.18171808</v>
      </c>
      <c r="P621" s="113">
        <f t="shared" si="374"/>
        <v>1183.3837340800001</v>
      </c>
      <c r="Q621" s="11">
        <f t="shared" si="387"/>
        <v>0</v>
      </c>
      <c r="R621" s="30">
        <f t="shared" si="383"/>
        <v>0</v>
      </c>
      <c r="S621" s="8">
        <f t="shared" si="375"/>
        <v>0</v>
      </c>
      <c r="T621" s="122">
        <f t="shared" si="384"/>
        <v>0.12559999999999999</v>
      </c>
      <c r="U621" s="121">
        <f t="shared" si="391"/>
        <v>3</v>
      </c>
      <c r="V621" s="121">
        <v>252</v>
      </c>
      <c r="W621" s="120">
        <f t="shared" si="376"/>
        <v>1.0014095190000001</v>
      </c>
      <c r="X621" s="113">
        <f t="shared" si="377"/>
        <v>1.66800185</v>
      </c>
      <c r="Y621" s="113">
        <f t="shared" si="378"/>
        <v>0</v>
      </c>
      <c r="Z621" s="125" t="str">
        <f t="shared" si="388"/>
        <v>J=</v>
      </c>
      <c r="AA621" s="118">
        <f t="shared" si="389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79"/>
        <v>44767</v>
      </c>
      <c r="B622" s="113">
        <f t="shared" si="371"/>
        <v>1185.0517359300002</v>
      </c>
      <c r="C622" s="113">
        <f t="shared" si="385"/>
        <v>1001.409519</v>
      </c>
      <c r="D622" s="114">
        <f t="shared" si="380"/>
        <v>6412.88</v>
      </c>
      <c r="E622" s="115">
        <f t="shared" si="393"/>
        <v>6455.85</v>
      </c>
      <c r="F622" s="116">
        <f t="shared" si="394"/>
        <v>44732</v>
      </c>
      <c r="G622" s="117">
        <f t="shared" si="372"/>
        <v>6.7005775876050055E-3</v>
      </c>
      <c r="H622" s="118">
        <f t="shared" si="386"/>
        <v>44795</v>
      </c>
      <c r="I622" s="118">
        <f t="shared" si="373"/>
        <v>44795</v>
      </c>
      <c r="J622" s="119">
        <f t="shared" si="381"/>
        <v>23</v>
      </c>
      <c r="K622" s="119">
        <f t="shared" si="395"/>
        <v>3</v>
      </c>
      <c r="L622" s="8">
        <f t="shared" si="382"/>
        <v>1.00087145</v>
      </c>
      <c r="M622" s="120">
        <f t="shared" si="396"/>
        <v>1.0047000699999999</v>
      </c>
      <c r="N622" s="120">
        <f t="shared" si="390"/>
        <v>1.1806891697767448</v>
      </c>
      <c r="O622" s="113">
        <f t="shared" si="392"/>
        <v>1.18171808</v>
      </c>
      <c r="P622" s="113">
        <f t="shared" si="374"/>
        <v>1183.3837340800001</v>
      </c>
      <c r="Q622" s="11">
        <f t="shared" si="387"/>
        <v>0</v>
      </c>
      <c r="R622" s="30">
        <f t="shared" si="383"/>
        <v>0</v>
      </c>
      <c r="S622" s="8">
        <f t="shared" si="375"/>
        <v>0</v>
      </c>
      <c r="T622" s="122">
        <f t="shared" si="384"/>
        <v>0.12559999999999999</v>
      </c>
      <c r="U622" s="121">
        <f t="shared" si="391"/>
        <v>3</v>
      </c>
      <c r="V622" s="121">
        <v>252</v>
      </c>
      <c r="W622" s="120">
        <f t="shared" si="376"/>
        <v>1.0014095190000001</v>
      </c>
      <c r="X622" s="113">
        <f t="shared" si="377"/>
        <v>1.66800185</v>
      </c>
      <c r="Y622" s="113">
        <f t="shared" si="378"/>
        <v>0</v>
      </c>
      <c r="Z622" s="125" t="str">
        <f t="shared" si="388"/>
        <v>J=</v>
      </c>
      <c r="AA622" s="118">
        <f t="shared" si="389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79"/>
        <v>44768</v>
      </c>
      <c r="B623" s="113">
        <f t="shared" si="371"/>
        <v>1185.95254849</v>
      </c>
      <c r="C623" s="113">
        <f t="shared" si="385"/>
        <v>1001.409519</v>
      </c>
      <c r="D623" s="114">
        <f t="shared" si="380"/>
        <v>6412.88</v>
      </c>
      <c r="E623" s="115">
        <f t="shared" si="393"/>
        <v>6455.85</v>
      </c>
      <c r="F623" s="116">
        <f t="shared" si="394"/>
        <v>44732</v>
      </c>
      <c r="G623" s="117">
        <f t="shared" si="372"/>
        <v>6.7005775876050055E-3</v>
      </c>
      <c r="H623" s="118">
        <f t="shared" si="386"/>
        <v>44795</v>
      </c>
      <c r="I623" s="118">
        <f t="shared" si="373"/>
        <v>44795</v>
      </c>
      <c r="J623" s="119">
        <f t="shared" si="381"/>
        <v>23</v>
      </c>
      <c r="K623" s="119">
        <f t="shared" si="395"/>
        <v>4</v>
      </c>
      <c r="L623" s="8">
        <f t="shared" si="382"/>
        <v>1.0011620999999999</v>
      </c>
      <c r="M623" s="120">
        <f t="shared" si="396"/>
        <v>1.0047000699999999</v>
      </c>
      <c r="N623" s="120">
        <f t="shared" si="390"/>
        <v>1.1806891697767448</v>
      </c>
      <c r="O623" s="113">
        <f t="shared" si="392"/>
        <v>1.1820612399999999</v>
      </c>
      <c r="P623" s="113">
        <f t="shared" si="374"/>
        <v>1183.72737777</v>
      </c>
      <c r="Q623" s="11">
        <f t="shared" si="387"/>
        <v>0</v>
      </c>
      <c r="R623" s="30">
        <f t="shared" si="383"/>
        <v>0</v>
      </c>
      <c r="S623" s="8">
        <f t="shared" si="375"/>
        <v>0</v>
      </c>
      <c r="T623" s="122">
        <f t="shared" si="384"/>
        <v>0.12559999999999999</v>
      </c>
      <c r="U623" s="121">
        <f t="shared" si="391"/>
        <v>4</v>
      </c>
      <c r="V623" s="121">
        <v>252</v>
      </c>
      <c r="W623" s="120">
        <f t="shared" si="376"/>
        <v>1.0018798</v>
      </c>
      <c r="X623" s="113">
        <f t="shared" si="377"/>
        <v>2.2251707199999999</v>
      </c>
      <c r="Y623" s="113">
        <f t="shared" si="378"/>
        <v>0</v>
      </c>
      <c r="Z623" s="125" t="str">
        <f t="shared" si="388"/>
        <v>J=</v>
      </c>
      <c r="AA623" s="118">
        <f t="shared" si="389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79"/>
        <v>44769</v>
      </c>
      <c r="B624" s="113">
        <f t="shared" si="371"/>
        <v>1186.8540664</v>
      </c>
      <c r="C624" s="113">
        <f t="shared" si="385"/>
        <v>1001.409519</v>
      </c>
      <c r="D624" s="114">
        <f t="shared" si="380"/>
        <v>6412.88</v>
      </c>
      <c r="E624" s="115">
        <f t="shared" si="393"/>
        <v>6455.85</v>
      </c>
      <c r="F624" s="116">
        <f t="shared" si="394"/>
        <v>44732</v>
      </c>
      <c r="G624" s="117">
        <f t="shared" si="372"/>
        <v>6.7005775876050055E-3</v>
      </c>
      <c r="H624" s="118">
        <f t="shared" si="386"/>
        <v>44795</v>
      </c>
      <c r="I624" s="118">
        <f t="shared" si="373"/>
        <v>44795</v>
      </c>
      <c r="J624" s="119">
        <f t="shared" si="381"/>
        <v>23</v>
      </c>
      <c r="K624" s="119">
        <f t="shared" si="395"/>
        <v>5</v>
      </c>
      <c r="L624" s="8">
        <f t="shared" si="382"/>
        <v>1.00145284</v>
      </c>
      <c r="M624" s="120">
        <f t="shared" si="396"/>
        <v>1.0047000699999999</v>
      </c>
      <c r="N624" s="120">
        <f t="shared" si="390"/>
        <v>1.1806891697767448</v>
      </c>
      <c r="O624" s="113">
        <f t="shared" si="392"/>
        <v>1.18240452</v>
      </c>
      <c r="P624" s="113">
        <f t="shared" si="374"/>
        <v>1184.0711416300001</v>
      </c>
      <c r="Q624" s="11">
        <f t="shared" si="387"/>
        <v>0</v>
      </c>
      <c r="R624" s="30">
        <f t="shared" si="383"/>
        <v>0</v>
      </c>
      <c r="S624" s="8">
        <f t="shared" si="375"/>
        <v>0</v>
      </c>
      <c r="T624" s="122">
        <f t="shared" si="384"/>
        <v>0.12559999999999999</v>
      </c>
      <c r="U624" s="121">
        <f t="shared" si="391"/>
        <v>5</v>
      </c>
      <c r="V624" s="121">
        <v>252</v>
      </c>
      <c r="W624" s="120">
        <f t="shared" si="376"/>
        <v>1.002350302</v>
      </c>
      <c r="X624" s="113">
        <f t="shared" si="377"/>
        <v>2.7829247700000002</v>
      </c>
      <c r="Y624" s="113">
        <f t="shared" si="378"/>
        <v>0</v>
      </c>
      <c r="Z624" s="125" t="str">
        <f t="shared" si="388"/>
        <v>J=</v>
      </c>
      <c r="AA624" s="118">
        <f t="shared" si="389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79"/>
        <v>44770</v>
      </c>
      <c r="B625" s="113">
        <f t="shared" si="371"/>
        <v>1187.7562599299999</v>
      </c>
      <c r="C625" s="113">
        <f t="shared" si="385"/>
        <v>1001.409519</v>
      </c>
      <c r="D625" s="114">
        <f t="shared" si="380"/>
        <v>6412.88</v>
      </c>
      <c r="E625" s="115">
        <f t="shared" si="393"/>
        <v>6455.85</v>
      </c>
      <c r="F625" s="116">
        <f t="shared" si="394"/>
        <v>44732</v>
      </c>
      <c r="G625" s="117">
        <f t="shared" si="372"/>
        <v>6.7005775876050055E-3</v>
      </c>
      <c r="H625" s="118">
        <f t="shared" si="386"/>
        <v>44795</v>
      </c>
      <c r="I625" s="118">
        <f t="shared" si="373"/>
        <v>44795</v>
      </c>
      <c r="J625" s="119">
        <f t="shared" si="381"/>
        <v>23</v>
      </c>
      <c r="K625" s="119">
        <f t="shared" si="395"/>
        <v>6</v>
      </c>
      <c r="L625" s="8">
        <f t="shared" si="382"/>
        <v>1.00174366</v>
      </c>
      <c r="M625" s="120">
        <f t="shared" si="396"/>
        <v>1.0047000699999999</v>
      </c>
      <c r="N625" s="120">
        <f t="shared" si="390"/>
        <v>1.1806891697767448</v>
      </c>
      <c r="O625" s="113">
        <f t="shared" si="392"/>
        <v>1.1827478899999999</v>
      </c>
      <c r="P625" s="113">
        <f t="shared" si="374"/>
        <v>1184.4149956199999</v>
      </c>
      <c r="Q625" s="11">
        <f t="shared" si="387"/>
        <v>0</v>
      </c>
      <c r="R625" s="30">
        <f t="shared" si="383"/>
        <v>0</v>
      </c>
      <c r="S625" s="8">
        <f t="shared" si="375"/>
        <v>0</v>
      </c>
      <c r="T625" s="122">
        <f t="shared" si="384"/>
        <v>0.12559999999999999</v>
      </c>
      <c r="U625" s="121">
        <f t="shared" si="391"/>
        <v>6</v>
      </c>
      <c r="V625" s="121">
        <v>252</v>
      </c>
      <c r="W625" s="120">
        <f t="shared" si="376"/>
        <v>1.002821025</v>
      </c>
      <c r="X625" s="113">
        <f t="shared" si="377"/>
        <v>3.3412643100000001</v>
      </c>
      <c r="Y625" s="113">
        <f t="shared" si="378"/>
        <v>0</v>
      </c>
      <c r="Z625" s="125" t="str">
        <f t="shared" si="388"/>
        <v>J=</v>
      </c>
      <c r="AA625" s="118">
        <f t="shared" si="389"/>
        <v>44795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79"/>
        <v>44771</v>
      </c>
      <c r="B626" s="113">
        <f t="shared" si="371"/>
        <v>1188.6591383</v>
      </c>
      <c r="C626" s="113">
        <f t="shared" si="385"/>
        <v>1001.409519</v>
      </c>
      <c r="D626" s="114">
        <f t="shared" si="380"/>
        <v>6412.88</v>
      </c>
      <c r="E626" s="115">
        <f t="shared" si="393"/>
        <v>6455.85</v>
      </c>
      <c r="F626" s="116">
        <f t="shared" si="394"/>
        <v>44732</v>
      </c>
      <c r="G626" s="117">
        <f t="shared" si="372"/>
        <v>6.7005775876050055E-3</v>
      </c>
      <c r="H626" s="118">
        <f t="shared" si="386"/>
        <v>44795</v>
      </c>
      <c r="I626" s="118">
        <f t="shared" si="373"/>
        <v>44795</v>
      </c>
      <c r="J626" s="119">
        <f t="shared" si="381"/>
        <v>23</v>
      </c>
      <c r="K626" s="119">
        <f t="shared" si="395"/>
        <v>7</v>
      </c>
      <c r="L626" s="8">
        <f t="shared" si="382"/>
        <v>1.00203457</v>
      </c>
      <c r="M626" s="120">
        <f t="shared" si="396"/>
        <v>1.0047000699999999</v>
      </c>
      <c r="N626" s="120">
        <f t="shared" si="390"/>
        <v>1.1806891697767448</v>
      </c>
      <c r="O626" s="113">
        <f t="shared" si="392"/>
        <v>1.1830913599999999</v>
      </c>
      <c r="P626" s="113">
        <f t="shared" si="374"/>
        <v>1184.7589497500001</v>
      </c>
      <c r="Q626" s="11">
        <f t="shared" si="387"/>
        <v>0</v>
      </c>
      <c r="R626" s="30">
        <f t="shared" si="383"/>
        <v>0</v>
      </c>
      <c r="S626" s="8">
        <f t="shared" si="375"/>
        <v>0</v>
      </c>
      <c r="T626" s="122">
        <f t="shared" si="384"/>
        <v>0.12559999999999999</v>
      </c>
      <c r="U626" s="121">
        <f t="shared" si="391"/>
        <v>7</v>
      </c>
      <c r="V626" s="121">
        <v>252</v>
      </c>
      <c r="W626" s="120">
        <f t="shared" si="376"/>
        <v>1.0032919680000001</v>
      </c>
      <c r="X626" s="113">
        <f t="shared" si="377"/>
        <v>3.9001885500000002</v>
      </c>
      <c r="Y626" s="113">
        <f t="shared" si="378"/>
        <v>0</v>
      </c>
      <c r="Z626" s="125" t="str">
        <f t="shared" si="388"/>
        <v>J=</v>
      </c>
      <c r="AA626" s="118">
        <f t="shared" si="389"/>
        <v>44795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79"/>
        <v>44772</v>
      </c>
      <c r="B627" s="113">
        <f t="shared" si="371"/>
        <v>1189.56270423</v>
      </c>
      <c r="C627" s="113">
        <f t="shared" si="385"/>
        <v>1001.409519</v>
      </c>
      <c r="D627" s="114">
        <f t="shared" si="380"/>
        <v>6412.88</v>
      </c>
      <c r="E627" s="115">
        <f t="shared" si="393"/>
        <v>6455.85</v>
      </c>
      <c r="F627" s="116">
        <f t="shared" si="394"/>
        <v>44732</v>
      </c>
      <c r="G627" s="117">
        <f t="shared" si="372"/>
        <v>6.7005775876050055E-3</v>
      </c>
      <c r="H627" s="118">
        <f t="shared" si="386"/>
        <v>44795</v>
      </c>
      <c r="I627" s="118">
        <f t="shared" si="373"/>
        <v>44795</v>
      </c>
      <c r="J627" s="119">
        <f t="shared" si="381"/>
        <v>23</v>
      </c>
      <c r="K627" s="119">
        <f t="shared" si="395"/>
        <v>8</v>
      </c>
      <c r="L627" s="8">
        <f t="shared" si="382"/>
        <v>1.0023255600000001</v>
      </c>
      <c r="M627" s="120">
        <f t="shared" si="396"/>
        <v>1.0047000699999999</v>
      </c>
      <c r="N627" s="120">
        <f t="shared" si="390"/>
        <v>1.1806891697767448</v>
      </c>
      <c r="O627" s="113">
        <f t="shared" si="392"/>
        <v>1.18343493</v>
      </c>
      <c r="P627" s="113">
        <f t="shared" si="374"/>
        <v>1185.1030040099999</v>
      </c>
      <c r="Q627" s="11">
        <f t="shared" si="387"/>
        <v>0</v>
      </c>
      <c r="R627" s="30">
        <f t="shared" si="383"/>
        <v>0</v>
      </c>
      <c r="S627" s="8">
        <f t="shared" si="375"/>
        <v>0</v>
      </c>
      <c r="T627" s="122">
        <f t="shared" si="384"/>
        <v>0.12559999999999999</v>
      </c>
      <c r="U627" s="121">
        <f t="shared" si="391"/>
        <v>8</v>
      </c>
      <c r="V627" s="121">
        <v>252</v>
      </c>
      <c r="W627" s="120">
        <f t="shared" si="376"/>
        <v>1.0037631330000001</v>
      </c>
      <c r="X627" s="113">
        <f t="shared" si="377"/>
        <v>4.4597002200000002</v>
      </c>
      <c r="Y627" s="113">
        <f t="shared" si="378"/>
        <v>0</v>
      </c>
      <c r="Z627" s="125" t="str">
        <f t="shared" si="388"/>
        <v>J=</v>
      </c>
      <c r="AA627" s="118">
        <f t="shared" si="389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79"/>
        <v>44773</v>
      </c>
      <c r="B628" s="113">
        <f t="shared" si="371"/>
        <v>1189.56270423</v>
      </c>
      <c r="C628" s="113">
        <f t="shared" si="385"/>
        <v>1001.409519</v>
      </c>
      <c r="D628" s="114">
        <f t="shared" si="380"/>
        <v>6412.88</v>
      </c>
      <c r="E628" s="115">
        <f t="shared" si="393"/>
        <v>6455.85</v>
      </c>
      <c r="F628" s="116">
        <f t="shared" si="394"/>
        <v>44732</v>
      </c>
      <c r="G628" s="117">
        <f t="shared" si="372"/>
        <v>6.7005775876050055E-3</v>
      </c>
      <c r="H628" s="118">
        <f t="shared" si="386"/>
        <v>44795</v>
      </c>
      <c r="I628" s="118">
        <f t="shared" si="373"/>
        <v>44795</v>
      </c>
      <c r="J628" s="119">
        <f t="shared" si="381"/>
        <v>23</v>
      </c>
      <c r="K628" s="119">
        <f t="shared" si="395"/>
        <v>8</v>
      </c>
      <c r="L628" s="8">
        <f t="shared" si="382"/>
        <v>1.0023255600000001</v>
      </c>
      <c r="M628" s="120">
        <f t="shared" si="396"/>
        <v>1.0047000699999999</v>
      </c>
      <c r="N628" s="120">
        <f t="shared" si="390"/>
        <v>1.1806891697767448</v>
      </c>
      <c r="O628" s="113">
        <f t="shared" si="392"/>
        <v>1.18343493</v>
      </c>
      <c r="P628" s="113">
        <f t="shared" si="374"/>
        <v>1185.1030040099999</v>
      </c>
      <c r="Q628" s="11">
        <f t="shared" si="387"/>
        <v>0</v>
      </c>
      <c r="R628" s="30">
        <f t="shared" si="383"/>
        <v>0</v>
      </c>
      <c r="S628" s="8">
        <f t="shared" si="375"/>
        <v>0</v>
      </c>
      <c r="T628" s="122">
        <f t="shared" si="384"/>
        <v>0.12559999999999999</v>
      </c>
      <c r="U628" s="121">
        <f t="shared" si="391"/>
        <v>8</v>
      </c>
      <c r="V628" s="121">
        <v>252</v>
      </c>
      <c r="W628" s="120">
        <f t="shared" si="376"/>
        <v>1.0037631330000001</v>
      </c>
      <c r="X628" s="113">
        <f t="shared" si="377"/>
        <v>4.4597002200000002</v>
      </c>
      <c r="Y628" s="113">
        <f t="shared" si="378"/>
        <v>0</v>
      </c>
      <c r="Z628" s="125" t="str">
        <f t="shared" si="388"/>
        <v>J=</v>
      </c>
      <c r="AA628" s="118">
        <f t="shared" si="389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79"/>
        <v>44774</v>
      </c>
      <c r="B629" s="113">
        <f t="shared" si="371"/>
        <v>1189.56270423</v>
      </c>
      <c r="C629" s="113">
        <f t="shared" si="385"/>
        <v>1001.409519</v>
      </c>
      <c r="D629" s="114">
        <f t="shared" si="380"/>
        <v>6412.88</v>
      </c>
      <c r="E629" s="115">
        <f t="shared" si="393"/>
        <v>6455.85</v>
      </c>
      <c r="F629" s="116">
        <f t="shared" si="394"/>
        <v>44732</v>
      </c>
      <c r="G629" s="117">
        <f t="shared" si="372"/>
        <v>6.7005775876050055E-3</v>
      </c>
      <c r="H629" s="118">
        <f t="shared" si="386"/>
        <v>44795</v>
      </c>
      <c r="I629" s="118">
        <f t="shared" si="373"/>
        <v>44795</v>
      </c>
      <c r="J629" s="119">
        <f t="shared" si="381"/>
        <v>23</v>
      </c>
      <c r="K629" s="119">
        <f t="shared" si="395"/>
        <v>8</v>
      </c>
      <c r="L629" s="8">
        <f t="shared" si="382"/>
        <v>1.0023255600000001</v>
      </c>
      <c r="M629" s="120">
        <f t="shared" si="396"/>
        <v>1.0047000699999999</v>
      </c>
      <c r="N629" s="120">
        <f t="shared" si="390"/>
        <v>1.1806891697767448</v>
      </c>
      <c r="O629" s="113">
        <f t="shared" si="392"/>
        <v>1.18343493</v>
      </c>
      <c r="P629" s="113">
        <f t="shared" si="374"/>
        <v>1185.1030040099999</v>
      </c>
      <c r="Q629" s="11">
        <f t="shared" si="387"/>
        <v>0</v>
      </c>
      <c r="R629" s="30">
        <f t="shared" si="383"/>
        <v>0</v>
      </c>
      <c r="S629" s="8">
        <f t="shared" si="375"/>
        <v>0</v>
      </c>
      <c r="T629" s="122">
        <f t="shared" si="384"/>
        <v>0.12559999999999999</v>
      </c>
      <c r="U629" s="121">
        <f t="shared" si="391"/>
        <v>8</v>
      </c>
      <c r="V629" s="121">
        <v>252</v>
      </c>
      <c r="W629" s="120">
        <f t="shared" si="376"/>
        <v>1.0037631330000001</v>
      </c>
      <c r="X629" s="113">
        <f t="shared" si="377"/>
        <v>4.4597002200000002</v>
      </c>
      <c r="Y629" s="113">
        <f t="shared" si="378"/>
        <v>0</v>
      </c>
      <c r="Z629" s="125" t="str">
        <f t="shared" si="388"/>
        <v>J=</v>
      </c>
      <c r="AA629" s="118">
        <f t="shared" si="389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79"/>
        <v>44775</v>
      </c>
      <c r="B630" s="113">
        <f t="shared" si="371"/>
        <v>1190.46694806</v>
      </c>
      <c r="C630" s="113">
        <f t="shared" si="385"/>
        <v>1001.409519</v>
      </c>
      <c r="D630" s="114">
        <f t="shared" si="380"/>
        <v>6412.88</v>
      </c>
      <c r="E630" s="115">
        <f t="shared" si="393"/>
        <v>6455.85</v>
      </c>
      <c r="F630" s="116">
        <f t="shared" si="394"/>
        <v>44732</v>
      </c>
      <c r="G630" s="117">
        <f t="shared" si="372"/>
        <v>6.7005775876050055E-3</v>
      </c>
      <c r="H630" s="118">
        <f t="shared" si="386"/>
        <v>44795</v>
      </c>
      <c r="I630" s="118">
        <f t="shared" si="373"/>
        <v>44795</v>
      </c>
      <c r="J630" s="119">
        <f t="shared" si="381"/>
        <v>23</v>
      </c>
      <c r="K630" s="119">
        <f t="shared" si="395"/>
        <v>9</v>
      </c>
      <c r="L630" s="8">
        <f t="shared" si="382"/>
        <v>1.0026166299999999</v>
      </c>
      <c r="M630" s="120">
        <f t="shared" si="396"/>
        <v>1.0047000699999999</v>
      </c>
      <c r="N630" s="120">
        <f t="shared" si="390"/>
        <v>1.1806891697767448</v>
      </c>
      <c r="O630" s="113">
        <f t="shared" si="392"/>
        <v>1.18377859</v>
      </c>
      <c r="P630" s="113">
        <f t="shared" si="374"/>
        <v>1185.44714841</v>
      </c>
      <c r="Q630" s="11">
        <f t="shared" si="387"/>
        <v>0</v>
      </c>
      <c r="R630" s="30">
        <f t="shared" si="383"/>
        <v>0</v>
      </c>
      <c r="S630" s="8">
        <f t="shared" si="375"/>
        <v>0</v>
      </c>
      <c r="T630" s="122">
        <f t="shared" si="384"/>
        <v>0.12559999999999999</v>
      </c>
      <c r="U630" s="121">
        <f t="shared" si="391"/>
        <v>9</v>
      </c>
      <c r="V630" s="121">
        <v>252</v>
      </c>
      <c r="W630" s="120">
        <f t="shared" si="376"/>
        <v>1.00423452</v>
      </c>
      <c r="X630" s="113">
        <f t="shared" si="377"/>
        <v>5.0197996500000004</v>
      </c>
      <c r="Y630" s="113">
        <f t="shared" si="378"/>
        <v>0</v>
      </c>
      <c r="Z630" s="125" t="str">
        <f t="shared" si="388"/>
        <v>J=</v>
      </c>
      <c r="AA630" s="118">
        <f t="shared" si="389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79"/>
        <v>44776</v>
      </c>
      <c r="B631" s="113">
        <f t="shared" si="371"/>
        <v>1191.3718878899999</v>
      </c>
      <c r="C631" s="113">
        <f t="shared" si="385"/>
        <v>1001.409519</v>
      </c>
      <c r="D631" s="114">
        <f t="shared" si="380"/>
        <v>6412.88</v>
      </c>
      <c r="E631" s="115">
        <f t="shared" si="393"/>
        <v>6455.85</v>
      </c>
      <c r="F631" s="116">
        <f t="shared" si="394"/>
        <v>44732</v>
      </c>
      <c r="G631" s="117">
        <f t="shared" si="372"/>
        <v>6.7005775876050055E-3</v>
      </c>
      <c r="H631" s="118">
        <f t="shared" si="386"/>
        <v>44795</v>
      </c>
      <c r="I631" s="118">
        <f t="shared" si="373"/>
        <v>44795</v>
      </c>
      <c r="J631" s="119">
        <f t="shared" si="381"/>
        <v>23</v>
      </c>
      <c r="K631" s="119">
        <f t="shared" si="395"/>
        <v>10</v>
      </c>
      <c r="L631" s="8">
        <f t="shared" si="382"/>
        <v>1.0029077900000001</v>
      </c>
      <c r="M631" s="120">
        <f t="shared" si="396"/>
        <v>1.0047000699999999</v>
      </c>
      <c r="N631" s="120">
        <f t="shared" si="390"/>
        <v>1.1806891697767448</v>
      </c>
      <c r="O631" s="113">
        <f t="shared" si="392"/>
        <v>1.1841223599999999</v>
      </c>
      <c r="P631" s="113">
        <f t="shared" si="374"/>
        <v>1185.7914029599999</v>
      </c>
      <c r="Q631" s="11">
        <f t="shared" si="387"/>
        <v>0</v>
      </c>
      <c r="R631" s="30">
        <f t="shared" si="383"/>
        <v>0</v>
      </c>
      <c r="S631" s="8">
        <f t="shared" si="375"/>
        <v>0</v>
      </c>
      <c r="T631" s="122">
        <f t="shared" si="384"/>
        <v>0.12559999999999999</v>
      </c>
      <c r="U631" s="121">
        <f t="shared" si="391"/>
        <v>10</v>
      </c>
      <c r="V631" s="121">
        <v>252</v>
      </c>
      <c r="W631" s="120">
        <f t="shared" si="376"/>
        <v>1.0047061269999999</v>
      </c>
      <c r="X631" s="113">
        <f t="shared" si="377"/>
        <v>5.5804849299999999</v>
      </c>
      <c r="Y631" s="113">
        <f t="shared" si="378"/>
        <v>0</v>
      </c>
      <c r="Z631" s="125" t="str">
        <f t="shared" si="388"/>
        <v>J=</v>
      </c>
      <c r="AA631" s="118">
        <f t="shared" si="389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79"/>
        <v>44777</v>
      </c>
      <c r="B632" s="113">
        <f t="shared" si="371"/>
        <v>1192.2775276699999</v>
      </c>
      <c r="C632" s="113">
        <f t="shared" si="385"/>
        <v>1001.409519</v>
      </c>
      <c r="D632" s="114">
        <f t="shared" si="380"/>
        <v>6412.88</v>
      </c>
      <c r="E632" s="115">
        <f t="shared" si="393"/>
        <v>6455.85</v>
      </c>
      <c r="F632" s="116">
        <f t="shared" si="394"/>
        <v>44732</v>
      </c>
      <c r="G632" s="117">
        <f t="shared" si="372"/>
        <v>6.7005775876050055E-3</v>
      </c>
      <c r="H632" s="118">
        <f t="shared" si="386"/>
        <v>44795</v>
      </c>
      <c r="I632" s="118">
        <f t="shared" si="373"/>
        <v>44795</v>
      </c>
      <c r="J632" s="119">
        <f t="shared" si="381"/>
        <v>23</v>
      </c>
      <c r="K632" s="119">
        <f t="shared" si="395"/>
        <v>11</v>
      </c>
      <c r="L632" s="8">
        <f t="shared" si="382"/>
        <v>1.0031990399999999</v>
      </c>
      <c r="M632" s="120">
        <f t="shared" si="396"/>
        <v>1.0047000699999999</v>
      </c>
      <c r="N632" s="120">
        <f t="shared" si="390"/>
        <v>1.1806891697767448</v>
      </c>
      <c r="O632" s="113">
        <f t="shared" si="392"/>
        <v>1.1844662399999999</v>
      </c>
      <c r="P632" s="113">
        <f t="shared" si="374"/>
        <v>1186.13576767</v>
      </c>
      <c r="Q632" s="11">
        <f t="shared" si="387"/>
        <v>0</v>
      </c>
      <c r="R632" s="30">
        <f t="shared" si="383"/>
        <v>0</v>
      </c>
      <c r="S632" s="8">
        <f t="shared" si="375"/>
        <v>0</v>
      </c>
      <c r="T632" s="122">
        <f t="shared" si="384"/>
        <v>0.12559999999999999</v>
      </c>
      <c r="U632" s="121">
        <f t="shared" si="391"/>
        <v>11</v>
      </c>
      <c r="V632" s="121">
        <v>252</v>
      </c>
      <c r="W632" s="120">
        <f t="shared" si="376"/>
        <v>1.0051779569999999</v>
      </c>
      <c r="X632" s="113">
        <f t="shared" si="377"/>
        <v>6.1417599999999997</v>
      </c>
      <c r="Y632" s="113">
        <f t="shared" si="378"/>
        <v>0</v>
      </c>
      <c r="Z632" s="125" t="str">
        <f t="shared" si="388"/>
        <v>J=</v>
      </c>
      <c r="AA632" s="118">
        <f t="shared" si="389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79"/>
        <v>44778</v>
      </c>
      <c r="B633" s="113">
        <f t="shared" si="371"/>
        <v>1193.1838440600002</v>
      </c>
      <c r="C633" s="113">
        <f t="shared" si="385"/>
        <v>1001.409519</v>
      </c>
      <c r="D633" s="114">
        <f t="shared" si="380"/>
        <v>6412.88</v>
      </c>
      <c r="E633" s="115">
        <f t="shared" si="393"/>
        <v>6455.85</v>
      </c>
      <c r="F633" s="116">
        <f t="shared" si="394"/>
        <v>44732</v>
      </c>
      <c r="G633" s="117">
        <f t="shared" si="372"/>
        <v>6.7005775876050055E-3</v>
      </c>
      <c r="H633" s="118">
        <f t="shared" si="386"/>
        <v>44795</v>
      </c>
      <c r="I633" s="118">
        <f t="shared" si="373"/>
        <v>44795</v>
      </c>
      <c r="J633" s="119">
        <f t="shared" si="381"/>
        <v>23</v>
      </c>
      <c r="K633" s="119">
        <f t="shared" si="395"/>
        <v>12</v>
      </c>
      <c r="L633" s="8">
        <f t="shared" si="382"/>
        <v>1.00349037</v>
      </c>
      <c r="M633" s="120">
        <f t="shared" si="396"/>
        <v>1.0047000699999999</v>
      </c>
      <c r="N633" s="120">
        <f t="shared" si="390"/>
        <v>1.1806891697767448</v>
      </c>
      <c r="O633" s="113">
        <f t="shared" si="392"/>
        <v>1.18481021</v>
      </c>
      <c r="P633" s="113">
        <f t="shared" si="374"/>
        <v>1186.4802225000001</v>
      </c>
      <c r="Q633" s="11">
        <f t="shared" si="387"/>
        <v>0</v>
      </c>
      <c r="R633" s="30">
        <f t="shared" si="383"/>
        <v>0</v>
      </c>
      <c r="S633" s="8">
        <f t="shared" si="375"/>
        <v>0</v>
      </c>
      <c r="T633" s="122">
        <f t="shared" si="384"/>
        <v>0.12559999999999999</v>
      </c>
      <c r="U633" s="121">
        <f t="shared" si="391"/>
        <v>12</v>
      </c>
      <c r="V633" s="121">
        <v>252</v>
      </c>
      <c r="W633" s="120">
        <f t="shared" si="376"/>
        <v>1.0056500070000001</v>
      </c>
      <c r="X633" s="113">
        <f t="shared" si="377"/>
        <v>6.7036215600000002</v>
      </c>
      <c r="Y633" s="113">
        <f t="shared" si="378"/>
        <v>0</v>
      </c>
      <c r="Z633" s="125" t="str">
        <f t="shared" si="388"/>
        <v>J=</v>
      </c>
      <c r="AA633" s="118">
        <f t="shared" si="389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79"/>
        <v>44779</v>
      </c>
      <c r="B634" s="113">
        <f t="shared" si="371"/>
        <v>1194.0908409900001</v>
      </c>
      <c r="C634" s="113">
        <f t="shared" si="385"/>
        <v>1001.409519</v>
      </c>
      <c r="D634" s="114">
        <f t="shared" si="380"/>
        <v>6412.88</v>
      </c>
      <c r="E634" s="115">
        <f t="shared" si="393"/>
        <v>6455.85</v>
      </c>
      <c r="F634" s="116">
        <f t="shared" si="394"/>
        <v>44732</v>
      </c>
      <c r="G634" s="117">
        <f t="shared" si="372"/>
        <v>6.7005775876050055E-3</v>
      </c>
      <c r="H634" s="118">
        <f t="shared" si="386"/>
        <v>44795</v>
      </c>
      <c r="I634" s="118">
        <f t="shared" si="373"/>
        <v>44795</v>
      </c>
      <c r="J634" s="119">
        <f t="shared" si="381"/>
        <v>23</v>
      </c>
      <c r="K634" s="119">
        <f t="shared" si="395"/>
        <v>13</v>
      </c>
      <c r="L634" s="8">
        <f t="shared" si="382"/>
        <v>1.00378178</v>
      </c>
      <c r="M634" s="120">
        <f t="shared" si="396"/>
        <v>1.0047000699999999</v>
      </c>
      <c r="N634" s="120">
        <f t="shared" si="390"/>
        <v>1.1806891697767448</v>
      </c>
      <c r="O634" s="113">
        <f t="shared" si="392"/>
        <v>1.18515427</v>
      </c>
      <c r="P634" s="113">
        <f t="shared" si="374"/>
        <v>1186.82476746</v>
      </c>
      <c r="Q634" s="11">
        <f t="shared" si="387"/>
        <v>0</v>
      </c>
      <c r="R634" s="30">
        <f t="shared" si="383"/>
        <v>0</v>
      </c>
      <c r="S634" s="8">
        <f t="shared" si="375"/>
        <v>0</v>
      </c>
      <c r="T634" s="122">
        <f t="shared" si="384"/>
        <v>0.12559999999999999</v>
      </c>
      <c r="U634" s="121">
        <f t="shared" si="391"/>
        <v>13</v>
      </c>
      <c r="V634" s="121">
        <v>252</v>
      </c>
      <c r="W634" s="120">
        <f t="shared" si="376"/>
        <v>1.00612228</v>
      </c>
      <c r="X634" s="113">
        <f t="shared" si="377"/>
        <v>7.2660735299999999</v>
      </c>
      <c r="Y634" s="113">
        <f t="shared" si="378"/>
        <v>0</v>
      </c>
      <c r="Z634" s="125" t="str">
        <f t="shared" si="388"/>
        <v>J=</v>
      </c>
      <c r="AA634" s="118">
        <f t="shared" si="389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79"/>
        <v>44780</v>
      </c>
      <c r="B635" s="113">
        <f t="shared" si="371"/>
        <v>1194.0908409900001</v>
      </c>
      <c r="C635" s="113">
        <f t="shared" si="385"/>
        <v>1001.409519</v>
      </c>
      <c r="D635" s="114">
        <f t="shared" si="380"/>
        <v>6412.88</v>
      </c>
      <c r="E635" s="115">
        <f t="shared" si="393"/>
        <v>6455.85</v>
      </c>
      <c r="F635" s="116">
        <f t="shared" si="394"/>
        <v>44732</v>
      </c>
      <c r="G635" s="117">
        <f t="shared" si="372"/>
        <v>6.7005775876050055E-3</v>
      </c>
      <c r="H635" s="118">
        <f t="shared" si="386"/>
        <v>44795</v>
      </c>
      <c r="I635" s="118">
        <f t="shared" si="373"/>
        <v>44795</v>
      </c>
      <c r="J635" s="119">
        <f t="shared" si="381"/>
        <v>23</v>
      </c>
      <c r="K635" s="119">
        <f t="shared" si="395"/>
        <v>13</v>
      </c>
      <c r="L635" s="8">
        <f t="shared" si="382"/>
        <v>1.00378178</v>
      </c>
      <c r="M635" s="120">
        <f t="shared" si="396"/>
        <v>1.0047000699999999</v>
      </c>
      <c r="N635" s="120">
        <f t="shared" si="390"/>
        <v>1.1806891697767448</v>
      </c>
      <c r="O635" s="113">
        <f t="shared" si="392"/>
        <v>1.18515427</v>
      </c>
      <c r="P635" s="113">
        <f t="shared" si="374"/>
        <v>1186.82476746</v>
      </c>
      <c r="Q635" s="11">
        <f t="shared" si="387"/>
        <v>0</v>
      </c>
      <c r="R635" s="30">
        <f t="shared" si="383"/>
        <v>0</v>
      </c>
      <c r="S635" s="8">
        <f t="shared" si="375"/>
        <v>0</v>
      </c>
      <c r="T635" s="122">
        <f t="shared" si="384"/>
        <v>0.12559999999999999</v>
      </c>
      <c r="U635" s="121">
        <f t="shared" si="391"/>
        <v>13</v>
      </c>
      <c r="V635" s="121">
        <v>252</v>
      </c>
      <c r="W635" s="120">
        <f t="shared" si="376"/>
        <v>1.00612228</v>
      </c>
      <c r="X635" s="113">
        <f t="shared" si="377"/>
        <v>7.2660735299999999</v>
      </c>
      <c r="Y635" s="113">
        <f t="shared" si="378"/>
        <v>0</v>
      </c>
      <c r="Z635" s="125" t="str">
        <f t="shared" si="388"/>
        <v>J=</v>
      </c>
      <c r="AA635" s="118">
        <f t="shared" si="389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79"/>
        <v>44781</v>
      </c>
      <c r="B636" s="113">
        <f t="shared" si="371"/>
        <v>1194.0908409900001</v>
      </c>
      <c r="C636" s="113">
        <f t="shared" si="385"/>
        <v>1001.409519</v>
      </c>
      <c r="D636" s="114">
        <f t="shared" si="380"/>
        <v>6412.88</v>
      </c>
      <c r="E636" s="115">
        <f t="shared" si="393"/>
        <v>6455.85</v>
      </c>
      <c r="F636" s="116">
        <f t="shared" si="394"/>
        <v>44732</v>
      </c>
      <c r="G636" s="117">
        <f t="shared" si="372"/>
        <v>6.7005775876050055E-3</v>
      </c>
      <c r="H636" s="118">
        <f t="shared" si="386"/>
        <v>44795</v>
      </c>
      <c r="I636" s="118">
        <f t="shared" si="373"/>
        <v>44795</v>
      </c>
      <c r="J636" s="119">
        <f t="shared" si="381"/>
        <v>23</v>
      </c>
      <c r="K636" s="119">
        <f t="shared" si="395"/>
        <v>13</v>
      </c>
      <c r="L636" s="8">
        <f t="shared" si="382"/>
        <v>1.00378178</v>
      </c>
      <c r="M636" s="120">
        <f t="shared" si="396"/>
        <v>1.0047000699999999</v>
      </c>
      <c r="N636" s="120">
        <f t="shared" si="390"/>
        <v>1.1806891697767448</v>
      </c>
      <c r="O636" s="113">
        <f t="shared" si="392"/>
        <v>1.18515427</v>
      </c>
      <c r="P636" s="113">
        <f t="shared" si="374"/>
        <v>1186.82476746</v>
      </c>
      <c r="Q636" s="11">
        <f t="shared" si="387"/>
        <v>0</v>
      </c>
      <c r="R636" s="30">
        <f t="shared" si="383"/>
        <v>0</v>
      </c>
      <c r="S636" s="8">
        <f t="shared" si="375"/>
        <v>0</v>
      </c>
      <c r="T636" s="122">
        <f t="shared" si="384"/>
        <v>0.12559999999999999</v>
      </c>
      <c r="U636" s="121">
        <f t="shared" si="391"/>
        <v>13</v>
      </c>
      <c r="V636" s="121">
        <v>252</v>
      </c>
      <c r="W636" s="120">
        <f t="shared" si="376"/>
        <v>1.00612228</v>
      </c>
      <c r="X636" s="113">
        <f t="shared" si="377"/>
        <v>7.2660735299999999</v>
      </c>
      <c r="Y636" s="113">
        <f t="shared" si="378"/>
        <v>0</v>
      </c>
      <c r="Z636" s="125" t="str">
        <f t="shared" si="388"/>
        <v>J=</v>
      </c>
      <c r="AA636" s="118">
        <f t="shared" si="389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79"/>
        <v>44782</v>
      </c>
      <c r="B637" s="113">
        <f t="shared" si="371"/>
        <v>1194.99853661</v>
      </c>
      <c r="C637" s="113">
        <f t="shared" si="385"/>
        <v>1001.409519</v>
      </c>
      <c r="D637" s="114">
        <f t="shared" si="380"/>
        <v>6412.88</v>
      </c>
      <c r="E637" s="115">
        <f t="shared" si="393"/>
        <v>6455.85</v>
      </c>
      <c r="F637" s="116">
        <f t="shared" si="394"/>
        <v>44732</v>
      </c>
      <c r="G637" s="117">
        <f t="shared" si="372"/>
        <v>6.7005775876050055E-3</v>
      </c>
      <c r="H637" s="118">
        <f t="shared" si="386"/>
        <v>44795</v>
      </c>
      <c r="I637" s="118">
        <f t="shared" si="373"/>
        <v>44795</v>
      </c>
      <c r="J637" s="119">
        <f t="shared" si="381"/>
        <v>23</v>
      </c>
      <c r="K637" s="119">
        <f t="shared" si="395"/>
        <v>14</v>
      </c>
      <c r="L637" s="8">
        <f t="shared" si="382"/>
        <v>1.0040732800000001</v>
      </c>
      <c r="M637" s="120">
        <f t="shared" si="396"/>
        <v>1.0047000699999999</v>
      </c>
      <c r="N637" s="120">
        <f t="shared" si="390"/>
        <v>1.1806891697767448</v>
      </c>
      <c r="O637" s="113">
        <f t="shared" si="392"/>
        <v>1.1854984399999999</v>
      </c>
      <c r="P637" s="113">
        <f t="shared" si="374"/>
        <v>1187.1694225700001</v>
      </c>
      <c r="Q637" s="11">
        <f t="shared" si="387"/>
        <v>0</v>
      </c>
      <c r="R637" s="30">
        <f t="shared" si="383"/>
        <v>0</v>
      </c>
      <c r="S637" s="8">
        <f t="shared" si="375"/>
        <v>0</v>
      </c>
      <c r="T637" s="122">
        <f t="shared" si="384"/>
        <v>0.12559999999999999</v>
      </c>
      <c r="U637" s="121">
        <f t="shared" si="391"/>
        <v>14</v>
      </c>
      <c r="V637" s="121">
        <v>252</v>
      </c>
      <c r="W637" s="120">
        <f t="shared" si="376"/>
        <v>1.0065947740000001</v>
      </c>
      <c r="X637" s="113">
        <f t="shared" si="377"/>
        <v>7.8291140400000003</v>
      </c>
      <c r="Y637" s="113">
        <f t="shared" si="378"/>
        <v>0</v>
      </c>
      <c r="Z637" s="125" t="str">
        <f t="shared" si="388"/>
        <v>J=</v>
      </c>
      <c r="AA637" s="118">
        <f t="shared" si="389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79"/>
        <v>44783</v>
      </c>
      <c r="B638" s="113">
        <f t="shared" si="371"/>
        <v>1195.9069224000002</v>
      </c>
      <c r="C638" s="113">
        <f t="shared" si="385"/>
        <v>1001.409519</v>
      </c>
      <c r="D638" s="114">
        <f t="shared" si="380"/>
        <v>6412.88</v>
      </c>
      <c r="E638" s="115">
        <f t="shared" si="393"/>
        <v>6455.85</v>
      </c>
      <c r="F638" s="116">
        <f t="shared" si="394"/>
        <v>44732</v>
      </c>
      <c r="G638" s="117">
        <f t="shared" si="372"/>
        <v>6.7005775876050055E-3</v>
      </c>
      <c r="H638" s="118">
        <f t="shared" si="386"/>
        <v>44795</v>
      </c>
      <c r="I638" s="118">
        <f t="shared" si="373"/>
        <v>44795</v>
      </c>
      <c r="J638" s="119">
        <f t="shared" si="381"/>
        <v>23</v>
      </c>
      <c r="K638" s="119">
        <f t="shared" si="395"/>
        <v>15</v>
      </c>
      <c r="L638" s="8">
        <f t="shared" si="382"/>
        <v>1.0043648599999999</v>
      </c>
      <c r="M638" s="120">
        <f t="shared" si="396"/>
        <v>1.0047000699999999</v>
      </c>
      <c r="N638" s="120">
        <f t="shared" si="390"/>
        <v>1.1806891697767448</v>
      </c>
      <c r="O638" s="113">
        <f t="shared" si="392"/>
        <v>1.18584271</v>
      </c>
      <c r="P638" s="113">
        <f t="shared" si="374"/>
        <v>1187.5141778300001</v>
      </c>
      <c r="Q638" s="11">
        <f t="shared" si="387"/>
        <v>0</v>
      </c>
      <c r="R638" s="30">
        <f t="shared" si="383"/>
        <v>0</v>
      </c>
      <c r="S638" s="8">
        <f t="shared" si="375"/>
        <v>0</v>
      </c>
      <c r="T638" s="122">
        <f t="shared" si="384"/>
        <v>0.12559999999999999</v>
      </c>
      <c r="U638" s="121">
        <f t="shared" si="391"/>
        <v>15</v>
      </c>
      <c r="V638" s="121">
        <v>252</v>
      </c>
      <c r="W638" s="120">
        <f t="shared" si="376"/>
        <v>1.0070674900000001</v>
      </c>
      <c r="X638" s="113">
        <f t="shared" si="377"/>
        <v>8.3927445699999996</v>
      </c>
      <c r="Y638" s="113">
        <f t="shared" si="378"/>
        <v>0</v>
      </c>
      <c r="Z638" s="125" t="str">
        <f t="shared" si="388"/>
        <v>J=</v>
      </c>
      <c r="AA638" s="118">
        <f t="shared" si="389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79"/>
        <v>44784</v>
      </c>
      <c r="B639" s="113">
        <f t="shared" si="371"/>
        <v>1196.8159987299998</v>
      </c>
      <c r="C639" s="113">
        <f t="shared" si="385"/>
        <v>1001.409519</v>
      </c>
      <c r="D639" s="114">
        <f t="shared" si="380"/>
        <v>6412.88</v>
      </c>
      <c r="E639" s="115">
        <f t="shared" si="393"/>
        <v>6455.85</v>
      </c>
      <c r="F639" s="116">
        <f t="shared" si="394"/>
        <v>44732</v>
      </c>
      <c r="G639" s="117">
        <f t="shared" si="372"/>
        <v>6.7005775876050055E-3</v>
      </c>
      <c r="H639" s="118">
        <f t="shared" si="386"/>
        <v>44795</v>
      </c>
      <c r="I639" s="118">
        <f t="shared" si="373"/>
        <v>44795</v>
      </c>
      <c r="J639" s="119">
        <f t="shared" si="381"/>
        <v>23</v>
      </c>
      <c r="K639" s="119">
        <f t="shared" si="395"/>
        <v>16</v>
      </c>
      <c r="L639" s="8">
        <f t="shared" si="382"/>
        <v>1.0046565300000001</v>
      </c>
      <c r="M639" s="120">
        <f t="shared" si="396"/>
        <v>1.0047000699999999</v>
      </c>
      <c r="N639" s="120">
        <f t="shared" si="390"/>
        <v>1.1806891697767448</v>
      </c>
      <c r="O639" s="113">
        <f t="shared" si="392"/>
        <v>1.1861870800000001</v>
      </c>
      <c r="P639" s="113">
        <f t="shared" si="374"/>
        <v>1187.8590332199999</v>
      </c>
      <c r="Q639" s="11">
        <f t="shared" si="387"/>
        <v>0</v>
      </c>
      <c r="R639" s="30">
        <f t="shared" si="383"/>
        <v>0</v>
      </c>
      <c r="S639" s="8">
        <f t="shared" si="375"/>
        <v>0</v>
      </c>
      <c r="T639" s="122">
        <f t="shared" si="384"/>
        <v>0.12559999999999999</v>
      </c>
      <c r="U639" s="121">
        <f t="shared" si="391"/>
        <v>16</v>
      </c>
      <c r="V639" s="121">
        <v>252</v>
      </c>
      <c r="W639" s="120">
        <f t="shared" si="376"/>
        <v>1.007540428</v>
      </c>
      <c r="X639" s="113">
        <f t="shared" si="377"/>
        <v>8.9569655099999999</v>
      </c>
      <c r="Y639" s="113">
        <f t="shared" si="378"/>
        <v>0</v>
      </c>
      <c r="Z639" s="125" t="str">
        <f t="shared" si="388"/>
        <v>J=</v>
      </c>
      <c r="AA639" s="118">
        <f t="shared" si="389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79"/>
        <v>44785</v>
      </c>
      <c r="B640" s="113">
        <f t="shared" si="371"/>
        <v>1197.72576598</v>
      </c>
      <c r="C640" s="113">
        <f t="shared" si="385"/>
        <v>1001.409519</v>
      </c>
      <c r="D640" s="114">
        <f t="shared" si="380"/>
        <v>6412.88</v>
      </c>
      <c r="E640" s="115">
        <f t="shared" si="393"/>
        <v>6455.85</v>
      </c>
      <c r="F640" s="116">
        <f t="shared" si="394"/>
        <v>44732</v>
      </c>
      <c r="G640" s="117">
        <f t="shared" si="372"/>
        <v>6.7005775876050055E-3</v>
      </c>
      <c r="H640" s="118">
        <f t="shared" si="386"/>
        <v>44795</v>
      </c>
      <c r="I640" s="118">
        <f t="shared" si="373"/>
        <v>44795</v>
      </c>
      <c r="J640" s="119">
        <f t="shared" si="381"/>
        <v>23</v>
      </c>
      <c r="K640" s="119">
        <f t="shared" si="395"/>
        <v>17</v>
      </c>
      <c r="L640" s="8">
        <f t="shared" si="382"/>
        <v>1.00494828</v>
      </c>
      <c r="M640" s="120">
        <f t="shared" si="396"/>
        <v>1.0047000699999999</v>
      </c>
      <c r="N640" s="120">
        <f t="shared" si="390"/>
        <v>1.1806891697767448</v>
      </c>
      <c r="O640" s="113">
        <f t="shared" si="392"/>
        <v>1.18653155</v>
      </c>
      <c r="P640" s="113">
        <f t="shared" si="374"/>
        <v>1188.2039887599999</v>
      </c>
      <c r="Q640" s="11">
        <f t="shared" si="387"/>
        <v>0</v>
      </c>
      <c r="R640" s="30">
        <f t="shared" si="383"/>
        <v>0</v>
      </c>
      <c r="S640" s="8">
        <f t="shared" si="375"/>
        <v>0</v>
      </c>
      <c r="T640" s="122">
        <f t="shared" si="384"/>
        <v>0.12559999999999999</v>
      </c>
      <c r="U640" s="121">
        <f t="shared" si="391"/>
        <v>17</v>
      </c>
      <c r="V640" s="121">
        <v>252</v>
      </c>
      <c r="W640" s="120">
        <f t="shared" si="376"/>
        <v>1.0080135880000001</v>
      </c>
      <c r="X640" s="113">
        <f t="shared" si="377"/>
        <v>9.5217772200000006</v>
      </c>
      <c r="Y640" s="113">
        <f t="shared" si="378"/>
        <v>0</v>
      </c>
      <c r="Z640" s="125" t="str">
        <f t="shared" si="388"/>
        <v>J=</v>
      </c>
      <c r="AA640" s="118">
        <f t="shared" si="389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79"/>
        <v>44786</v>
      </c>
      <c r="B641" s="113">
        <f t="shared" si="371"/>
        <v>1198.63622571</v>
      </c>
      <c r="C641" s="113">
        <f t="shared" si="385"/>
        <v>1001.409519</v>
      </c>
      <c r="D641" s="114">
        <f t="shared" si="380"/>
        <v>6412.88</v>
      </c>
      <c r="E641" s="115">
        <f t="shared" si="393"/>
        <v>6455.85</v>
      </c>
      <c r="F641" s="116">
        <f t="shared" si="394"/>
        <v>44732</v>
      </c>
      <c r="G641" s="117">
        <f t="shared" si="372"/>
        <v>6.7005775876050055E-3</v>
      </c>
      <c r="H641" s="118">
        <f t="shared" si="386"/>
        <v>44795</v>
      </c>
      <c r="I641" s="118">
        <f t="shared" si="373"/>
        <v>44795</v>
      </c>
      <c r="J641" s="119">
        <f t="shared" si="381"/>
        <v>23</v>
      </c>
      <c r="K641" s="119">
        <f t="shared" si="395"/>
        <v>18</v>
      </c>
      <c r="L641" s="8">
        <f t="shared" si="382"/>
        <v>1.0052401200000001</v>
      </c>
      <c r="M641" s="120">
        <f t="shared" si="396"/>
        <v>1.0047000699999999</v>
      </c>
      <c r="N641" s="120">
        <f t="shared" si="390"/>
        <v>1.1806891697767448</v>
      </c>
      <c r="O641" s="113">
        <f t="shared" si="392"/>
        <v>1.18687612</v>
      </c>
      <c r="P641" s="113">
        <f t="shared" si="374"/>
        <v>1188.54904444</v>
      </c>
      <c r="Q641" s="11">
        <f t="shared" si="387"/>
        <v>0</v>
      </c>
      <c r="R641" s="30">
        <f t="shared" si="383"/>
        <v>0</v>
      </c>
      <c r="S641" s="8">
        <f t="shared" si="375"/>
        <v>0</v>
      </c>
      <c r="T641" s="122">
        <f t="shared" si="384"/>
        <v>0.12559999999999999</v>
      </c>
      <c r="U641" s="121">
        <f t="shared" si="391"/>
        <v>18</v>
      </c>
      <c r="V641" s="121">
        <v>252</v>
      </c>
      <c r="W641" s="120">
        <f t="shared" si="376"/>
        <v>1.008486971</v>
      </c>
      <c r="X641" s="113">
        <f t="shared" si="377"/>
        <v>10.08718127</v>
      </c>
      <c r="Y641" s="113">
        <f t="shared" si="378"/>
        <v>0</v>
      </c>
      <c r="Z641" s="125" t="str">
        <f t="shared" si="388"/>
        <v>J=</v>
      </c>
      <c r="AA641" s="118">
        <f t="shared" si="389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79"/>
        <v>44787</v>
      </c>
      <c r="B642" s="113">
        <f t="shared" si="371"/>
        <v>1198.63622571</v>
      </c>
      <c r="C642" s="113">
        <f t="shared" si="385"/>
        <v>1001.409519</v>
      </c>
      <c r="D642" s="114">
        <f t="shared" si="380"/>
        <v>6412.88</v>
      </c>
      <c r="E642" s="115">
        <f t="shared" si="393"/>
        <v>6455.85</v>
      </c>
      <c r="F642" s="116">
        <f t="shared" si="394"/>
        <v>44732</v>
      </c>
      <c r="G642" s="117">
        <f t="shared" si="372"/>
        <v>6.7005775876050055E-3</v>
      </c>
      <c r="H642" s="118">
        <f t="shared" si="386"/>
        <v>44795</v>
      </c>
      <c r="I642" s="118">
        <f t="shared" si="373"/>
        <v>44795</v>
      </c>
      <c r="J642" s="119">
        <f t="shared" si="381"/>
        <v>23</v>
      </c>
      <c r="K642" s="119">
        <f t="shared" si="395"/>
        <v>18</v>
      </c>
      <c r="L642" s="8">
        <f t="shared" si="382"/>
        <v>1.0052401200000001</v>
      </c>
      <c r="M642" s="120">
        <f t="shared" si="396"/>
        <v>1.0047000699999999</v>
      </c>
      <c r="N642" s="120">
        <f t="shared" si="390"/>
        <v>1.1806891697767448</v>
      </c>
      <c r="O642" s="113">
        <f t="shared" si="392"/>
        <v>1.18687612</v>
      </c>
      <c r="P642" s="113">
        <f t="shared" si="374"/>
        <v>1188.54904444</v>
      </c>
      <c r="Q642" s="11">
        <f t="shared" si="387"/>
        <v>0</v>
      </c>
      <c r="R642" s="30">
        <f t="shared" si="383"/>
        <v>0</v>
      </c>
      <c r="S642" s="8">
        <f t="shared" si="375"/>
        <v>0</v>
      </c>
      <c r="T642" s="122">
        <f t="shared" si="384"/>
        <v>0.12559999999999999</v>
      </c>
      <c r="U642" s="121">
        <f t="shared" si="391"/>
        <v>18</v>
      </c>
      <c r="V642" s="121">
        <v>252</v>
      </c>
      <c r="W642" s="120">
        <f t="shared" si="376"/>
        <v>1.008486971</v>
      </c>
      <c r="X642" s="113">
        <f t="shared" si="377"/>
        <v>10.08718127</v>
      </c>
      <c r="Y642" s="113">
        <f t="shared" si="378"/>
        <v>0</v>
      </c>
      <c r="Z642" s="125" t="str">
        <f t="shared" si="388"/>
        <v>J=</v>
      </c>
      <c r="AA642" s="118">
        <f t="shared" si="389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79"/>
        <v>44788</v>
      </c>
      <c r="B643" s="113">
        <f t="shared" si="371"/>
        <v>1198.63622571</v>
      </c>
      <c r="C643" s="113">
        <f t="shared" si="385"/>
        <v>1001.409519</v>
      </c>
      <c r="D643" s="114">
        <f t="shared" si="380"/>
        <v>6412.88</v>
      </c>
      <c r="E643" s="115">
        <f t="shared" si="393"/>
        <v>6455.85</v>
      </c>
      <c r="F643" s="116">
        <f t="shared" si="394"/>
        <v>44732</v>
      </c>
      <c r="G643" s="117">
        <f t="shared" si="372"/>
        <v>6.7005775876050055E-3</v>
      </c>
      <c r="H643" s="118">
        <f t="shared" si="386"/>
        <v>44795</v>
      </c>
      <c r="I643" s="118">
        <f t="shared" si="373"/>
        <v>44795</v>
      </c>
      <c r="J643" s="119">
        <f t="shared" si="381"/>
        <v>23</v>
      </c>
      <c r="K643" s="119">
        <f t="shared" si="395"/>
        <v>18</v>
      </c>
      <c r="L643" s="8">
        <f t="shared" si="382"/>
        <v>1.0052401200000001</v>
      </c>
      <c r="M643" s="120">
        <f t="shared" si="396"/>
        <v>1.0047000699999999</v>
      </c>
      <c r="N643" s="120">
        <f t="shared" si="390"/>
        <v>1.1806891697767448</v>
      </c>
      <c r="O643" s="113">
        <f t="shared" si="392"/>
        <v>1.18687612</v>
      </c>
      <c r="P643" s="113">
        <f t="shared" si="374"/>
        <v>1188.54904444</v>
      </c>
      <c r="Q643" s="11">
        <f t="shared" si="387"/>
        <v>0</v>
      </c>
      <c r="R643" s="30">
        <f t="shared" si="383"/>
        <v>0</v>
      </c>
      <c r="S643" s="8">
        <f t="shared" si="375"/>
        <v>0</v>
      </c>
      <c r="T643" s="122">
        <f t="shared" si="384"/>
        <v>0.12559999999999999</v>
      </c>
      <c r="U643" s="121">
        <f t="shared" si="391"/>
        <v>18</v>
      </c>
      <c r="V643" s="121">
        <v>252</v>
      </c>
      <c r="W643" s="120">
        <f t="shared" si="376"/>
        <v>1.008486971</v>
      </c>
      <c r="X643" s="113">
        <f t="shared" si="377"/>
        <v>10.08718127</v>
      </c>
      <c r="Y643" s="113">
        <f t="shared" si="378"/>
        <v>0</v>
      </c>
      <c r="Z643" s="125" t="str">
        <f t="shared" si="388"/>
        <v>J=</v>
      </c>
      <c r="AA643" s="118">
        <f t="shared" si="389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79"/>
        <v>44789</v>
      </c>
      <c r="B644" s="113">
        <f t="shared" si="371"/>
        <v>1199.5473669799999</v>
      </c>
      <c r="C644" s="113">
        <f t="shared" si="385"/>
        <v>1001.409519</v>
      </c>
      <c r="D644" s="114">
        <f t="shared" si="380"/>
        <v>6412.88</v>
      </c>
      <c r="E644" s="115">
        <f t="shared" si="393"/>
        <v>6455.85</v>
      </c>
      <c r="F644" s="116">
        <f t="shared" si="394"/>
        <v>44732</v>
      </c>
      <c r="G644" s="117">
        <f t="shared" si="372"/>
        <v>6.7005775876050055E-3</v>
      </c>
      <c r="H644" s="118">
        <f t="shared" si="386"/>
        <v>44795</v>
      </c>
      <c r="I644" s="118">
        <f t="shared" si="373"/>
        <v>44795</v>
      </c>
      <c r="J644" s="119">
        <f t="shared" si="381"/>
        <v>23</v>
      </c>
      <c r="K644" s="119">
        <f t="shared" si="395"/>
        <v>19</v>
      </c>
      <c r="L644" s="8">
        <f t="shared" si="382"/>
        <v>1.0055320400000001</v>
      </c>
      <c r="M644" s="120">
        <f t="shared" si="396"/>
        <v>1.0047000699999999</v>
      </c>
      <c r="N644" s="120">
        <f t="shared" si="390"/>
        <v>1.1806891697767448</v>
      </c>
      <c r="O644" s="113">
        <f t="shared" si="392"/>
        <v>1.1872207800000001</v>
      </c>
      <c r="P644" s="113">
        <f t="shared" si="374"/>
        <v>1188.8941902399999</v>
      </c>
      <c r="Q644" s="11">
        <f t="shared" si="387"/>
        <v>0</v>
      </c>
      <c r="R644" s="30">
        <f t="shared" si="383"/>
        <v>0</v>
      </c>
      <c r="S644" s="8">
        <f t="shared" si="375"/>
        <v>0</v>
      </c>
      <c r="T644" s="122">
        <f t="shared" si="384"/>
        <v>0.12559999999999999</v>
      </c>
      <c r="U644" s="121">
        <f t="shared" si="391"/>
        <v>19</v>
      </c>
      <c r="V644" s="121">
        <v>252</v>
      </c>
      <c r="W644" s="120">
        <f t="shared" si="376"/>
        <v>1.008960576</v>
      </c>
      <c r="X644" s="113">
        <f t="shared" si="377"/>
        <v>10.653176739999999</v>
      </c>
      <c r="Y644" s="113">
        <f t="shared" si="378"/>
        <v>0</v>
      </c>
      <c r="Z644" s="125" t="str">
        <f t="shared" si="388"/>
        <v>J=</v>
      </c>
      <c r="AA644" s="118">
        <f t="shared" si="389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79"/>
        <v>44790</v>
      </c>
      <c r="B645" s="113">
        <f t="shared" si="371"/>
        <v>1200.45921039</v>
      </c>
      <c r="C645" s="113">
        <f t="shared" si="385"/>
        <v>1001.409519</v>
      </c>
      <c r="D645" s="114">
        <f t="shared" si="380"/>
        <v>6412.88</v>
      </c>
      <c r="E645" s="115">
        <f t="shared" si="393"/>
        <v>6455.85</v>
      </c>
      <c r="F645" s="116">
        <f t="shared" si="394"/>
        <v>44732</v>
      </c>
      <c r="G645" s="117">
        <f t="shared" si="372"/>
        <v>6.7005775876050055E-3</v>
      </c>
      <c r="H645" s="118">
        <f t="shared" si="386"/>
        <v>44795</v>
      </c>
      <c r="I645" s="118">
        <f t="shared" si="373"/>
        <v>44795</v>
      </c>
      <c r="J645" s="119">
        <f t="shared" si="381"/>
        <v>23</v>
      </c>
      <c r="K645" s="119">
        <f t="shared" si="395"/>
        <v>20</v>
      </c>
      <c r="L645" s="8">
        <f t="shared" si="382"/>
        <v>1.00582404</v>
      </c>
      <c r="M645" s="120">
        <f t="shared" si="396"/>
        <v>1.0047000699999999</v>
      </c>
      <c r="N645" s="120">
        <f t="shared" si="390"/>
        <v>1.1806891697767448</v>
      </c>
      <c r="O645" s="113">
        <f t="shared" si="392"/>
        <v>1.18756555</v>
      </c>
      <c r="P645" s="113">
        <f t="shared" si="374"/>
        <v>1189.2394462</v>
      </c>
      <c r="Q645" s="11">
        <f t="shared" si="387"/>
        <v>0</v>
      </c>
      <c r="R645" s="30">
        <f t="shared" si="383"/>
        <v>0</v>
      </c>
      <c r="S645" s="8">
        <f t="shared" si="375"/>
        <v>0</v>
      </c>
      <c r="T645" s="122">
        <f t="shared" si="384"/>
        <v>0.12559999999999999</v>
      </c>
      <c r="U645" s="121">
        <f t="shared" si="391"/>
        <v>20</v>
      </c>
      <c r="V645" s="121">
        <v>252</v>
      </c>
      <c r="W645" s="120">
        <f t="shared" si="376"/>
        <v>1.009434403</v>
      </c>
      <c r="X645" s="113">
        <f t="shared" si="377"/>
        <v>11.219764189999999</v>
      </c>
      <c r="Y645" s="113">
        <f t="shared" si="378"/>
        <v>0</v>
      </c>
      <c r="Z645" s="125" t="str">
        <f t="shared" si="388"/>
        <v>J=</v>
      </c>
      <c r="AA645" s="118">
        <f t="shared" si="389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79"/>
        <v>44791</v>
      </c>
      <c r="B646" s="113">
        <f t="shared" si="371"/>
        <v>1201.3717563300002</v>
      </c>
      <c r="C646" s="113">
        <f t="shared" si="385"/>
        <v>1001.409519</v>
      </c>
      <c r="D646" s="114">
        <f t="shared" si="380"/>
        <v>6412.88</v>
      </c>
      <c r="E646" s="115">
        <f t="shared" si="393"/>
        <v>6455.85</v>
      </c>
      <c r="F646" s="116">
        <f t="shared" si="394"/>
        <v>44732</v>
      </c>
      <c r="G646" s="117">
        <f t="shared" si="372"/>
        <v>6.7005775876050055E-3</v>
      </c>
      <c r="H646" s="118">
        <f t="shared" si="386"/>
        <v>44795</v>
      </c>
      <c r="I646" s="118">
        <f t="shared" si="373"/>
        <v>44795</v>
      </c>
      <c r="J646" s="119">
        <f t="shared" si="381"/>
        <v>23</v>
      </c>
      <c r="K646" s="119">
        <f t="shared" si="395"/>
        <v>21</v>
      </c>
      <c r="L646" s="8">
        <f t="shared" si="382"/>
        <v>1.00611614</v>
      </c>
      <c r="M646" s="120">
        <f t="shared" si="396"/>
        <v>1.0047000699999999</v>
      </c>
      <c r="N646" s="120">
        <f t="shared" si="390"/>
        <v>1.1806891697767448</v>
      </c>
      <c r="O646" s="113">
        <f t="shared" si="392"/>
        <v>1.1879104300000001</v>
      </c>
      <c r="P646" s="113">
        <f t="shared" si="374"/>
        <v>1189.5848123200001</v>
      </c>
      <c r="Q646" s="11">
        <f t="shared" si="387"/>
        <v>0</v>
      </c>
      <c r="R646" s="30">
        <f t="shared" si="383"/>
        <v>0</v>
      </c>
      <c r="S646" s="8">
        <f t="shared" si="375"/>
        <v>0</v>
      </c>
      <c r="T646" s="122">
        <f t="shared" si="384"/>
        <v>0.12559999999999999</v>
      </c>
      <c r="U646" s="121">
        <f t="shared" si="391"/>
        <v>21</v>
      </c>
      <c r="V646" s="121">
        <v>252</v>
      </c>
      <c r="W646" s="120">
        <f t="shared" si="376"/>
        <v>1.0099084519999999</v>
      </c>
      <c r="X646" s="113">
        <f t="shared" si="377"/>
        <v>11.786944009999999</v>
      </c>
      <c r="Y646" s="113">
        <f t="shared" si="378"/>
        <v>0</v>
      </c>
      <c r="Z646" s="125" t="str">
        <f t="shared" si="388"/>
        <v>J=</v>
      </c>
      <c r="AA646" s="118">
        <f t="shared" si="389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79"/>
        <v>44792</v>
      </c>
      <c r="B647" s="113">
        <f t="shared" si="371"/>
        <v>1202.2849771800002</v>
      </c>
      <c r="C647" s="113">
        <f t="shared" si="385"/>
        <v>1001.409519</v>
      </c>
      <c r="D647" s="114">
        <f t="shared" si="380"/>
        <v>6412.88</v>
      </c>
      <c r="E647" s="115">
        <f t="shared" si="393"/>
        <v>6455.85</v>
      </c>
      <c r="F647" s="116">
        <f t="shared" si="394"/>
        <v>44732</v>
      </c>
      <c r="G647" s="117">
        <f t="shared" si="372"/>
        <v>6.7005775876050055E-3</v>
      </c>
      <c r="H647" s="118">
        <f t="shared" si="386"/>
        <v>44795</v>
      </c>
      <c r="I647" s="118">
        <f t="shared" si="373"/>
        <v>44795</v>
      </c>
      <c r="J647" s="119">
        <f t="shared" si="381"/>
        <v>23</v>
      </c>
      <c r="K647" s="119">
        <f t="shared" si="395"/>
        <v>22</v>
      </c>
      <c r="L647" s="8">
        <f t="shared" si="382"/>
        <v>1.0064083100000001</v>
      </c>
      <c r="M647" s="120">
        <f t="shared" si="396"/>
        <v>1.0047000699999999</v>
      </c>
      <c r="N647" s="120">
        <f t="shared" si="390"/>
        <v>1.1806891697767448</v>
      </c>
      <c r="O647" s="113">
        <f t="shared" si="392"/>
        <v>1.1882553899999999</v>
      </c>
      <c r="P647" s="113">
        <f t="shared" si="374"/>
        <v>1189.9302585400001</v>
      </c>
      <c r="Q647" s="11">
        <f t="shared" si="387"/>
        <v>0</v>
      </c>
      <c r="R647" s="30">
        <f t="shared" si="383"/>
        <v>0</v>
      </c>
      <c r="S647" s="8">
        <f t="shared" si="375"/>
        <v>0</v>
      </c>
      <c r="T647" s="122">
        <f t="shared" si="384"/>
        <v>0.12559999999999999</v>
      </c>
      <c r="U647" s="121">
        <f t="shared" si="391"/>
        <v>22</v>
      </c>
      <c r="V647" s="121">
        <v>252</v>
      </c>
      <c r="W647" s="120">
        <f t="shared" si="376"/>
        <v>1.0103827249999999</v>
      </c>
      <c r="X647" s="113">
        <f t="shared" si="377"/>
        <v>12.35471864</v>
      </c>
      <c r="Y647" s="113">
        <f t="shared" si="378"/>
        <v>0</v>
      </c>
      <c r="Z647" s="125" t="str">
        <f t="shared" si="388"/>
        <v>J=</v>
      </c>
      <c r="AA647" s="118">
        <f t="shared" si="389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79"/>
        <v>44793</v>
      </c>
      <c r="B648" s="113">
        <f t="shared" si="371"/>
        <v>1203.1989013100001</v>
      </c>
      <c r="C648" s="113">
        <f t="shared" si="385"/>
        <v>1001.409519</v>
      </c>
      <c r="D648" s="114">
        <f t="shared" si="380"/>
        <v>6412.88</v>
      </c>
      <c r="E648" s="115">
        <f t="shared" si="393"/>
        <v>6455.85</v>
      </c>
      <c r="F648" s="116">
        <f t="shared" si="394"/>
        <v>44732</v>
      </c>
      <c r="G648" s="117">
        <f t="shared" si="372"/>
        <v>6.7005775876050055E-3</v>
      </c>
      <c r="H648" s="118">
        <f t="shared" si="386"/>
        <v>44824</v>
      </c>
      <c r="I648" s="118">
        <f t="shared" si="373"/>
        <v>44795</v>
      </c>
      <c r="J648" s="119">
        <f t="shared" si="381"/>
        <v>23</v>
      </c>
      <c r="K648" s="119">
        <f t="shared" si="395"/>
        <v>23</v>
      </c>
      <c r="L648" s="8">
        <f t="shared" si="382"/>
        <v>1.00670057</v>
      </c>
      <c r="M648" s="120">
        <f t="shared" si="396"/>
        <v>1.0047000699999999</v>
      </c>
      <c r="N648" s="120">
        <f t="shared" si="390"/>
        <v>1.1806891697767448</v>
      </c>
      <c r="O648" s="113">
        <f t="shared" si="392"/>
        <v>1.18860046</v>
      </c>
      <c r="P648" s="113">
        <f t="shared" si="374"/>
        <v>1190.27581493</v>
      </c>
      <c r="Q648" s="11">
        <f t="shared" si="387"/>
        <v>0</v>
      </c>
      <c r="R648" s="30">
        <f t="shared" si="383"/>
        <v>0</v>
      </c>
      <c r="S648" s="8">
        <f t="shared" si="375"/>
        <v>0</v>
      </c>
      <c r="T648" s="122">
        <f t="shared" si="384"/>
        <v>0.12559999999999999</v>
      </c>
      <c r="U648" s="121">
        <f t="shared" si="391"/>
        <v>23</v>
      </c>
      <c r="V648" s="121">
        <v>252</v>
      </c>
      <c r="W648" s="120">
        <f t="shared" si="376"/>
        <v>1.0108572199999999</v>
      </c>
      <c r="X648" s="113">
        <f t="shared" si="377"/>
        <v>12.923086380000001</v>
      </c>
      <c r="Y648" s="113">
        <f t="shared" si="378"/>
        <v>0</v>
      </c>
      <c r="Z648" s="125" t="str">
        <f t="shared" si="388"/>
        <v>J=</v>
      </c>
      <c r="AA648" s="118">
        <f t="shared" si="389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379"/>
        <v>44794</v>
      </c>
      <c r="B649" s="113">
        <f t="shared" si="371"/>
        <v>1203.1989013100001</v>
      </c>
      <c r="C649" s="113">
        <f t="shared" si="385"/>
        <v>1001.409519</v>
      </c>
      <c r="D649" s="114">
        <f t="shared" si="380"/>
        <v>6412.88</v>
      </c>
      <c r="E649" s="115">
        <f t="shared" si="393"/>
        <v>6455.85</v>
      </c>
      <c r="F649" s="116">
        <f t="shared" si="394"/>
        <v>44732</v>
      </c>
      <c r="G649" s="117">
        <f t="shared" si="372"/>
        <v>6.7005775876050055E-3</v>
      </c>
      <c r="H649" s="118">
        <f t="shared" si="386"/>
        <v>44824</v>
      </c>
      <c r="I649" s="118">
        <f t="shared" si="373"/>
        <v>44795</v>
      </c>
      <c r="J649" s="119">
        <f t="shared" si="381"/>
        <v>23</v>
      </c>
      <c r="K649" s="119">
        <f t="shared" si="395"/>
        <v>23</v>
      </c>
      <c r="L649" s="8">
        <f t="shared" si="382"/>
        <v>1.00670057</v>
      </c>
      <c r="M649" s="120">
        <f t="shared" si="396"/>
        <v>1.0047000699999999</v>
      </c>
      <c r="N649" s="120">
        <f t="shared" si="390"/>
        <v>1.1806891697767448</v>
      </c>
      <c r="O649" s="113">
        <f t="shared" si="392"/>
        <v>1.18860046</v>
      </c>
      <c r="P649" s="113">
        <f t="shared" si="374"/>
        <v>1190.27581493</v>
      </c>
      <c r="Q649" s="11">
        <f t="shared" si="387"/>
        <v>0</v>
      </c>
      <c r="R649" s="30">
        <f t="shared" si="383"/>
        <v>0</v>
      </c>
      <c r="S649" s="8">
        <f t="shared" si="375"/>
        <v>0</v>
      </c>
      <c r="T649" s="122">
        <f t="shared" si="384"/>
        <v>0.12559999999999999</v>
      </c>
      <c r="U649" s="121">
        <f t="shared" si="391"/>
        <v>23</v>
      </c>
      <c r="V649" s="121">
        <v>252</v>
      </c>
      <c r="W649" s="120">
        <f t="shared" si="376"/>
        <v>1.0108572199999999</v>
      </c>
      <c r="X649" s="113">
        <f t="shared" si="377"/>
        <v>12.923086380000001</v>
      </c>
      <c r="Y649" s="113">
        <f t="shared" si="378"/>
        <v>0</v>
      </c>
      <c r="Z649" s="125" t="str">
        <f t="shared" si="388"/>
        <v>J=</v>
      </c>
      <c r="AA649" s="118">
        <f t="shared" si="389"/>
        <v>44795</v>
      </c>
      <c r="AB649" s="173"/>
      <c r="AC649" s="173" t="str">
        <f>B7</f>
        <v>20L0505084</v>
      </c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379"/>
        <v>44795</v>
      </c>
      <c r="B650" s="113">
        <f t="shared" ref="B650:B713" si="397">(P650+X650)</f>
        <v>1203.1989013100001</v>
      </c>
      <c r="C650" s="113">
        <f t="shared" si="385"/>
        <v>1001.409519</v>
      </c>
      <c r="D650" s="114">
        <f t="shared" si="380"/>
        <v>6412.88</v>
      </c>
      <c r="E650" s="115">
        <f t="shared" si="393"/>
        <v>6455.85</v>
      </c>
      <c r="F650" s="116">
        <f t="shared" si="394"/>
        <v>44732</v>
      </c>
      <c r="G650" s="117">
        <f t="shared" ref="G650:G713" si="398">(E650/D650)-1</f>
        <v>6.7005775876050055E-3</v>
      </c>
      <c r="H650" s="118">
        <f t="shared" si="386"/>
        <v>44824</v>
      </c>
      <c r="I650" s="118">
        <f t="shared" ref="I650:I713" si="399">IF(A650&gt;I649,H650,I649)</f>
        <v>44795</v>
      </c>
      <c r="J650" s="119">
        <f t="shared" si="381"/>
        <v>23</v>
      </c>
      <c r="K650" s="119">
        <f t="shared" si="395"/>
        <v>23</v>
      </c>
      <c r="L650" s="8">
        <f t="shared" si="382"/>
        <v>1.00670057</v>
      </c>
      <c r="M650" s="120">
        <f t="shared" si="396"/>
        <v>1.0047000699999999</v>
      </c>
      <c r="N650" s="120">
        <f t="shared" si="390"/>
        <v>1.1806891697767448</v>
      </c>
      <c r="O650" s="113">
        <f t="shared" si="392"/>
        <v>1.18860046</v>
      </c>
      <c r="P650" s="113">
        <f t="shared" ref="P650:P713" si="400">TRUNC(C650*O650,8)</f>
        <v>1190.27581493</v>
      </c>
      <c r="Q650" s="11">
        <f t="shared" si="387"/>
        <v>21</v>
      </c>
      <c r="R650" s="30">
        <f t="shared" si="383"/>
        <v>0</v>
      </c>
      <c r="S650" s="8">
        <f t="shared" ref="S650:S713" si="401">IF(R650&gt;0,TRUNC(R650*P650,8),0)</f>
        <v>0</v>
      </c>
      <c r="T650" s="122">
        <f t="shared" si="384"/>
        <v>0.12559999999999999</v>
      </c>
      <c r="U650" s="121">
        <f t="shared" si="391"/>
        <v>23</v>
      </c>
      <c r="V650" s="121">
        <v>252</v>
      </c>
      <c r="W650" s="120">
        <f t="shared" ref="W650:W713" si="402">ROUND((1+T650)^TRUNC((U650/V650),9),9)</f>
        <v>1.0108572199999999</v>
      </c>
      <c r="X650" s="113">
        <f t="shared" ref="X650:X709" si="403">TRUNC((P650*(W650-1)),8)</f>
        <v>12.923086380000001</v>
      </c>
      <c r="Y650" s="113">
        <f t="shared" ref="Y650:Y713" si="404">IF(Q650&gt;0,S650+X650,0)</f>
        <v>12.923086380000001</v>
      </c>
      <c r="Z650" s="125" t="str">
        <f t="shared" si="388"/>
        <v>J=</v>
      </c>
      <c r="AA650" s="118">
        <f t="shared" si="389"/>
        <v>44795</v>
      </c>
      <c r="AB650" s="173"/>
      <c r="AC650" s="173" t="s">
        <v>117</v>
      </c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05">(A650+1)</f>
        <v>44796</v>
      </c>
      <c r="B651" s="113">
        <f t="shared" si="397"/>
        <v>1190.83479106</v>
      </c>
      <c r="C651" s="113">
        <f t="shared" si="385"/>
        <v>1001.409519</v>
      </c>
      <c r="D651" s="114">
        <f t="shared" ref="D651:D714" si="406">IF(E651=E650,D650,E650)</f>
        <v>6455.85</v>
      </c>
      <c r="E651" s="115">
        <f t="shared" si="393"/>
        <v>6411.95</v>
      </c>
      <c r="F651" s="116">
        <f t="shared" si="394"/>
        <v>44764</v>
      </c>
      <c r="G651" s="117">
        <f t="shared" si="398"/>
        <v>-6.8000340776196433E-3</v>
      </c>
      <c r="H651" s="118">
        <f t="shared" si="386"/>
        <v>44824</v>
      </c>
      <c r="I651" s="118">
        <f t="shared" si="399"/>
        <v>44824</v>
      </c>
      <c r="J651" s="119">
        <f t="shared" ref="J651:J714" si="407">IF(I651=I650,J650,NETWORKDAYS(I650,I651,$AD$176:$AD$502)-1)</f>
        <v>20</v>
      </c>
      <c r="K651" s="119">
        <f t="shared" si="395"/>
        <v>1</v>
      </c>
      <c r="L651" s="8">
        <f t="shared" ref="L651:L714" si="408">IF(E651&lt;D651,1,TRUNC((E651/D651)^TRUNC((K651/J651),9),8))</f>
        <v>1</v>
      </c>
      <c r="M651" s="120">
        <f t="shared" si="396"/>
        <v>1.00670057</v>
      </c>
      <c r="N651" s="120">
        <f t="shared" si="390"/>
        <v>1.1886004602070757</v>
      </c>
      <c r="O651" s="113">
        <f t="shared" si="392"/>
        <v>1.18860046</v>
      </c>
      <c r="P651" s="113">
        <f t="shared" si="400"/>
        <v>1190.27581493</v>
      </c>
      <c r="Q651" s="11">
        <f t="shared" si="387"/>
        <v>0</v>
      </c>
      <c r="R651" s="30">
        <f t="shared" ref="R651:R714" si="409">IF(Q651&gt;0,VLOOKUP($A651,$AD$10:$AI$170,6),0)</f>
        <v>0</v>
      </c>
      <c r="S651" s="8">
        <f t="shared" si="401"/>
        <v>0</v>
      </c>
      <c r="T651" s="122">
        <f t="shared" ref="T651:T714" si="410">(T650)</f>
        <v>0.12559999999999999</v>
      </c>
      <c r="U651" s="121">
        <f t="shared" si="391"/>
        <v>1</v>
      </c>
      <c r="V651" s="121">
        <v>252</v>
      </c>
      <c r="W651" s="120">
        <f t="shared" si="402"/>
        <v>1.000469619</v>
      </c>
      <c r="X651" s="113">
        <f t="shared" si="403"/>
        <v>0.55897613000000002</v>
      </c>
      <c r="Y651" s="113">
        <f t="shared" si="404"/>
        <v>0</v>
      </c>
      <c r="Z651" s="125" t="str">
        <f t="shared" si="388"/>
        <v>J=</v>
      </c>
      <c r="AA651" s="118">
        <f t="shared" si="389"/>
        <v>44824</v>
      </c>
      <c r="AB651" s="174" t="s">
        <v>113</v>
      </c>
      <c r="AC651" s="172">
        <f>X650</f>
        <v>12.923086380000001</v>
      </c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05"/>
        <v>44797</v>
      </c>
      <c r="B652" s="113">
        <f t="shared" si="397"/>
        <v>1191.39403025</v>
      </c>
      <c r="C652" s="113">
        <f t="shared" ref="C652:C715" si="411">TRUNC(IF(Q651&gt;0,VLOOKUP(A651,$AD$12:$AE$170,2),C651),8)</f>
        <v>1001.409519</v>
      </c>
      <c r="D652" s="114">
        <f t="shared" si="406"/>
        <v>6455.85</v>
      </c>
      <c r="E652" s="115">
        <f t="shared" si="393"/>
        <v>6411.95</v>
      </c>
      <c r="F652" s="116">
        <f t="shared" si="394"/>
        <v>44764</v>
      </c>
      <c r="G652" s="117">
        <f t="shared" si="398"/>
        <v>-6.8000340776196433E-3</v>
      </c>
      <c r="H652" s="118">
        <f t="shared" ref="H652:H715" si="412">IF(DAY(A652)=H$9,VLOOKUP(A652,AH$118:AN$450,4),H651)</f>
        <v>44824</v>
      </c>
      <c r="I652" s="118">
        <f t="shared" si="399"/>
        <v>44824</v>
      </c>
      <c r="J652" s="119">
        <f t="shared" si="407"/>
        <v>20</v>
      </c>
      <c r="K652" s="119">
        <f t="shared" si="395"/>
        <v>2</v>
      </c>
      <c r="L652" s="8">
        <f t="shared" si="408"/>
        <v>1</v>
      </c>
      <c r="M652" s="120">
        <f t="shared" si="396"/>
        <v>1.00670057</v>
      </c>
      <c r="N652" s="120">
        <f t="shared" si="390"/>
        <v>1.1886004602070757</v>
      </c>
      <c r="O652" s="113">
        <f t="shared" si="392"/>
        <v>1.18860046</v>
      </c>
      <c r="P652" s="113">
        <f t="shared" si="400"/>
        <v>1190.27581493</v>
      </c>
      <c r="Q652" s="11">
        <f t="shared" ref="Q652:Q715" si="413">IF(VLOOKUP(A652,AD$10:AK$170,8)=VLOOKUP(A651,AD$10:AK$170,8),0,VLOOKUP(A652,AD$10:AK$170,8))</f>
        <v>0</v>
      </c>
      <c r="R652" s="30">
        <f t="shared" si="409"/>
        <v>0</v>
      </c>
      <c r="S652" s="8">
        <f t="shared" si="401"/>
        <v>0</v>
      </c>
      <c r="T652" s="122">
        <f t="shared" si="410"/>
        <v>0.12559999999999999</v>
      </c>
      <c r="U652" s="121">
        <f t="shared" si="391"/>
        <v>2</v>
      </c>
      <c r="V652" s="121">
        <v>252</v>
      </c>
      <c r="W652" s="120">
        <f t="shared" si="402"/>
        <v>1.000939459</v>
      </c>
      <c r="X652" s="113">
        <f t="shared" si="403"/>
        <v>1.11821532</v>
      </c>
      <c r="Y652" s="113">
        <f t="shared" si="404"/>
        <v>0</v>
      </c>
      <c r="Z652" s="125" t="str">
        <f t="shared" ref="Z652:Z715" si="414">IF($Q651&gt;0,VLOOKUP($A651,$AD$10:$AM$170,9),Z651)</f>
        <v>J=</v>
      </c>
      <c r="AA652" s="118">
        <f t="shared" ref="AA652:AA715" si="415">IF($Q651&gt;0,VLOOKUP($A651,$AD$10:$AM$170,10),AA651)</f>
        <v>44824</v>
      </c>
      <c r="AB652" s="174" t="s">
        <v>114</v>
      </c>
      <c r="AC652" s="173">
        <f>(((1+T650)^(7/252))-1)*X650</f>
        <v>4.2542393569594696E-2</v>
      </c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05"/>
        <v>44798</v>
      </c>
      <c r="B653" s="113">
        <f t="shared" si="397"/>
        <v>1191.9535313000001</v>
      </c>
      <c r="C653" s="113">
        <f t="shared" si="411"/>
        <v>1001.409519</v>
      </c>
      <c r="D653" s="114">
        <f t="shared" si="406"/>
        <v>6455.85</v>
      </c>
      <c r="E653" s="115">
        <f t="shared" si="393"/>
        <v>6411.95</v>
      </c>
      <c r="F653" s="116">
        <f t="shared" si="394"/>
        <v>44764</v>
      </c>
      <c r="G653" s="117">
        <f t="shared" si="398"/>
        <v>-6.8000340776196433E-3</v>
      </c>
      <c r="H653" s="118">
        <f t="shared" si="412"/>
        <v>44824</v>
      </c>
      <c r="I653" s="118">
        <f t="shared" si="399"/>
        <v>44824</v>
      </c>
      <c r="J653" s="119">
        <f t="shared" si="407"/>
        <v>20</v>
      </c>
      <c r="K653" s="119">
        <f t="shared" si="395"/>
        <v>3</v>
      </c>
      <c r="L653" s="8">
        <f t="shared" si="408"/>
        <v>1</v>
      </c>
      <c r="M653" s="120">
        <f t="shared" si="396"/>
        <v>1.00670057</v>
      </c>
      <c r="N653" s="120">
        <f t="shared" si="390"/>
        <v>1.1886004602070757</v>
      </c>
      <c r="O653" s="113">
        <f t="shared" si="392"/>
        <v>1.18860046</v>
      </c>
      <c r="P653" s="113">
        <f t="shared" si="400"/>
        <v>1190.27581493</v>
      </c>
      <c r="Q653" s="11">
        <f t="shared" si="413"/>
        <v>0</v>
      </c>
      <c r="R653" s="30">
        <f t="shared" si="409"/>
        <v>0</v>
      </c>
      <c r="S653" s="8">
        <f t="shared" si="401"/>
        <v>0</v>
      </c>
      <c r="T653" s="122">
        <f t="shared" si="410"/>
        <v>0.12559999999999999</v>
      </c>
      <c r="U653" s="121">
        <f t="shared" si="391"/>
        <v>3</v>
      </c>
      <c r="V653" s="121">
        <v>252</v>
      </c>
      <c r="W653" s="120">
        <f t="shared" si="402"/>
        <v>1.0014095190000001</v>
      </c>
      <c r="X653" s="113">
        <f t="shared" si="403"/>
        <v>1.67771637</v>
      </c>
      <c r="Y653" s="113">
        <f t="shared" si="404"/>
        <v>0</v>
      </c>
      <c r="Z653" s="125" t="str">
        <f t="shared" si="414"/>
        <v>J=</v>
      </c>
      <c r="AA653" s="118">
        <f t="shared" si="415"/>
        <v>44824</v>
      </c>
      <c r="AB653" s="174" t="s">
        <v>115</v>
      </c>
      <c r="AC653" s="173">
        <f>0.02*X650</f>
        <v>0.25846172760000002</v>
      </c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05"/>
        <v>44799</v>
      </c>
      <c r="B654" s="113">
        <f t="shared" si="397"/>
        <v>1192.5132954000001</v>
      </c>
      <c r="C654" s="113">
        <f t="shared" si="411"/>
        <v>1001.409519</v>
      </c>
      <c r="D654" s="114">
        <f t="shared" si="406"/>
        <v>6455.85</v>
      </c>
      <c r="E654" s="115">
        <f t="shared" si="393"/>
        <v>6411.95</v>
      </c>
      <c r="F654" s="116">
        <f t="shared" si="394"/>
        <v>44764</v>
      </c>
      <c r="G654" s="117">
        <f t="shared" si="398"/>
        <v>-6.8000340776196433E-3</v>
      </c>
      <c r="H654" s="118">
        <f t="shared" si="412"/>
        <v>44824</v>
      </c>
      <c r="I654" s="118">
        <f t="shared" si="399"/>
        <v>44824</v>
      </c>
      <c r="J654" s="119">
        <f t="shared" si="407"/>
        <v>20</v>
      </c>
      <c r="K654" s="119">
        <f t="shared" si="395"/>
        <v>4</v>
      </c>
      <c r="L654" s="8">
        <f t="shared" si="408"/>
        <v>1</v>
      </c>
      <c r="M654" s="120">
        <f t="shared" si="396"/>
        <v>1.00670057</v>
      </c>
      <c r="N654" s="120">
        <f t="shared" si="390"/>
        <v>1.1886004602070757</v>
      </c>
      <c r="O654" s="113">
        <f t="shared" si="392"/>
        <v>1.18860046</v>
      </c>
      <c r="P654" s="113">
        <f t="shared" si="400"/>
        <v>1190.27581493</v>
      </c>
      <c r="Q654" s="11">
        <f t="shared" si="413"/>
        <v>0</v>
      </c>
      <c r="R654" s="30">
        <f t="shared" si="409"/>
        <v>0</v>
      </c>
      <c r="S654" s="8">
        <f t="shared" si="401"/>
        <v>0</v>
      </c>
      <c r="T654" s="122">
        <f t="shared" si="410"/>
        <v>0.12559999999999999</v>
      </c>
      <c r="U654" s="121">
        <f t="shared" si="391"/>
        <v>4</v>
      </c>
      <c r="V654" s="121">
        <v>252</v>
      </c>
      <c r="W654" s="120">
        <f t="shared" si="402"/>
        <v>1.0018798</v>
      </c>
      <c r="X654" s="113">
        <f t="shared" si="403"/>
        <v>2.2374804699999999</v>
      </c>
      <c r="Y654" s="113">
        <f t="shared" si="404"/>
        <v>0</v>
      </c>
      <c r="Z654" s="125" t="str">
        <f t="shared" si="414"/>
        <v>J=</v>
      </c>
      <c r="AA654" s="118">
        <f t="shared" si="415"/>
        <v>44824</v>
      </c>
      <c r="AB654" s="174" t="s">
        <v>116</v>
      </c>
      <c r="AC654" s="173">
        <f>(9/30)*0.01*X650</f>
        <v>3.8769259140000005E-2</v>
      </c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05"/>
        <v>44800</v>
      </c>
      <c r="B655" s="113">
        <f t="shared" si="397"/>
        <v>1193.0733225500001</v>
      </c>
      <c r="C655" s="113">
        <f t="shared" si="411"/>
        <v>1001.409519</v>
      </c>
      <c r="D655" s="114">
        <f t="shared" si="406"/>
        <v>6455.85</v>
      </c>
      <c r="E655" s="115">
        <f t="shared" si="393"/>
        <v>6411.95</v>
      </c>
      <c r="F655" s="116">
        <f t="shared" si="394"/>
        <v>44764</v>
      </c>
      <c r="G655" s="117">
        <f t="shared" si="398"/>
        <v>-6.8000340776196433E-3</v>
      </c>
      <c r="H655" s="118">
        <f t="shared" si="412"/>
        <v>44824</v>
      </c>
      <c r="I655" s="118">
        <f t="shared" si="399"/>
        <v>44824</v>
      </c>
      <c r="J655" s="119">
        <f t="shared" si="407"/>
        <v>20</v>
      </c>
      <c r="K655" s="119">
        <f t="shared" si="395"/>
        <v>5</v>
      </c>
      <c r="L655" s="8">
        <f t="shared" si="408"/>
        <v>1</v>
      </c>
      <c r="M655" s="120">
        <f t="shared" si="396"/>
        <v>1.00670057</v>
      </c>
      <c r="N655" s="120">
        <f t="shared" si="390"/>
        <v>1.1886004602070757</v>
      </c>
      <c r="O655" s="113">
        <f t="shared" si="392"/>
        <v>1.18860046</v>
      </c>
      <c r="P655" s="113">
        <f t="shared" si="400"/>
        <v>1190.27581493</v>
      </c>
      <c r="Q655" s="11">
        <f t="shared" si="413"/>
        <v>0</v>
      </c>
      <c r="R655" s="30">
        <f t="shared" si="409"/>
        <v>0</v>
      </c>
      <c r="S655" s="8">
        <f t="shared" si="401"/>
        <v>0</v>
      </c>
      <c r="T655" s="122">
        <f t="shared" si="410"/>
        <v>0.12559999999999999</v>
      </c>
      <c r="U655" s="121">
        <f t="shared" si="391"/>
        <v>5</v>
      </c>
      <c r="V655" s="121">
        <v>252</v>
      </c>
      <c r="W655" s="120">
        <f t="shared" si="402"/>
        <v>1.002350302</v>
      </c>
      <c r="X655" s="113">
        <f t="shared" si="403"/>
        <v>2.7975076200000002</v>
      </c>
      <c r="Y655" s="113">
        <f t="shared" si="404"/>
        <v>0</v>
      </c>
      <c r="Z655" s="125" t="str">
        <f t="shared" si="414"/>
        <v>J=</v>
      </c>
      <c r="AA655" s="118">
        <f t="shared" si="415"/>
        <v>44824</v>
      </c>
      <c r="AB655" s="174" t="s">
        <v>63</v>
      </c>
      <c r="AC655" s="172">
        <f>SUM(AC651:AC654)</f>
        <v>13.262859760309595</v>
      </c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05"/>
        <v>44801</v>
      </c>
      <c r="B656" s="113">
        <f t="shared" si="397"/>
        <v>1193.0733225500001</v>
      </c>
      <c r="C656" s="113">
        <f t="shared" si="411"/>
        <v>1001.409519</v>
      </c>
      <c r="D656" s="114">
        <f t="shared" si="406"/>
        <v>6455.85</v>
      </c>
      <c r="E656" s="115">
        <f t="shared" si="393"/>
        <v>6411.95</v>
      </c>
      <c r="F656" s="116">
        <f t="shared" si="394"/>
        <v>44764</v>
      </c>
      <c r="G656" s="117">
        <f t="shared" si="398"/>
        <v>-6.8000340776196433E-3</v>
      </c>
      <c r="H656" s="118">
        <f t="shared" si="412"/>
        <v>44824</v>
      </c>
      <c r="I656" s="118">
        <f t="shared" si="399"/>
        <v>44824</v>
      </c>
      <c r="J656" s="119">
        <f t="shared" si="407"/>
        <v>20</v>
      </c>
      <c r="K656" s="119">
        <f t="shared" si="395"/>
        <v>5</v>
      </c>
      <c r="L656" s="8">
        <f t="shared" si="408"/>
        <v>1</v>
      </c>
      <c r="M656" s="120">
        <f t="shared" si="396"/>
        <v>1.00670057</v>
      </c>
      <c r="N656" s="120">
        <f t="shared" si="390"/>
        <v>1.1886004602070757</v>
      </c>
      <c r="O656" s="113">
        <f t="shared" si="392"/>
        <v>1.18860046</v>
      </c>
      <c r="P656" s="113">
        <f t="shared" si="400"/>
        <v>1190.27581493</v>
      </c>
      <c r="Q656" s="11">
        <f t="shared" si="413"/>
        <v>0</v>
      </c>
      <c r="R656" s="30">
        <f t="shared" si="409"/>
        <v>0</v>
      </c>
      <c r="S656" s="8">
        <f t="shared" si="401"/>
        <v>0</v>
      </c>
      <c r="T656" s="122">
        <f t="shared" si="410"/>
        <v>0.12559999999999999</v>
      </c>
      <c r="U656" s="121">
        <f t="shared" si="391"/>
        <v>5</v>
      </c>
      <c r="V656" s="121">
        <v>252</v>
      </c>
      <c r="W656" s="120">
        <f t="shared" si="402"/>
        <v>1.002350302</v>
      </c>
      <c r="X656" s="113">
        <f t="shared" si="403"/>
        <v>2.7975076200000002</v>
      </c>
      <c r="Y656" s="113">
        <f t="shared" si="404"/>
        <v>0</v>
      </c>
      <c r="Z656" s="125" t="str">
        <f t="shared" si="414"/>
        <v>J=</v>
      </c>
      <c r="AA656" s="118">
        <f t="shared" si="415"/>
        <v>44824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05"/>
        <v>44802</v>
      </c>
      <c r="B657" s="113">
        <f t="shared" si="397"/>
        <v>1193.0733225500001</v>
      </c>
      <c r="C657" s="113">
        <f t="shared" si="411"/>
        <v>1001.409519</v>
      </c>
      <c r="D657" s="114">
        <f t="shared" si="406"/>
        <v>6455.85</v>
      </c>
      <c r="E657" s="115">
        <f t="shared" si="393"/>
        <v>6411.95</v>
      </c>
      <c r="F657" s="116">
        <f t="shared" si="394"/>
        <v>44764</v>
      </c>
      <c r="G657" s="117">
        <f t="shared" si="398"/>
        <v>-6.8000340776196433E-3</v>
      </c>
      <c r="H657" s="118">
        <f t="shared" si="412"/>
        <v>44824</v>
      </c>
      <c r="I657" s="118">
        <f t="shared" si="399"/>
        <v>44824</v>
      </c>
      <c r="J657" s="119">
        <f t="shared" si="407"/>
        <v>20</v>
      </c>
      <c r="K657" s="119">
        <f t="shared" si="395"/>
        <v>5</v>
      </c>
      <c r="L657" s="8">
        <f t="shared" si="408"/>
        <v>1</v>
      </c>
      <c r="M657" s="120">
        <f t="shared" si="396"/>
        <v>1.00670057</v>
      </c>
      <c r="N657" s="120">
        <f t="shared" si="390"/>
        <v>1.1886004602070757</v>
      </c>
      <c r="O657" s="113">
        <f t="shared" si="392"/>
        <v>1.18860046</v>
      </c>
      <c r="P657" s="113">
        <f t="shared" si="400"/>
        <v>1190.27581493</v>
      </c>
      <c r="Q657" s="11">
        <f t="shared" si="413"/>
        <v>0</v>
      </c>
      <c r="R657" s="30">
        <f t="shared" si="409"/>
        <v>0</v>
      </c>
      <c r="S657" s="8">
        <f t="shared" si="401"/>
        <v>0</v>
      </c>
      <c r="T657" s="122">
        <f t="shared" si="410"/>
        <v>0.12559999999999999</v>
      </c>
      <c r="U657" s="121">
        <f t="shared" si="391"/>
        <v>5</v>
      </c>
      <c r="V657" s="121">
        <v>252</v>
      </c>
      <c r="W657" s="120">
        <f t="shared" si="402"/>
        <v>1.002350302</v>
      </c>
      <c r="X657" s="113">
        <f t="shared" si="403"/>
        <v>2.7975076200000002</v>
      </c>
      <c r="Y657" s="113">
        <f t="shared" si="404"/>
        <v>0</v>
      </c>
      <c r="Z657" s="125" t="str">
        <f t="shared" si="414"/>
        <v>J=</v>
      </c>
      <c r="AA657" s="118">
        <f t="shared" si="415"/>
        <v>44824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05"/>
        <v>44803</v>
      </c>
      <c r="B658" s="113">
        <f t="shared" si="397"/>
        <v>1193.63361276</v>
      </c>
      <c r="C658" s="113">
        <f t="shared" si="411"/>
        <v>1001.409519</v>
      </c>
      <c r="D658" s="114">
        <f t="shared" si="406"/>
        <v>6455.85</v>
      </c>
      <c r="E658" s="115">
        <f t="shared" si="393"/>
        <v>6411.95</v>
      </c>
      <c r="F658" s="116">
        <f t="shared" si="394"/>
        <v>44764</v>
      </c>
      <c r="G658" s="117">
        <f t="shared" si="398"/>
        <v>-6.8000340776196433E-3</v>
      </c>
      <c r="H658" s="118">
        <f t="shared" si="412"/>
        <v>44824</v>
      </c>
      <c r="I658" s="118">
        <f t="shared" si="399"/>
        <v>44824</v>
      </c>
      <c r="J658" s="119">
        <f t="shared" si="407"/>
        <v>20</v>
      </c>
      <c r="K658" s="119">
        <f t="shared" si="395"/>
        <v>6</v>
      </c>
      <c r="L658" s="8">
        <f t="shared" si="408"/>
        <v>1</v>
      </c>
      <c r="M658" s="120">
        <f t="shared" si="396"/>
        <v>1.00670057</v>
      </c>
      <c r="N658" s="120">
        <f t="shared" si="390"/>
        <v>1.1886004602070757</v>
      </c>
      <c r="O658" s="113">
        <f t="shared" si="392"/>
        <v>1.18860046</v>
      </c>
      <c r="P658" s="113">
        <f t="shared" si="400"/>
        <v>1190.27581493</v>
      </c>
      <c r="Q658" s="11">
        <f t="shared" si="413"/>
        <v>0</v>
      </c>
      <c r="R658" s="30">
        <f t="shared" si="409"/>
        <v>0</v>
      </c>
      <c r="S658" s="8">
        <f t="shared" si="401"/>
        <v>0</v>
      </c>
      <c r="T658" s="122">
        <f t="shared" si="410"/>
        <v>0.12559999999999999</v>
      </c>
      <c r="U658" s="121">
        <f t="shared" si="391"/>
        <v>6</v>
      </c>
      <c r="V658" s="121">
        <v>252</v>
      </c>
      <c r="W658" s="120">
        <f t="shared" si="402"/>
        <v>1.002821025</v>
      </c>
      <c r="X658" s="113">
        <f t="shared" si="403"/>
        <v>3.35779783</v>
      </c>
      <c r="Y658" s="113">
        <f t="shared" si="404"/>
        <v>0</v>
      </c>
      <c r="Z658" s="125" t="str">
        <f t="shared" si="414"/>
        <v>J=</v>
      </c>
      <c r="AA658" s="118">
        <f t="shared" si="415"/>
        <v>44824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05"/>
        <v>44804</v>
      </c>
      <c r="B659" s="113">
        <f t="shared" si="397"/>
        <v>1194.19416482</v>
      </c>
      <c r="C659" s="113">
        <f t="shared" si="411"/>
        <v>1001.409519</v>
      </c>
      <c r="D659" s="114">
        <f t="shared" si="406"/>
        <v>6455.85</v>
      </c>
      <c r="E659" s="115">
        <f t="shared" si="393"/>
        <v>6411.95</v>
      </c>
      <c r="F659" s="116">
        <f t="shared" si="394"/>
        <v>44764</v>
      </c>
      <c r="G659" s="117">
        <f t="shared" si="398"/>
        <v>-6.8000340776196433E-3</v>
      </c>
      <c r="H659" s="118">
        <f t="shared" si="412"/>
        <v>44824</v>
      </c>
      <c r="I659" s="118">
        <f t="shared" si="399"/>
        <v>44824</v>
      </c>
      <c r="J659" s="119">
        <f t="shared" si="407"/>
        <v>20</v>
      </c>
      <c r="K659" s="119">
        <f t="shared" si="395"/>
        <v>7</v>
      </c>
      <c r="L659" s="8">
        <f t="shared" si="408"/>
        <v>1</v>
      </c>
      <c r="M659" s="120">
        <f t="shared" si="396"/>
        <v>1.00670057</v>
      </c>
      <c r="N659" s="120">
        <f t="shared" si="390"/>
        <v>1.1886004602070757</v>
      </c>
      <c r="O659" s="113">
        <f t="shared" si="392"/>
        <v>1.18860046</v>
      </c>
      <c r="P659" s="113">
        <f t="shared" si="400"/>
        <v>1190.27581493</v>
      </c>
      <c r="Q659" s="11">
        <f t="shared" si="413"/>
        <v>0</v>
      </c>
      <c r="R659" s="30">
        <f t="shared" si="409"/>
        <v>0</v>
      </c>
      <c r="S659" s="8">
        <f t="shared" si="401"/>
        <v>0</v>
      </c>
      <c r="T659" s="122">
        <f t="shared" si="410"/>
        <v>0.12559999999999999</v>
      </c>
      <c r="U659" s="121">
        <f t="shared" si="391"/>
        <v>7</v>
      </c>
      <c r="V659" s="121">
        <v>252</v>
      </c>
      <c r="W659" s="120">
        <f t="shared" si="402"/>
        <v>1.0032919680000001</v>
      </c>
      <c r="X659" s="113">
        <f t="shared" si="403"/>
        <v>3.91834989</v>
      </c>
      <c r="Y659" s="113">
        <f t="shared" si="404"/>
        <v>0</v>
      </c>
      <c r="Z659" s="125" t="str">
        <f t="shared" si="414"/>
        <v>J=</v>
      </c>
      <c r="AA659" s="118">
        <f t="shared" si="415"/>
        <v>44824</v>
      </c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05"/>
        <v>44805</v>
      </c>
      <c r="B660" s="113">
        <f t="shared" si="397"/>
        <v>1194.7549811199999</v>
      </c>
      <c r="C660" s="113">
        <f t="shared" si="411"/>
        <v>1001.409519</v>
      </c>
      <c r="D660" s="114">
        <f t="shared" si="406"/>
        <v>6455.85</v>
      </c>
      <c r="E660" s="115">
        <f t="shared" si="393"/>
        <v>6411.95</v>
      </c>
      <c r="F660" s="116">
        <f t="shared" si="394"/>
        <v>44764</v>
      </c>
      <c r="G660" s="117">
        <f t="shared" si="398"/>
        <v>-6.8000340776196433E-3</v>
      </c>
      <c r="H660" s="118">
        <f t="shared" si="412"/>
        <v>44824</v>
      </c>
      <c r="I660" s="118">
        <f t="shared" si="399"/>
        <v>44824</v>
      </c>
      <c r="J660" s="119">
        <f t="shared" si="407"/>
        <v>20</v>
      </c>
      <c r="K660" s="119">
        <f t="shared" si="395"/>
        <v>8</v>
      </c>
      <c r="L660" s="8">
        <f t="shared" si="408"/>
        <v>1</v>
      </c>
      <c r="M660" s="120">
        <f t="shared" si="396"/>
        <v>1.00670057</v>
      </c>
      <c r="N660" s="120">
        <f t="shared" si="390"/>
        <v>1.1886004602070757</v>
      </c>
      <c r="O660" s="113">
        <f t="shared" si="392"/>
        <v>1.18860046</v>
      </c>
      <c r="P660" s="113">
        <f t="shared" si="400"/>
        <v>1190.27581493</v>
      </c>
      <c r="Q660" s="11">
        <f t="shared" si="413"/>
        <v>0</v>
      </c>
      <c r="R660" s="30">
        <f t="shared" si="409"/>
        <v>0</v>
      </c>
      <c r="S660" s="8">
        <f t="shared" si="401"/>
        <v>0</v>
      </c>
      <c r="T660" s="122">
        <f t="shared" si="410"/>
        <v>0.12559999999999999</v>
      </c>
      <c r="U660" s="121">
        <f t="shared" si="391"/>
        <v>8</v>
      </c>
      <c r="V660" s="121">
        <v>252</v>
      </c>
      <c r="W660" s="120">
        <f t="shared" si="402"/>
        <v>1.0037631330000001</v>
      </c>
      <c r="X660" s="113">
        <f t="shared" si="403"/>
        <v>4.4791661899999999</v>
      </c>
      <c r="Y660" s="113">
        <f t="shared" si="404"/>
        <v>0</v>
      </c>
      <c r="Z660" s="125" t="str">
        <f t="shared" si="414"/>
        <v>J=</v>
      </c>
      <c r="AA660" s="118">
        <f t="shared" si="415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05"/>
        <v>44806</v>
      </c>
      <c r="B661" s="113">
        <f t="shared" si="397"/>
        <v>1195.31606167</v>
      </c>
      <c r="C661" s="113">
        <f t="shared" si="411"/>
        <v>1001.409519</v>
      </c>
      <c r="D661" s="114">
        <f t="shared" si="406"/>
        <v>6455.85</v>
      </c>
      <c r="E661" s="115">
        <f t="shared" si="393"/>
        <v>6411.95</v>
      </c>
      <c r="F661" s="116">
        <f t="shared" si="394"/>
        <v>44764</v>
      </c>
      <c r="G661" s="117">
        <f t="shared" si="398"/>
        <v>-6.8000340776196433E-3</v>
      </c>
      <c r="H661" s="118">
        <f t="shared" si="412"/>
        <v>44824</v>
      </c>
      <c r="I661" s="118">
        <f t="shared" si="399"/>
        <v>44824</v>
      </c>
      <c r="J661" s="119">
        <f t="shared" si="407"/>
        <v>20</v>
      </c>
      <c r="K661" s="119">
        <f t="shared" si="395"/>
        <v>9</v>
      </c>
      <c r="L661" s="8">
        <f t="shared" si="408"/>
        <v>1</v>
      </c>
      <c r="M661" s="120">
        <f t="shared" si="396"/>
        <v>1.00670057</v>
      </c>
      <c r="N661" s="120">
        <f t="shared" si="390"/>
        <v>1.1886004602070757</v>
      </c>
      <c r="O661" s="113">
        <f t="shared" si="392"/>
        <v>1.18860046</v>
      </c>
      <c r="P661" s="113">
        <f t="shared" si="400"/>
        <v>1190.27581493</v>
      </c>
      <c r="Q661" s="11">
        <f t="shared" si="413"/>
        <v>0</v>
      </c>
      <c r="R661" s="30">
        <f t="shared" si="409"/>
        <v>0</v>
      </c>
      <c r="S661" s="8">
        <f t="shared" si="401"/>
        <v>0</v>
      </c>
      <c r="T661" s="122">
        <f t="shared" si="410"/>
        <v>0.12559999999999999</v>
      </c>
      <c r="U661" s="121">
        <f t="shared" si="391"/>
        <v>9</v>
      </c>
      <c r="V661" s="121">
        <v>252</v>
      </c>
      <c r="W661" s="120">
        <f t="shared" si="402"/>
        <v>1.00423452</v>
      </c>
      <c r="X661" s="113">
        <f t="shared" si="403"/>
        <v>5.0402467399999997</v>
      </c>
      <c r="Y661" s="113">
        <f t="shared" si="404"/>
        <v>0</v>
      </c>
      <c r="Z661" s="125" t="str">
        <f t="shared" si="414"/>
        <v>J=</v>
      </c>
      <c r="AA661" s="118">
        <f t="shared" si="415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05"/>
        <v>44807</v>
      </c>
      <c r="B662" s="113">
        <f t="shared" si="397"/>
        <v>1195.8774040800001</v>
      </c>
      <c r="C662" s="113">
        <f t="shared" si="411"/>
        <v>1001.409519</v>
      </c>
      <c r="D662" s="114">
        <f t="shared" si="406"/>
        <v>6455.85</v>
      </c>
      <c r="E662" s="115">
        <f t="shared" si="393"/>
        <v>6411.95</v>
      </c>
      <c r="F662" s="116">
        <f t="shared" si="394"/>
        <v>44764</v>
      </c>
      <c r="G662" s="117">
        <f t="shared" si="398"/>
        <v>-6.8000340776196433E-3</v>
      </c>
      <c r="H662" s="118">
        <f t="shared" si="412"/>
        <v>44824</v>
      </c>
      <c r="I662" s="118">
        <f t="shared" si="399"/>
        <v>44824</v>
      </c>
      <c r="J662" s="119">
        <f t="shared" si="407"/>
        <v>20</v>
      </c>
      <c r="K662" s="119">
        <f t="shared" si="395"/>
        <v>10</v>
      </c>
      <c r="L662" s="8">
        <f t="shared" si="408"/>
        <v>1</v>
      </c>
      <c r="M662" s="120">
        <f t="shared" si="396"/>
        <v>1.00670057</v>
      </c>
      <c r="N662" s="120">
        <f t="shared" si="390"/>
        <v>1.1886004602070757</v>
      </c>
      <c r="O662" s="113">
        <f t="shared" si="392"/>
        <v>1.18860046</v>
      </c>
      <c r="P662" s="113">
        <f t="shared" si="400"/>
        <v>1190.27581493</v>
      </c>
      <c r="Q662" s="11">
        <f t="shared" si="413"/>
        <v>0</v>
      </c>
      <c r="R662" s="30">
        <f t="shared" si="409"/>
        <v>0</v>
      </c>
      <c r="S662" s="8">
        <f t="shared" si="401"/>
        <v>0</v>
      </c>
      <c r="T662" s="122">
        <f t="shared" si="410"/>
        <v>0.12559999999999999</v>
      </c>
      <c r="U662" s="121">
        <f t="shared" si="391"/>
        <v>10</v>
      </c>
      <c r="V662" s="121">
        <v>252</v>
      </c>
      <c r="W662" s="120">
        <f t="shared" si="402"/>
        <v>1.0047061269999999</v>
      </c>
      <c r="X662" s="113">
        <f t="shared" si="403"/>
        <v>5.6015891499999997</v>
      </c>
      <c r="Y662" s="113">
        <f t="shared" si="404"/>
        <v>0</v>
      </c>
      <c r="Z662" s="125" t="str">
        <f t="shared" si="414"/>
        <v>J=</v>
      </c>
      <c r="AA662" s="118">
        <f t="shared" si="415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05"/>
        <v>44808</v>
      </c>
      <c r="B663" s="113">
        <f t="shared" si="397"/>
        <v>1195.8774040800001</v>
      </c>
      <c r="C663" s="113">
        <f t="shared" si="411"/>
        <v>1001.409519</v>
      </c>
      <c r="D663" s="114">
        <f t="shared" si="406"/>
        <v>6455.85</v>
      </c>
      <c r="E663" s="115">
        <f t="shared" si="393"/>
        <v>6411.95</v>
      </c>
      <c r="F663" s="116">
        <f t="shared" si="394"/>
        <v>44764</v>
      </c>
      <c r="G663" s="117">
        <f t="shared" si="398"/>
        <v>-6.8000340776196433E-3</v>
      </c>
      <c r="H663" s="118">
        <f t="shared" si="412"/>
        <v>44824</v>
      </c>
      <c r="I663" s="118">
        <f t="shared" si="399"/>
        <v>44824</v>
      </c>
      <c r="J663" s="119">
        <f t="shared" si="407"/>
        <v>20</v>
      </c>
      <c r="K663" s="119">
        <f t="shared" si="395"/>
        <v>10</v>
      </c>
      <c r="L663" s="8">
        <f t="shared" si="408"/>
        <v>1</v>
      </c>
      <c r="M663" s="120">
        <f t="shared" si="396"/>
        <v>1.00670057</v>
      </c>
      <c r="N663" s="120">
        <f t="shared" si="390"/>
        <v>1.1886004602070757</v>
      </c>
      <c r="O663" s="113">
        <f t="shared" si="392"/>
        <v>1.18860046</v>
      </c>
      <c r="P663" s="113">
        <f t="shared" si="400"/>
        <v>1190.27581493</v>
      </c>
      <c r="Q663" s="11">
        <f t="shared" si="413"/>
        <v>0</v>
      </c>
      <c r="R663" s="30">
        <f t="shared" si="409"/>
        <v>0</v>
      </c>
      <c r="S663" s="8">
        <f t="shared" si="401"/>
        <v>0</v>
      </c>
      <c r="T663" s="122">
        <f t="shared" si="410"/>
        <v>0.12559999999999999</v>
      </c>
      <c r="U663" s="121">
        <f t="shared" si="391"/>
        <v>10</v>
      </c>
      <c r="V663" s="121">
        <v>252</v>
      </c>
      <c r="W663" s="120">
        <f t="shared" si="402"/>
        <v>1.0047061269999999</v>
      </c>
      <c r="X663" s="113">
        <f t="shared" si="403"/>
        <v>5.6015891499999997</v>
      </c>
      <c r="Y663" s="113">
        <f t="shared" si="404"/>
        <v>0</v>
      </c>
      <c r="Z663" s="125" t="str">
        <f t="shared" si="414"/>
        <v>J=</v>
      </c>
      <c r="AA663" s="118">
        <f t="shared" si="415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05"/>
        <v>44809</v>
      </c>
      <c r="B664" s="113">
        <f t="shared" si="397"/>
        <v>1195.8774040800001</v>
      </c>
      <c r="C664" s="113">
        <f t="shared" si="411"/>
        <v>1001.409519</v>
      </c>
      <c r="D664" s="114">
        <f t="shared" si="406"/>
        <v>6455.85</v>
      </c>
      <c r="E664" s="115">
        <f t="shared" si="393"/>
        <v>6411.95</v>
      </c>
      <c r="F664" s="116">
        <f t="shared" si="394"/>
        <v>44764</v>
      </c>
      <c r="G664" s="117">
        <f t="shared" si="398"/>
        <v>-6.8000340776196433E-3</v>
      </c>
      <c r="H664" s="118">
        <f t="shared" si="412"/>
        <v>44824</v>
      </c>
      <c r="I664" s="118">
        <f t="shared" si="399"/>
        <v>44824</v>
      </c>
      <c r="J664" s="119">
        <f t="shared" si="407"/>
        <v>20</v>
      </c>
      <c r="K664" s="119">
        <f t="shared" si="395"/>
        <v>10</v>
      </c>
      <c r="L664" s="8">
        <f t="shared" si="408"/>
        <v>1</v>
      </c>
      <c r="M664" s="120">
        <f t="shared" si="396"/>
        <v>1.00670057</v>
      </c>
      <c r="N664" s="120">
        <f t="shared" si="390"/>
        <v>1.1886004602070757</v>
      </c>
      <c r="O664" s="113">
        <f t="shared" si="392"/>
        <v>1.18860046</v>
      </c>
      <c r="P664" s="113">
        <f t="shared" si="400"/>
        <v>1190.27581493</v>
      </c>
      <c r="Q664" s="11">
        <f t="shared" si="413"/>
        <v>0</v>
      </c>
      <c r="R664" s="30">
        <f t="shared" si="409"/>
        <v>0</v>
      </c>
      <c r="S664" s="8">
        <f t="shared" si="401"/>
        <v>0</v>
      </c>
      <c r="T664" s="122">
        <f t="shared" si="410"/>
        <v>0.12559999999999999</v>
      </c>
      <c r="U664" s="121">
        <f t="shared" si="391"/>
        <v>10</v>
      </c>
      <c r="V664" s="121">
        <v>252</v>
      </c>
      <c r="W664" s="120">
        <f t="shared" si="402"/>
        <v>1.0047061269999999</v>
      </c>
      <c r="X664" s="113">
        <f t="shared" si="403"/>
        <v>5.6015891499999997</v>
      </c>
      <c r="Y664" s="113">
        <f t="shared" si="404"/>
        <v>0</v>
      </c>
      <c r="Z664" s="125" t="str">
        <f t="shared" si="414"/>
        <v>J=</v>
      </c>
      <c r="AA664" s="118">
        <f t="shared" si="415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05"/>
        <v>44810</v>
      </c>
      <c r="B665" s="113">
        <f t="shared" si="397"/>
        <v>1196.4390119100001</v>
      </c>
      <c r="C665" s="113">
        <f t="shared" si="411"/>
        <v>1001.409519</v>
      </c>
      <c r="D665" s="114">
        <f t="shared" si="406"/>
        <v>6455.85</v>
      </c>
      <c r="E665" s="115">
        <f t="shared" si="393"/>
        <v>6411.95</v>
      </c>
      <c r="F665" s="116">
        <f t="shared" si="394"/>
        <v>44764</v>
      </c>
      <c r="G665" s="117">
        <f t="shared" si="398"/>
        <v>-6.8000340776196433E-3</v>
      </c>
      <c r="H665" s="118">
        <f t="shared" si="412"/>
        <v>44824</v>
      </c>
      <c r="I665" s="118">
        <f t="shared" si="399"/>
        <v>44824</v>
      </c>
      <c r="J665" s="119">
        <f t="shared" si="407"/>
        <v>20</v>
      </c>
      <c r="K665" s="119">
        <f t="shared" si="395"/>
        <v>11</v>
      </c>
      <c r="L665" s="8">
        <f t="shared" si="408"/>
        <v>1</v>
      </c>
      <c r="M665" s="120">
        <f t="shared" si="396"/>
        <v>1.00670057</v>
      </c>
      <c r="N665" s="120">
        <f t="shared" si="390"/>
        <v>1.1886004602070757</v>
      </c>
      <c r="O665" s="113">
        <f t="shared" si="392"/>
        <v>1.18860046</v>
      </c>
      <c r="P665" s="113">
        <f t="shared" si="400"/>
        <v>1190.27581493</v>
      </c>
      <c r="Q665" s="11">
        <f t="shared" si="413"/>
        <v>0</v>
      </c>
      <c r="R665" s="30">
        <f t="shared" si="409"/>
        <v>0</v>
      </c>
      <c r="S665" s="8">
        <f t="shared" si="401"/>
        <v>0</v>
      </c>
      <c r="T665" s="122">
        <f t="shared" si="410"/>
        <v>0.12559999999999999</v>
      </c>
      <c r="U665" s="121">
        <f t="shared" si="391"/>
        <v>11</v>
      </c>
      <c r="V665" s="121">
        <v>252</v>
      </c>
      <c r="W665" s="120">
        <f t="shared" si="402"/>
        <v>1.0051779569999999</v>
      </c>
      <c r="X665" s="113">
        <f t="shared" si="403"/>
        <v>6.1631969800000004</v>
      </c>
      <c r="Y665" s="113">
        <f t="shared" si="404"/>
        <v>0</v>
      </c>
      <c r="Z665" s="125" t="str">
        <f t="shared" si="414"/>
        <v>J=</v>
      </c>
      <c r="AA665" s="118">
        <f t="shared" si="415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05"/>
        <v>44811</v>
      </c>
      <c r="B666" s="113">
        <f t="shared" si="397"/>
        <v>1197.0008816100001</v>
      </c>
      <c r="C666" s="113">
        <f t="shared" si="411"/>
        <v>1001.409519</v>
      </c>
      <c r="D666" s="114">
        <f t="shared" si="406"/>
        <v>6455.85</v>
      </c>
      <c r="E666" s="115">
        <f t="shared" si="393"/>
        <v>6411.95</v>
      </c>
      <c r="F666" s="116">
        <f t="shared" si="394"/>
        <v>44764</v>
      </c>
      <c r="G666" s="117">
        <f t="shared" si="398"/>
        <v>-6.8000340776196433E-3</v>
      </c>
      <c r="H666" s="118">
        <f t="shared" si="412"/>
        <v>44824</v>
      </c>
      <c r="I666" s="118">
        <f t="shared" si="399"/>
        <v>44824</v>
      </c>
      <c r="J666" s="119">
        <f t="shared" si="407"/>
        <v>20</v>
      </c>
      <c r="K666" s="119">
        <f t="shared" si="395"/>
        <v>12</v>
      </c>
      <c r="L666" s="8">
        <f t="shared" si="408"/>
        <v>1</v>
      </c>
      <c r="M666" s="120">
        <f t="shared" si="396"/>
        <v>1.00670057</v>
      </c>
      <c r="N666" s="120">
        <f t="shared" si="390"/>
        <v>1.1886004602070757</v>
      </c>
      <c r="O666" s="113">
        <f t="shared" si="392"/>
        <v>1.18860046</v>
      </c>
      <c r="P666" s="113">
        <f t="shared" si="400"/>
        <v>1190.27581493</v>
      </c>
      <c r="Q666" s="11">
        <f t="shared" si="413"/>
        <v>0</v>
      </c>
      <c r="R666" s="30">
        <f t="shared" si="409"/>
        <v>0</v>
      </c>
      <c r="S666" s="8">
        <f t="shared" si="401"/>
        <v>0</v>
      </c>
      <c r="T666" s="122">
        <f t="shared" si="410"/>
        <v>0.12559999999999999</v>
      </c>
      <c r="U666" s="121">
        <f t="shared" si="391"/>
        <v>12</v>
      </c>
      <c r="V666" s="121">
        <v>252</v>
      </c>
      <c r="W666" s="120">
        <f t="shared" si="402"/>
        <v>1.0056500070000001</v>
      </c>
      <c r="X666" s="113">
        <f t="shared" si="403"/>
        <v>6.7250666800000003</v>
      </c>
      <c r="Y666" s="113">
        <f t="shared" si="404"/>
        <v>0</v>
      </c>
      <c r="Z666" s="125" t="str">
        <f t="shared" si="414"/>
        <v>J=</v>
      </c>
      <c r="AA666" s="118">
        <f t="shared" si="415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05"/>
        <v>44812</v>
      </c>
      <c r="B667" s="113">
        <f t="shared" si="397"/>
        <v>1197.0008816100001</v>
      </c>
      <c r="C667" s="113">
        <f t="shared" si="411"/>
        <v>1001.409519</v>
      </c>
      <c r="D667" s="114">
        <f t="shared" si="406"/>
        <v>6455.85</v>
      </c>
      <c r="E667" s="115">
        <f t="shared" si="393"/>
        <v>6411.95</v>
      </c>
      <c r="F667" s="116">
        <f t="shared" si="394"/>
        <v>44764</v>
      </c>
      <c r="G667" s="117">
        <f t="shared" si="398"/>
        <v>-6.8000340776196433E-3</v>
      </c>
      <c r="H667" s="118">
        <f t="shared" si="412"/>
        <v>44824</v>
      </c>
      <c r="I667" s="118">
        <f t="shared" si="399"/>
        <v>44824</v>
      </c>
      <c r="J667" s="119">
        <f t="shared" si="407"/>
        <v>20</v>
      </c>
      <c r="K667" s="119">
        <f t="shared" si="395"/>
        <v>12</v>
      </c>
      <c r="L667" s="8">
        <f t="shared" si="408"/>
        <v>1</v>
      </c>
      <c r="M667" s="120">
        <f t="shared" si="396"/>
        <v>1.00670057</v>
      </c>
      <c r="N667" s="120">
        <f t="shared" si="390"/>
        <v>1.1886004602070757</v>
      </c>
      <c r="O667" s="113">
        <f t="shared" si="392"/>
        <v>1.18860046</v>
      </c>
      <c r="P667" s="113">
        <f t="shared" si="400"/>
        <v>1190.27581493</v>
      </c>
      <c r="Q667" s="11">
        <f t="shared" si="413"/>
        <v>0</v>
      </c>
      <c r="R667" s="30">
        <f t="shared" si="409"/>
        <v>0</v>
      </c>
      <c r="S667" s="8">
        <f t="shared" si="401"/>
        <v>0</v>
      </c>
      <c r="T667" s="122">
        <f t="shared" si="410"/>
        <v>0.12559999999999999</v>
      </c>
      <c r="U667" s="121">
        <f t="shared" si="391"/>
        <v>12</v>
      </c>
      <c r="V667" s="121">
        <v>252</v>
      </c>
      <c r="W667" s="120">
        <f t="shared" si="402"/>
        <v>1.0056500070000001</v>
      </c>
      <c r="X667" s="113">
        <f t="shared" si="403"/>
        <v>6.7250666800000003</v>
      </c>
      <c r="Y667" s="113">
        <f t="shared" si="404"/>
        <v>0</v>
      </c>
      <c r="Z667" s="125" t="str">
        <f t="shared" si="414"/>
        <v>J=</v>
      </c>
      <c r="AA667" s="118">
        <f t="shared" si="415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05"/>
        <v>44813</v>
      </c>
      <c r="B668" s="113">
        <f t="shared" si="397"/>
        <v>1197.56301674</v>
      </c>
      <c r="C668" s="113">
        <f t="shared" si="411"/>
        <v>1001.409519</v>
      </c>
      <c r="D668" s="114">
        <f t="shared" si="406"/>
        <v>6455.85</v>
      </c>
      <c r="E668" s="115">
        <f t="shared" si="393"/>
        <v>6411.95</v>
      </c>
      <c r="F668" s="116">
        <f t="shared" si="394"/>
        <v>44764</v>
      </c>
      <c r="G668" s="117">
        <f t="shared" si="398"/>
        <v>-6.8000340776196433E-3</v>
      </c>
      <c r="H668" s="118">
        <f t="shared" si="412"/>
        <v>44824</v>
      </c>
      <c r="I668" s="118">
        <f t="shared" si="399"/>
        <v>44824</v>
      </c>
      <c r="J668" s="119">
        <f t="shared" si="407"/>
        <v>20</v>
      </c>
      <c r="K668" s="119">
        <f t="shared" si="395"/>
        <v>13</v>
      </c>
      <c r="L668" s="8">
        <f t="shared" si="408"/>
        <v>1</v>
      </c>
      <c r="M668" s="120">
        <f t="shared" si="396"/>
        <v>1.00670057</v>
      </c>
      <c r="N668" s="120">
        <f t="shared" si="390"/>
        <v>1.1886004602070757</v>
      </c>
      <c r="O668" s="113">
        <f t="shared" si="392"/>
        <v>1.18860046</v>
      </c>
      <c r="P668" s="113">
        <f t="shared" si="400"/>
        <v>1190.27581493</v>
      </c>
      <c r="Q668" s="11">
        <f t="shared" si="413"/>
        <v>0</v>
      </c>
      <c r="R668" s="30">
        <f t="shared" si="409"/>
        <v>0</v>
      </c>
      <c r="S668" s="8">
        <f t="shared" si="401"/>
        <v>0</v>
      </c>
      <c r="T668" s="122">
        <f t="shared" si="410"/>
        <v>0.12559999999999999</v>
      </c>
      <c r="U668" s="121">
        <f t="shared" si="391"/>
        <v>13</v>
      </c>
      <c r="V668" s="121">
        <v>252</v>
      </c>
      <c r="W668" s="120">
        <f t="shared" si="402"/>
        <v>1.00612228</v>
      </c>
      <c r="X668" s="113">
        <f t="shared" si="403"/>
        <v>7.28720181</v>
      </c>
      <c r="Y668" s="113">
        <f t="shared" si="404"/>
        <v>0</v>
      </c>
      <c r="Z668" s="125" t="str">
        <f t="shared" si="414"/>
        <v>J=</v>
      </c>
      <c r="AA668" s="118">
        <f t="shared" si="415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05"/>
        <v>44814</v>
      </c>
      <c r="B669" s="113">
        <f t="shared" si="397"/>
        <v>1198.1254149199999</v>
      </c>
      <c r="C669" s="113">
        <f t="shared" si="411"/>
        <v>1001.409519</v>
      </c>
      <c r="D669" s="114">
        <f t="shared" si="406"/>
        <v>6455.85</v>
      </c>
      <c r="E669" s="115">
        <f t="shared" si="393"/>
        <v>6411.95</v>
      </c>
      <c r="F669" s="116">
        <f t="shared" si="394"/>
        <v>44764</v>
      </c>
      <c r="G669" s="117">
        <f t="shared" si="398"/>
        <v>-6.8000340776196433E-3</v>
      </c>
      <c r="H669" s="118">
        <f t="shared" si="412"/>
        <v>44824</v>
      </c>
      <c r="I669" s="118">
        <f t="shared" si="399"/>
        <v>44824</v>
      </c>
      <c r="J669" s="119">
        <f t="shared" si="407"/>
        <v>20</v>
      </c>
      <c r="K669" s="119">
        <f t="shared" si="395"/>
        <v>14</v>
      </c>
      <c r="L669" s="8">
        <f t="shared" si="408"/>
        <v>1</v>
      </c>
      <c r="M669" s="120">
        <f t="shared" si="396"/>
        <v>1.00670057</v>
      </c>
      <c r="N669" s="120">
        <f t="shared" si="390"/>
        <v>1.1886004602070757</v>
      </c>
      <c r="O669" s="113">
        <f t="shared" si="392"/>
        <v>1.18860046</v>
      </c>
      <c r="P669" s="113">
        <f t="shared" si="400"/>
        <v>1190.27581493</v>
      </c>
      <c r="Q669" s="11">
        <f t="shared" si="413"/>
        <v>0</v>
      </c>
      <c r="R669" s="30">
        <f t="shared" si="409"/>
        <v>0</v>
      </c>
      <c r="S669" s="8">
        <f t="shared" si="401"/>
        <v>0</v>
      </c>
      <c r="T669" s="122">
        <f t="shared" si="410"/>
        <v>0.12559999999999999</v>
      </c>
      <c r="U669" s="121">
        <f t="shared" si="391"/>
        <v>14</v>
      </c>
      <c r="V669" s="121">
        <v>252</v>
      </c>
      <c r="W669" s="120">
        <f t="shared" si="402"/>
        <v>1.0065947740000001</v>
      </c>
      <c r="X669" s="113">
        <f t="shared" si="403"/>
        <v>7.8495999899999997</v>
      </c>
      <c r="Y669" s="113">
        <f t="shared" si="404"/>
        <v>0</v>
      </c>
      <c r="Z669" s="125" t="str">
        <f t="shared" si="414"/>
        <v>J=</v>
      </c>
      <c r="AA669" s="118">
        <f t="shared" si="415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05"/>
        <v>44815</v>
      </c>
      <c r="B670" s="113">
        <f t="shared" si="397"/>
        <v>1198.1254149199999</v>
      </c>
      <c r="C670" s="113">
        <f t="shared" si="411"/>
        <v>1001.409519</v>
      </c>
      <c r="D670" s="114">
        <f t="shared" si="406"/>
        <v>6455.85</v>
      </c>
      <c r="E670" s="115">
        <f t="shared" si="393"/>
        <v>6411.95</v>
      </c>
      <c r="F670" s="116">
        <f t="shared" si="394"/>
        <v>44764</v>
      </c>
      <c r="G670" s="117">
        <f t="shared" si="398"/>
        <v>-6.8000340776196433E-3</v>
      </c>
      <c r="H670" s="118">
        <f t="shared" si="412"/>
        <v>44824</v>
      </c>
      <c r="I670" s="118">
        <f t="shared" si="399"/>
        <v>44824</v>
      </c>
      <c r="J670" s="119">
        <f t="shared" si="407"/>
        <v>20</v>
      </c>
      <c r="K670" s="119">
        <f t="shared" si="395"/>
        <v>14</v>
      </c>
      <c r="L670" s="8">
        <f t="shared" si="408"/>
        <v>1</v>
      </c>
      <c r="M670" s="120">
        <f t="shared" si="396"/>
        <v>1.00670057</v>
      </c>
      <c r="N670" s="120">
        <f t="shared" si="390"/>
        <v>1.1886004602070757</v>
      </c>
      <c r="O670" s="113">
        <f t="shared" si="392"/>
        <v>1.18860046</v>
      </c>
      <c r="P670" s="113">
        <f t="shared" si="400"/>
        <v>1190.27581493</v>
      </c>
      <c r="Q670" s="11">
        <f t="shared" si="413"/>
        <v>0</v>
      </c>
      <c r="R670" s="30">
        <f t="shared" si="409"/>
        <v>0</v>
      </c>
      <c r="S670" s="8">
        <f t="shared" si="401"/>
        <v>0</v>
      </c>
      <c r="T670" s="122">
        <f t="shared" si="410"/>
        <v>0.12559999999999999</v>
      </c>
      <c r="U670" s="121">
        <f t="shared" si="391"/>
        <v>14</v>
      </c>
      <c r="V670" s="121">
        <v>252</v>
      </c>
      <c r="W670" s="120">
        <f t="shared" si="402"/>
        <v>1.0065947740000001</v>
      </c>
      <c r="X670" s="113">
        <f t="shared" si="403"/>
        <v>7.8495999899999997</v>
      </c>
      <c r="Y670" s="113">
        <f t="shared" si="404"/>
        <v>0</v>
      </c>
      <c r="Z670" s="125" t="str">
        <f t="shared" si="414"/>
        <v>J=</v>
      </c>
      <c r="AA670" s="118">
        <f t="shared" si="415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05"/>
        <v>44816</v>
      </c>
      <c r="B671" s="113">
        <f t="shared" si="397"/>
        <v>1198.1254149199999</v>
      </c>
      <c r="C671" s="113">
        <f t="shared" si="411"/>
        <v>1001.409519</v>
      </c>
      <c r="D671" s="114">
        <f t="shared" si="406"/>
        <v>6455.85</v>
      </c>
      <c r="E671" s="115">
        <f t="shared" si="393"/>
        <v>6411.95</v>
      </c>
      <c r="F671" s="116">
        <f t="shared" si="394"/>
        <v>44764</v>
      </c>
      <c r="G671" s="117">
        <f t="shared" si="398"/>
        <v>-6.8000340776196433E-3</v>
      </c>
      <c r="H671" s="118">
        <f t="shared" si="412"/>
        <v>44824</v>
      </c>
      <c r="I671" s="118">
        <f t="shared" si="399"/>
        <v>44824</v>
      </c>
      <c r="J671" s="119">
        <f t="shared" si="407"/>
        <v>20</v>
      </c>
      <c r="K671" s="119">
        <f t="shared" si="395"/>
        <v>14</v>
      </c>
      <c r="L671" s="8">
        <f t="shared" si="408"/>
        <v>1</v>
      </c>
      <c r="M671" s="120">
        <f t="shared" si="396"/>
        <v>1.00670057</v>
      </c>
      <c r="N671" s="120">
        <f t="shared" ref="N671:N734" si="416">IF(I671&gt;I670,N670*M671,N670)</f>
        <v>1.1886004602070757</v>
      </c>
      <c r="O671" s="113">
        <f t="shared" si="392"/>
        <v>1.18860046</v>
      </c>
      <c r="P671" s="113">
        <f t="shared" si="400"/>
        <v>1190.27581493</v>
      </c>
      <c r="Q671" s="11">
        <f t="shared" si="413"/>
        <v>0</v>
      </c>
      <c r="R671" s="30">
        <f t="shared" si="409"/>
        <v>0</v>
      </c>
      <c r="S671" s="8">
        <f t="shared" si="401"/>
        <v>0</v>
      </c>
      <c r="T671" s="122">
        <f t="shared" si="410"/>
        <v>0.12559999999999999</v>
      </c>
      <c r="U671" s="121">
        <f t="shared" si="391"/>
        <v>14</v>
      </c>
      <c r="V671" s="121">
        <v>252</v>
      </c>
      <c r="W671" s="120">
        <f t="shared" si="402"/>
        <v>1.0065947740000001</v>
      </c>
      <c r="X671" s="113">
        <f t="shared" si="403"/>
        <v>7.8495999899999997</v>
      </c>
      <c r="Y671" s="113">
        <f t="shared" si="404"/>
        <v>0</v>
      </c>
      <c r="Z671" s="125" t="str">
        <f t="shared" si="414"/>
        <v>J=</v>
      </c>
      <c r="AA671" s="118">
        <f t="shared" si="415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05"/>
        <v>44817</v>
      </c>
      <c r="B672" s="113">
        <f t="shared" si="397"/>
        <v>1198.6880773400001</v>
      </c>
      <c r="C672" s="113">
        <f t="shared" si="411"/>
        <v>1001.409519</v>
      </c>
      <c r="D672" s="114">
        <f t="shared" si="406"/>
        <v>6455.85</v>
      </c>
      <c r="E672" s="115">
        <f t="shared" si="393"/>
        <v>6411.95</v>
      </c>
      <c r="F672" s="116">
        <f t="shared" si="394"/>
        <v>44764</v>
      </c>
      <c r="G672" s="117">
        <f t="shared" si="398"/>
        <v>-6.8000340776196433E-3</v>
      </c>
      <c r="H672" s="118">
        <f t="shared" si="412"/>
        <v>44824</v>
      </c>
      <c r="I672" s="118">
        <f t="shared" si="399"/>
        <v>44824</v>
      </c>
      <c r="J672" s="119">
        <f t="shared" si="407"/>
        <v>20</v>
      </c>
      <c r="K672" s="119">
        <f t="shared" si="395"/>
        <v>15</v>
      </c>
      <c r="L672" s="8">
        <f t="shared" si="408"/>
        <v>1</v>
      </c>
      <c r="M672" s="120">
        <f t="shared" si="396"/>
        <v>1.00670057</v>
      </c>
      <c r="N672" s="120">
        <f t="shared" si="416"/>
        <v>1.1886004602070757</v>
      </c>
      <c r="O672" s="113">
        <f t="shared" si="392"/>
        <v>1.18860046</v>
      </c>
      <c r="P672" s="113">
        <f t="shared" si="400"/>
        <v>1190.27581493</v>
      </c>
      <c r="Q672" s="11">
        <f t="shared" si="413"/>
        <v>0</v>
      </c>
      <c r="R672" s="30">
        <f t="shared" si="409"/>
        <v>0</v>
      </c>
      <c r="S672" s="8">
        <f t="shared" si="401"/>
        <v>0</v>
      </c>
      <c r="T672" s="122">
        <f t="shared" si="410"/>
        <v>0.12559999999999999</v>
      </c>
      <c r="U672" s="121">
        <f t="shared" si="391"/>
        <v>15</v>
      </c>
      <c r="V672" s="121">
        <v>252</v>
      </c>
      <c r="W672" s="120">
        <f t="shared" si="402"/>
        <v>1.0070674900000001</v>
      </c>
      <c r="X672" s="113">
        <f t="shared" si="403"/>
        <v>8.4122624100000003</v>
      </c>
      <c r="Y672" s="113">
        <f t="shared" si="404"/>
        <v>0</v>
      </c>
      <c r="Z672" s="125" t="str">
        <f t="shared" si="414"/>
        <v>J=</v>
      </c>
      <c r="AA672" s="118">
        <f t="shared" si="415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05"/>
        <v>44818</v>
      </c>
      <c r="B673" s="113">
        <f t="shared" si="397"/>
        <v>1199.2510040100001</v>
      </c>
      <c r="C673" s="113">
        <f t="shared" si="411"/>
        <v>1001.409519</v>
      </c>
      <c r="D673" s="114">
        <f t="shared" si="406"/>
        <v>6455.85</v>
      </c>
      <c r="E673" s="115">
        <f t="shared" si="393"/>
        <v>6411.95</v>
      </c>
      <c r="F673" s="116">
        <f t="shared" si="394"/>
        <v>44764</v>
      </c>
      <c r="G673" s="117">
        <f t="shared" si="398"/>
        <v>-6.8000340776196433E-3</v>
      </c>
      <c r="H673" s="118">
        <f t="shared" si="412"/>
        <v>44824</v>
      </c>
      <c r="I673" s="118">
        <f t="shared" si="399"/>
        <v>44824</v>
      </c>
      <c r="J673" s="119">
        <f t="shared" si="407"/>
        <v>20</v>
      </c>
      <c r="K673" s="119">
        <f t="shared" si="395"/>
        <v>16</v>
      </c>
      <c r="L673" s="8">
        <f t="shared" si="408"/>
        <v>1</v>
      </c>
      <c r="M673" s="120">
        <f t="shared" si="396"/>
        <v>1.00670057</v>
      </c>
      <c r="N673" s="120">
        <f t="shared" si="416"/>
        <v>1.1886004602070757</v>
      </c>
      <c r="O673" s="113">
        <f t="shared" si="392"/>
        <v>1.18860046</v>
      </c>
      <c r="P673" s="113">
        <f t="shared" si="400"/>
        <v>1190.27581493</v>
      </c>
      <c r="Q673" s="11">
        <f t="shared" si="413"/>
        <v>0</v>
      </c>
      <c r="R673" s="30">
        <f t="shared" si="409"/>
        <v>0</v>
      </c>
      <c r="S673" s="8">
        <f t="shared" si="401"/>
        <v>0</v>
      </c>
      <c r="T673" s="122">
        <f t="shared" si="410"/>
        <v>0.12559999999999999</v>
      </c>
      <c r="U673" s="121">
        <f t="shared" si="391"/>
        <v>16</v>
      </c>
      <c r="V673" s="121">
        <v>252</v>
      </c>
      <c r="W673" s="120">
        <f t="shared" si="402"/>
        <v>1.007540428</v>
      </c>
      <c r="X673" s="113">
        <f t="shared" si="403"/>
        <v>8.9751890799999998</v>
      </c>
      <c r="Y673" s="113">
        <f t="shared" si="404"/>
        <v>0</v>
      </c>
      <c r="Z673" s="125" t="str">
        <f t="shared" si="414"/>
        <v>J=</v>
      </c>
      <c r="AA673" s="118">
        <f t="shared" si="415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05"/>
        <v>44819</v>
      </c>
      <c r="B674" s="113">
        <f t="shared" si="397"/>
        <v>1199.81419491</v>
      </c>
      <c r="C674" s="113">
        <f t="shared" si="411"/>
        <v>1001.409519</v>
      </c>
      <c r="D674" s="114">
        <f t="shared" si="406"/>
        <v>6455.85</v>
      </c>
      <c r="E674" s="115">
        <f t="shared" si="393"/>
        <v>6411.95</v>
      </c>
      <c r="F674" s="116">
        <f t="shared" si="394"/>
        <v>44764</v>
      </c>
      <c r="G674" s="117">
        <f t="shared" si="398"/>
        <v>-6.8000340776196433E-3</v>
      </c>
      <c r="H674" s="118">
        <f t="shared" si="412"/>
        <v>44824</v>
      </c>
      <c r="I674" s="118">
        <f t="shared" si="399"/>
        <v>44824</v>
      </c>
      <c r="J674" s="119">
        <f t="shared" si="407"/>
        <v>20</v>
      </c>
      <c r="K674" s="119">
        <f t="shared" si="395"/>
        <v>17</v>
      </c>
      <c r="L674" s="8">
        <f t="shared" si="408"/>
        <v>1</v>
      </c>
      <c r="M674" s="120">
        <f t="shared" si="396"/>
        <v>1.00670057</v>
      </c>
      <c r="N674" s="120">
        <f t="shared" si="416"/>
        <v>1.1886004602070757</v>
      </c>
      <c r="O674" s="113">
        <f t="shared" si="392"/>
        <v>1.18860046</v>
      </c>
      <c r="P674" s="113">
        <f t="shared" si="400"/>
        <v>1190.27581493</v>
      </c>
      <c r="Q674" s="11">
        <f t="shared" si="413"/>
        <v>0</v>
      </c>
      <c r="R674" s="30">
        <f t="shared" si="409"/>
        <v>0</v>
      </c>
      <c r="S674" s="8">
        <f t="shared" si="401"/>
        <v>0</v>
      </c>
      <c r="T674" s="122">
        <f t="shared" si="410"/>
        <v>0.12559999999999999</v>
      </c>
      <c r="U674" s="121">
        <f t="shared" si="391"/>
        <v>17</v>
      </c>
      <c r="V674" s="121">
        <v>252</v>
      </c>
      <c r="W674" s="120">
        <f t="shared" si="402"/>
        <v>1.0080135880000001</v>
      </c>
      <c r="X674" s="113">
        <f t="shared" si="403"/>
        <v>9.5383799800000002</v>
      </c>
      <c r="Y674" s="113">
        <f t="shared" si="404"/>
        <v>0</v>
      </c>
      <c r="Z674" s="125" t="str">
        <f t="shared" si="414"/>
        <v>J=</v>
      </c>
      <c r="AA674" s="118">
        <f t="shared" si="415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05"/>
        <v>44820</v>
      </c>
      <c r="B675" s="113">
        <f t="shared" si="397"/>
        <v>1200.3776512500001</v>
      </c>
      <c r="C675" s="113">
        <f t="shared" si="411"/>
        <v>1001.409519</v>
      </c>
      <c r="D675" s="114">
        <f t="shared" si="406"/>
        <v>6455.85</v>
      </c>
      <c r="E675" s="115">
        <f t="shared" si="393"/>
        <v>6411.95</v>
      </c>
      <c r="F675" s="116">
        <f t="shared" si="394"/>
        <v>44764</v>
      </c>
      <c r="G675" s="117">
        <f t="shared" si="398"/>
        <v>-6.8000340776196433E-3</v>
      </c>
      <c r="H675" s="118">
        <f t="shared" si="412"/>
        <v>44824</v>
      </c>
      <c r="I675" s="118">
        <f t="shared" si="399"/>
        <v>44824</v>
      </c>
      <c r="J675" s="119">
        <f t="shared" si="407"/>
        <v>20</v>
      </c>
      <c r="K675" s="119">
        <f t="shared" si="395"/>
        <v>18</v>
      </c>
      <c r="L675" s="8">
        <f t="shared" si="408"/>
        <v>1</v>
      </c>
      <c r="M675" s="120">
        <f t="shared" si="396"/>
        <v>1.00670057</v>
      </c>
      <c r="N675" s="120">
        <f t="shared" si="416"/>
        <v>1.1886004602070757</v>
      </c>
      <c r="O675" s="113">
        <f t="shared" si="392"/>
        <v>1.18860046</v>
      </c>
      <c r="P675" s="113">
        <f t="shared" si="400"/>
        <v>1190.27581493</v>
      </c>
      <c r="Q675" s="11">
        <f t="shared" si="413"/>
        <v>0</v>
      </c>
      <c r="R675" s="30">
        <f t="shared" si="409"/>
        <v>0</v>
      </c>
      <c r="S675" s="8">
        <f t="shared" si="401"/>
        <v>0</v>
      </c>
      <c r="T675" s="122">
        <f t="shared" si="410"/>
        <v>0.12559999999999999</v>
      </c>
      <c r="U675" s="121">
        <f t="shared" si="391"/>
        <v>18</v>
      </c>
      <c r="V675" s="121">
        <v>252</v>
      </c>
      <c r="W675" s="120">
        <f t="shared" si="402"/>
        <v>1.008486971</v>
      </c>
      <c r="X675" s="113">
        <f t="shared" si="403"/>
        <v>10.10183632</v>
      </c>
      <c r="Y675" s="113">
        <f t="shared" si="404"/>
        <v>0</v>
      </c>
      <c r="Z675" s="125" t="str">
        <f t="shared" si="414"/>
        <v>J=</v>
      </c>
      <c r="AA675" s="118">
        <f t="shared" si="415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05"/>
        <v>44821</v>
      </c>
      <c r="B676" s="113">
        <f t="shared" si="397"/>
        <v>1200.94137183</v>
      </c>
      <c r="C676" s="113">
        <f t="shared" si="411"/>
        <v>1001.409519</v>
      </c>
      <c r="D676" s="114">
        <f t="shared" si="406"/>
        <v>6455.85</v>
      </c>
      <c r="E676" s="115">
        <f t="shared" si="393"/>
        <v>6411.95</v>
      </c>
      <c r="F676" s="116">
        <f t="shared" si="394"/>
        <v>44764</v>
      </c>
      <c r="G676" s="117">
        <f t="shared" si="398"/>
        <v>-6.8000340776196433E-3</v>
      </c>
      <c r="H676" s="118">
        <f t="shared" si="412"/>
        <v>44824</v>
      </c>
      <c r="I676" s="118">
        <f t="shared" si="399"/>
        <v>44824</v>
      </c>
      <c r="J676" s="119">
        <f t="shared" si="407"/>
        <v>20</v>
      </c>
      <c r="K676" s="119">
        <f t="shared" si="395"/>
        <v>19</v>
      </c>
      <c r="L676" s="8">
        <f t="shared" si="408"/>
        <v>1</v>
      </c>
      <c r="M676" s="120">
        <f t="shared" si="396"/>
        <v>1.00670057</v>
      </c>
      <c r="N676" s="120">
        <f t="shared" si="416"/>
        <v>1.1886004602070757</v>
      </c>
      <c r="O676" s="113">
        <f t="shared" si="392"/>
        <v>1.18860046</v>
      </c>
      <c r="P676" s="113">
        <f t="shared" si="400"/>
        <v>1190.27581493</v>
      </c>
      <c r="Q676" s="11">
        <f t="shared" si="413"/>
        <v>0</v>
      </c>
      <c r="R676" s="30">
        <f t="shared" si="409"/>
        <v>0</v>
      </c>
      <c r="S676" s="8">
        <f t="shared" si="401"/>
        <v>0</v>
      </c>
      <c r="T676" s="122">
        <f t="shared" si="410"/>
        <v>0.12559999999999999</v>
      </c>
      <c r="U676" s="121">
        <f t="shared" si="391"/>
        <v>19</v>
      </c>
      <c r="V676" s="121">
        <v>252</v>
      </c>
      <c r="W676" s="120">
        <f t="shared" si="402"/>
        <v>1.008960576</v>
      </c>
      <c r="X676" s="113">
        <f t="shared" si="403"/>
        <v>10.6655569</v>
      </c>
      <c r="Y676" s="113">
        <f t="shared" si="404"/>
        <v>0</v>
      </c>
      <c r="Z676" s="125" t="str">
        <f t="shared" si="414"/>
        <v>J=</v>
      </c>
      <c r="AA676" s="118">
        <f t="shared" si="415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05"/>
        <v>44822</v>
      </c>
      <c r="B677" s="113">
        <f t="shared" si="397"/>
        <v>1200.94137183</v>
      </c>
      <c r="C677" s="113">
        <f t="shared" si="411"/>
        <v>1001.409519</v>
      </c>
      <c r="D677" s="114">
        <f t="shared" si="406"/>
        <v>6455.85</v>
      </c>
      <c r="E677" s="115">
        <f t="shared" si="393"/>
        <v>6411.95</v>
      </c>
      <c r="F677" s="116">
        <f t="shared" si="394"/>
        <v>44764</v>
      </c>
      <c r="G677" s="117">
        <f t="shared" si="398"/>
        <v>-6.8000340776196433E-3</v>
      </c>
      <c r="H677" s="118">
        <f t="shared" si="412"/>
        <v>44824</v>
      </c>
      <c r="I677" s="118">
        <f t="shared" si="399"/>
        <v>44824</v>
      </c>
      <c r="J677" s="119">
        <f t="shared" si="407"/>
        <v>20</v>
      </c>
      <c r="K677" s="119">
        <f t="shared" si="395"/>
        <v>19</v>
      </c>
      <c r="L677" s="8">
        <f t="shared" si="408"/>
        <v>1</v>
      </c>
      <c r="M677" s="120">
        <f t="shared" si="396"/>
        <v>1.00670057</v>
      </c>
      <c r="N677" s="120">
        <f t="shared" si="416"/>
        <v>1.1886004602070757</v>
      </c>
      <c r="O677" s="113">
        <f t="shared" si="392"/>
        <v>1.18860046</v>
      </c>
      <c r="P677" s="113">
        <f t="shared" si="400"/>
        <v>1190.27581493</v>
      </c>
      <c r="Q677" s="11">
        <f t="shared" si="413"/>
        <v>0</v>
      </c>
      <c r="R677" s="30">
        <f t="shared" si="409"/>
        <v>0</v>
      </c>
      <c r="S677" s="8">
        <f t="shared" si="401"/>
        <v>0</v>
      </c>
      <c r="T677" s="122">
        <f t="shared" si="410"/>
        <v>0.12559999999999999</v>
      </c>
      <c r="U677" s="121">
        <f t="shared" ref="U677:U740" si="417">IF(Q676&gt;0,1,IF(K677=K676,U676,U676+1))</f>
        <v>19</v>
      </c>
      <c r="V677" s="121">
        <v>252</v>
      </c>
      <c r="W677" s="120">
        <f t="shared" si="402"/>
        <v>1.008960576</v>
      </c>
      <c r="X677" s="113">
        <f t="shared" si="403"/>
        <v>10.6655569</v>
      </c>
      <c r="Y677" s="113">
        <f t="shared" si="404"/>
        <v>0</v>
      </c>
      <c r="Z677" s="125" t="str">
        <f t="shared" si="414"/>
        <v>J=</v>
      </c>
      <c r="AA677" s="118">
        <f t="shared" si="415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05"/>
        <v>44823</v>
      </c>
      <c r="B678" s="113">
        <f t="shared" si="397"/>
        <v>1200.94137183</v>
      </c>
      <c r="C678" s="113">
        <f t="shared" si="411"/>
        <v>1001.409519</v>
      </c>
      <c r="D678" s="114">
        <f t="shared" si="406"/>
        <v>6455.85</v>
      </c>
      <c r="E678" s="115">
        <f t="shared" si="393"/>
        <v>6411.95</v>
      </c>
      <c r="F678" s="116">
        <f t="shared" si="394"/>
        <v>44764</v>
      </c>
      <c r="G678" s="117">
        <f t="shared" si="398"/>
        <v>-6.8000340776196433E-3</v>
      </c>
      <c r="H678" s="118">
        <f t="shared" si="412"/>
        <v>44824</v>
      </c>
      <c r="I678" s="118">
        <f t="shared" si="399"/>
        <v>44824</v>
      </c>
      <c r="J678" s="119">
        <f t="shared" si="407"/>
        <v>20</v>
      </c>
      <c r="K678" s="119">
        <f t="shared" si="395"/>
        <v>19</v>
      </c>
      <c r="L678" s="8">
        <f t="shared" si="408"/>
        <v>1</v>
      </c>
      <c r="M678" s="120">
        <f t="shared" si="396"/>
        <v>1.00670057</v>
      </c>
      <c r="N678" s="120">
        <f t="shared" si="416"/>
        <v>1.1886004602070757</v>
      </c>
      <c r="O678" s="113">
        <f t="shared" si="392"/>
        <v>1.18860046</v>
      </c>
      <c r="P678" s="113">
        <f t="shared" si="400"/>
        <v>1190.27581493</v>
      </c>
      <c r="Q678" s="11">
        <f t="shared" si="413"/>
        <v>0</v>
      </c>
      <c r="R678" s="30">
        <f t="shared" si="409"/>
        <v>0</v>
      </c>
      <c r="S678" s="8">
        <f t="shared" si="401"/>
        <v>0</v>
      </c>
      <c r="T678" s="122">
        <f t="shared" si="410"/>
        <v>0.12559999999999999</v>
      </c>
      <c r="U678" s="121">
        <f t="shared" si="417"/>
        <v>19</v>
      </c>
      <c r="V678" s="121">
        <v>252</v>
      </c>
      <c r="W678" s="120">
        <f t="shared" si="402"/>
        <v>1.008960576</v>
      </c>
      <c r="X678" s="113">
        <f t="shared" si="403"/>
        <v>10.6655569</v>
      </c>
      <c r="Y678" s="113">
        <f t="shared" si="404"/>
        <v>0</v>
      </c>
      <c r="Z678" s="125" t="str">
        <f t="shared" si="414"/>
        <v>J=</v>
      </c>
      <c r="AA678" s="118">
        <f t="shared" si="415"/>
        <v>44824</v>
      </c>
      <c r="AB678" s="173"/>
      <c r="AC678" s="173" t="str">
        <f>B$7</f>
        <v>20L0505084</v>
      </c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05"/>
        <v>44824</v>
      </c>
      <c r="B679" s="113">
        <f t="shared" si="397"/>
        <v>1201.5053566399999</v>
      </c>
      <c r="C679" s="113">
        <f t="shared" si="411"/>
        <v>1001.409519</v>
      </c>
      <c r="D679" s="114">
        <f t="shared" si="406"/>
        <v>6455.85</v>
      </c>
      <c r="E679" s="115">
        <f t="shared" si="393"/>
        <v>6411.95</v>
      </c>
      <c r="F679" s="116">
        <f t="shared" si="394"/>
        <v>44764</v>
      </c>
      <c r="G679" s="117">
        <f t="shared" si="398"/>
        <v>-6.8000340776196433E-3</v>
      </c>
      <c r="H679" s="118">
        <f t="shared" si="412"/>
        <v>44854</v>
      </c>
      <c r="I679" s="118">
        <f t="shared" si="399"/>
        <v>44824</v>
      </c>
      <c r="J679" s="119">
        <f t="shared" si="407"/>
        <v>20</v>
      </c>
      <c r="K679" s="119">
        <f t="shared" si="395"/>
        <v>20</v>
      </c>
      <c r="L679" s="8">
        <f t="shared" si="408"/>
        <v>1</v>
      </c>
      <c r="M679" s="120">
        <f t="shared" si="396"/>
        <v>1.00670057</v>
      </c>
      <c r="N679" s="120">
        <f t="shared" si="416"/>
        <v>1.1886004602070757</v>
      </c>
      <c r="O679" s="113">
        <f t="shared" si="392"/>
        <v>1.18860046</v>
      </c>
      <c r="P679" s="113">
        <f t="shared" si="400"/>
        <v>1190.27581493</v>
      </c>
      <c r="Q679" s="11">
        <f t="shared" si="413"/>
        <v>22</v>
      </c>
      <c r="R679" s="30">
        <f t="shared" si="409"/>
        <v>0</v>
      </c>
      <c r="S679" s="8">
        <f t="shared" si="401"/>
        <v>0</v>
      </c>
      <c r="T679" s="122">
        <f t="shared" si="410"/>
        <v>0.12559999999999999</v>
      </c>
      <c r="U679" s="121">
        <f t="shared" si="417"/>
        <v>20</v>
      </c>
      <c r="V679" s="121">
        <v>252</v>
      </c>
      <c r="W679" s="120">
        <f t="shared" si="402"/>
        <v>1.009434403</v>
      </c>
      <c r="X679" s="113">
        <f t="shared" si="403"/>
        <v>11.229541709999999</v>
      </c>
      <c r="Y679" s="113">
        <f t="shared" si="404"/>
        <v>11.229541709999999</v>
      </c>
      <c r="Z679" s="125" t="str">
        <f t="shared" si="414"/>
        <v>J=</v>
      </c>
      <c r="AA679" s="118">
        <f t="shared" si="415"/>
        <v>44824</v>
      </c>
      <c r="AB679" s="173"/>
      <c r="AC679" s="173" t="s">
        <v>118</v>
      </c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05"/>
        <v>44825</v>
      </c>
      <c r="B680" s="113">
        <f t="shared" si="397"/>
        <v>1190.83479106</v>
      </c>
      <c r="C680" s="113">
        <f t="shared" si="411"/>
        <v>1001.409519</v>
      </c>
      <c r="D680" s="114">
        <f t="shared" si="406"/>
        <v>6411.95</v>
      </c>
      <c r="E680" s="115">
        <f t="shared" si="393"/>
        <v>6388.87</v>
      </c>
      <c r="F680" s="116">
        <f t="shared" si="394"/>
        <v>44793</v>
      </c>
      <c r="G680" s="117">
        <f t="shared" si="398"/>
        <v>-3.599529004437052E-3</v>
      </c>
      <c r="H680" s="118">
        <f t="shared" si="412"/>
        <v>44854</v>
      </c>
      <c r="I680" s="118">
        <f t="shared" si="399"/>
        <v>44854</v>
      </c>
      <c r="J680" s="119">
        <f t="shared" si="407"/>
        <v>21</v>
      </c>
      <c r="K680" s="119">
        <f t="shared" si="395"/>
        <v>1</v>
      </c>
      <c r="L680" s="8">
        <f t="shared" si="408"/>
        <v>1</v>
      </c>
      <c r="M680" s="120">
        <f t="shared" si="396"/>
        <v>1</v>
      </c>
      <c r="N680" s="120">
        <f t="shared" si="416"/>
        <v>1.1886004602070757</v>
      </c>
      <c r="O680" s="113">
        <f t="shared" si="392"/>
        <v>1.18860046</v>
      </c>
      <c r="P680" s="113">
        <f t="shared" si="400"/>
        <v>1190.27581493</v>
      </c>
      <c r="Q680" s="11">
        <f t="shared" si="413"/>
        <v>0</v>
      </c>
      <c r="R680" s="30">
        <f t="shared" si="409"/>
        <v>0</v>
      </c>
      <c r="S680" s="8">
        <f t="shared" si="401"/>
        <v>0</v>
      </c>
      <c r="T680" s="122">
        <f t="shared" si="410"/>
        <v>0.12559999999999999</v>
      </c>
      <c r="U680" s="121">
        <f t="shared" si="417"/>
        <v>1</v>
      </c>
      <c r="V680" s="121">
        <v>252</v>
      </c>
      <c r="W680" s="120">
        <f t="shared" si="402"/>
        <v>1.000469619</v>
      </c>
      <c r="X680" s="113">
        <f t="shared" si="403"/>
        <v>0.55897613000000002</v>
      </c>
      <c r="Y680" s="113">
        <f t="shared" si="404"/>
        <v>0</v>
      </c>
      <c r="Z680" s="125" t="str">
        <f t="shared" si="414"/>
        <v>J=</v>
      </c>
      <c r="AA680" s="118">
        <f t="shared" si="415"/>
        <v>44854</v>
      </c>
      <c r="AB680" s="174" t="s">
        <v>113</v>
      </c>
      <c r="AC680" s="172">
        <f>X679</f>
        <v>11.229541709999999</v>
      </c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05"/>
        <v>44826</v>
      </c>
      <c r="B681" s="113">
        <f t="shared" si="397"/>
        <v>1191.39403025</v>
      </c>
      <c r="C681" s="113">
        <f t="shared" si="411"/>
        <v>1001.409519</v>
      </c>
      <c r="D681" s="114">
        <f t="shared" si="406"/>
        <v>6411.95</v>
      </c>
      <c r="E681" s="115">
        <f t="shared" si="393"/>
        <v>6388.87</v>
      </c>
      <c r="F681" s="116">
        <f t="shared" si="394"/>
        <v>44793</v>
      </c>
      <c r="G681" s="117">
        <f t="shared" si="398"/>
        <v>-3.599529004437052E-3</v>
      </c>
      <c r="H681" s="118">
        <f t="shared" si="412"/>
        <v>44854</v>
      </c>
      <c r="I681" s="118">
        <f t="shared" si="399"/>
        <v>44854</v>
      </c>
      <c r="J681" s="119">
        <f t="shared" si="407"/>
        <v>21</v>
      </c>
      <c r="K681" s="119">
        <f t="shared" si="395"/>
        <v>2</v>
      </c>
      <c r="L681" s="8">
        <f t="shared" si="408"/>
        <v>1</v>
      </c>
      <c r="M681" s="120">
        <f t="shared" si="396"/>
        <v>1</v>
      </c>
      <c r="N681" s="120">
        <f t="shared" si="416"/>
        <v>1.1886004602070757</v>
      </c>
      <c r="O681" s="113">
        <f t="shared" ref="O681:O744" si="418">TRUNC(TRUNC((L681*N681),15),8)</f>
        <v>1.18860046</v>
      </c>
      <c r="P681" s="113">
        <f t="shared" si="400"/>
        <v>1190.27581493</v>
      </c>
      <c r="Q681" s="11">
        <f t="shared" si="413"/>
        <v>0</v>
      </c>
      <c r="R681" s="30">
        <f t="shared" si="409"/>
        <v>0</v>
      </c>
      <c r="S681" s="8">
        <f t="shared" si="401"/>
        <v>0</v>
      </c>
      <c r="T681" s="122">
        <f t="shared" si="410"/>
        <v>0.12559999999999999</v>
      </c>
      <c r="U681" s="121">
        <f t="shared" si="417"/>
        <v>2</v>
      </c>
      <c r="V681" s="121">
        <v>252</v>
      </c>
      <c r="W681" s="120">
        <f t="shared" si="402"/>
        <v>1.000939459</v>
      </c>
      <c r="X681" s="113">
        <f t="shared" si="403"/>
        <v>1.11821532</v>
      </c>
      <c r="Y681" s="113">
        <f t="shared" si="404"/>
        <v>0</v>
      </c>
      <c r="Z681" s="125" t="str">
        <f t="shared" si="414"/>
        <v>J=</v>
      </c>
      <c r="AA681" s="118">
        <f t="shared" si="415"/>
        <v>44854</v>
      </c>
      <c r="AB681" s="174" t="s">
        <v>114</v>
      </c>
      <c r="AC681" s="173">
        <f>(((1+T679)^(8/252))-1)*X679</f>
        <v>4.2258265342797391E-2</v>
      </c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05"/>
        <v>44827</v>
      </c>
      <c r="B682" s="113">
        <f t="shared" si="397"/>
        <v>1191.9535313000001</v>
      </c>
      <c r="C682" s="113">
        <f t="shared" si="411"/>
        <v>1001.409519</v>
      </c>
      <c r="D682" s="114">
        <f t="shared" si="406"/>
        <v>6411.95</v>
      </c>
      <c r="E682" s="115">
        <f t="shared" ref="E682:E745" si="419">IF($K682=1,VLOOKUP($A681,$AO$10:$AS$131,4),E681)</f>
        <v>6388.87</v>
      </c>
      <c r="F682" s="116">
        <f t="shared" ref="F682:F745" si="420">IF($K682=1,VLOOKUP($A681,$AO$10:$AS$131,5),F681)</f>
        <v>44793</v>
      </c>
      <c r="G682" s="117">
        <f t="shared" si="398"/>
        <v>-3.599529004437052E-3</v>
      </c>
      <c r="H682" s="118">
        <f t="shared" si="412"/>
        <v>44854</v>
      </c>
      <c r="I682" s="118">
        <f t="shared" si="399"/>
        <v>44854</v>
      </c>
      <c r="J682" s="119">
        <f t="shared" si="407"/>
        <v>21</v>
      </c>
      <c r="K682" s="119">
        <f t="shared" ref="K682:K745" si="421">(J682-(NETWORKDAYS(A682,I682,AD$176:AD$502)-1))</f>
        <v>3</v>
      </c>
      <c r="L682" s="8">
        <f t="shared" si="408"/>
        <v>1</v>
      </c>
      <c r="M682" s="120">
        <f t="shared" ref="M682:M745" si="422">IF(I682&gt;I681,L681,M681)</f>
        <v>1</v>
      </c>
      <c r="N682" s="120">
        <f t="shared" si="416"/>
        <v>1.1886004602070757</v>
      </c>
      <c r="O682" s="113">
        <f t="shared" si="418"/>
        <v>1.18860046</v>
      </c>
      <c r="P682" s="113">
        <f t="shared" si="400"/>
        <v>1190.27581493</v>
      </c>
      <c r="Q682" s="11">
        <f t="shared" si="413"/>
        <v>0</v>
      </c>
      <c r="R682" s="30">
        <f t="shared" si="409"/>
        <v>0</v>
      </c>
      <c r="S682" s="8">
        <f t="shared" si="401"/>
        <v>0</v>
      </c>
      <c r="T682" s="122">
        <f t="shared" si="410"/>
        <v>0.12559999999999999</v>
      </c>
      <c r="U682" s="121">
        <f t="shared" si="417"/>
        <v>3</v>
      </c>
      <c r="V682" s="121">
        <v>252</v>
      </c>
      <c r="W682" s="120">
        <f t="shared" si="402"/>
        <v>1.0014095190000001</v>
      </c>
      <c r="X682" s="113">
        <f t="shared" si="403"/>
        <v>1.67771637</v>
      </c>
      <c r="Y682" s="113">
        <f t="shared" si="404"/>
        <v>0</v>
      </c>
      <c r="Z682" s="125" t="str">
        <f t="shared" si="414"/>
        <v>J=</v>
      </c>
      <c r="AA682" s="118">
        <f t="shared" si="415"/>
        <v>44854</v>
      </c>
      <c r="AB682" s="174" t="s">
        <v>115</v>
      </c>
      <c r="AC682" s="173">
        <f>0.02*X679</f>
        <v>0.22459083420000001</v>
      </c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05"/>
        <v>44828</v>
      </c>
      <c r="B683" s="113">
        <f t="shared" si="397"/>
        <v>1192.5132954000001</v>
      </c>
      <c r="C683" s="113">
        <f t="shared" si="411"/>
        <v>1001.409519</v>
      </c>
      <c r="D683" s="114">
        <f t="shared" si="406"/>
        <v>6411.95</v>
      </c>
      <c r="E683" s="115">
        <f t="shared" si="419"/>
        <v>6388.87</v>
      </c>
      <c r="F683" s="116">
        <f t="shared" si="420"/>
        <v>44793</v>
      </c>
      <c r="G683" s="117">
        <f t="shared" si="398"/>
        <v>-3.599529004437052E-3</v>
      </c>
      <c r="H683" s="118">
        <f t="shared" si="412"/>
        <v>44854</v>
      </c>
      <c r="I683" s="118">
        <f t="shared" si="399"/>
        <v>44854</v>
      </c>
      <c r="J683" s="119">
        <f t="shared" si="407"/>
        <v>21</v>
      </c>
      <c r="K683" s="119">
        <f t="shared" si="421"/>
        <v>4</v>
      </c>
      <c r="L683" s="8">
        <f t="shared" si="408"/>
        <v>1</v>
      </c>
      <c r="M683" s="120">
        <f t="shared" si="422"/>
        <v>1</v>
      </c>
      <c r="N683" s="120">
        <f t="shared" si="416"/>
        <v>1.1886004602070757</v>
      </c>
      <c r="O683" s="113">
        <f t="shared" si="418"/>
        <v>1.18860046</v>
      </c>
      <c r="P683" s="113">
        <f t="shared" si="400"/>
        <v>1190.27581493</v>
      </c>
      <c r="Q683" s="11">
        <f t="shared" si="413"/>
        <v>0</v>
      </c>
      <c r="R683" s="30">
        <f t="shared" si="409"/>
        <v>0</v>
      </c>
      <c r="S683" s="8">
        <f t="shared" si="401"/>
        <v>0</v>
      </c>
      <c r="T683" s="122">
        <f t="shared" si="410"/>
        <v>0.12559999999999999</v>
      </c>
      <c r="U683" s="121">
        <f t="shared" si="417"/>
        <v>4</v>
      </c>
      <c r="V683" s="121">
        <v>252</v>
      </c>
      <c r="W683" s="120">
        <f t="shared" si="402"/>
        <v>1.0018798</v>
      </c>
      <c r="X683" s="113">
        <f t="shared" si="403"/>
        <v>2.2374804699999999</v>
      </c>
      <c r="Y683" s="113">
        <f t="shared" si="404"/>
        <v>0</v>
      </c>
      <c r="Z683" s="125" t="str">
        <f t="shared" si="414"/>
        <v>J=</v>
      </c>
      <c r="AA683" s="118">
        <f t="shared" si="415"/>
        <v>44854</v>
      </c>
      <c r="AB683" s="174" t="s">
        <v>116</v>
      </c>
      <c r="AC683" s="173">
        <f>(10/30)*0.01*X679</f>
        <v>3.7431805699999994E-2</v>
      </c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05"/>
        <v>44829</v>
      </c>
      <c r="B684" s="113">
        <f t="shared" si="397"/>
        <v>1192.5132954000001</v>
      </c>
      <c r="C684" s="113">
        <f t="shared" si="411"/>
        <v>1001.409519</v>
      </c>
      <c r="D684" s="114">
        <f t="shared" si="406"/>
        <v>6411.95</v>
      </c>
      <c r="E684" s="115">
        <f t="shared" si="419"/>
        <v>6388.87</v>
      </c>
      <c r="F684" s="116">
        <f t="shared" si="420"/>
        <v>44793</v>
      </c>
      <c r="G684" s="117">
        <f t="shared" si="398"/>
        <v>-3.599529004437052E-3</v>
      </c>
      <c r="H684" s="118">
        <f t="shared" si="412"/>
        <v>44854</v>
      </c>
      <c r="I684" s="118">
        <f t="shared" si="399"/>
        <v>44854</v>
      </c>
      <c r="J684" s="119">
        <f t="shared" si="407"/>
        <v>21</v>
      </c>
      <c r="K684" s="119">
        <f t="shared" si="421"/>
        <v>4</v>
      </c>
      <c r="L684" s="8">
        <f t="shared" si="408"/>
        <v>1</v>
      </c>
      <c r="M684" s="120">
        <f t="shared" si="422"/>
        <v>1</v>
      </c>
      <c r="N684" s="120">
        <f t="shared" si="416"/>
        <v>1.1886004602070757</v>
      </c>
      <c r="O684" s="113">
        <f t="shared" si="418"/>
        <v>1.18860046</v>
      </c>
      <c r="P684" s="113">
        <f t="shared" si="400"/>
        <v>1190.27581493</v>
      </c>
      <c r="Q684" s="11">
        <f t="shared" si="413"/>
        <v>0</v>
      </c>
      <c r="R684" s="30">
        <f t="shared" si="409"/>
        <v>0</v>
      </c>
      <c r="S684" s="8">
        <f t="shared" si="401"/>
        <v>0</v>
      </c>
      <c r="T684" s="122">
        <f t="shared" si="410"/>
        <v>0.12559999999999999</v>
      </c>
      <c r="U684" s="121">
        <f t="shared" si="417"/>
        <v>4</v>
      </c>
      <c r="V684" s="121">
        <v>252</v>
      </c>
      <c r="W684" s="120">
        <f t="shared" si="402"/>
        <v>1.0018798</v>
      </c>
      <c r="X684" s="113">
        <f t="shared" si="403"/>
        <v>2.2374804699999999</v>
      </c>
      <c r="Y684" s="113">
        <f t="shared" si="404"/>
        <v>0</v>
      </c>
      <c r="Z684" s="125" t="str">
        <f t="shared" si="414"/>
        <v>J=</v>
      </c>
      <c r="AA684" s="118">
        <f t="shared" si="415"/>
        <v>44854</v>
      </c>
      <c r="AB684" s="174" t="s">
        <v>63</v>
      </c>
      <c r="AC684" s="172">
        <f>SUM(AC680:AC683)</f>
        <v>11.533822615242798</v>
      </c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405"/>
        <v>44830</v>
      </c>
      <c r="B685" s="113">
        <f t="shared" si="397"/>
        <v>1192.5132954000001</v>
      </c>
      <c r="C685" s="113">
        <f t="shared" si="411"/>
        <v>1001.409519</v>
      </c>
      <c r="D685" s="114">
        <f t="shared" si="406"/>
        <v>6411.95</v>
      </c>
      <c r="E685" s="115">
        <f t="shared" si="419"/>
        <v>6388.87</v>
      </c>
      <c r="F685" s="116">
        <f t="shared" si="420"/>
        <v>44793</v>
      </c>
      <c r="G685" s="117">
        <f t="shared" si="398"/>
        <v>-3.599529004437052E-3</v>
      </c>
      <c r="H685" s="118">
        <f t="shared" si="412"/>
        <v>44854</v>
      </c>
      <c r="I685" s="118">
        <f t="shared" si="399"/>
        <v>44854</v>
      </c>
      <c r="J685" s="119">
        <f t="shared" si="407"/>
        <v>21</v>
      </c>
      <c r="K685" s="119">
        <f t="shared" si="421"/>
        <v>4</v>
      </c>
      <c r="L685" s="8">
        <f t="shared" si="408"/>
        <v>1</v>
      </c>
      <c r="M685" s="120">
        <f t="shared" si="422"/>
        <v>1</v>
      </c>
      <c r="N685" s="120">
        <f t="shared" si="416"/>
        <v>1.1886004602070757</v>
      </c>
      <c r="O685" s="113">
        <f t="shared" si="418"/>
        <v>1.18860046</v>
      </c>
      <c r="P685" s="113">
        <f t="shared" si="400"/>
        <v>1190.27581493</v>
      </c>
      <c r="Q685" s="11">
        <f t="shared" si="413"/>
        <v>0</v>
      </c>
      <c r="R685" s="30">
        <f t="shared" si="409"/>
        <v>0</v>
      </c>
      <c r="S685" s="8">
        <f t="shared" si="401"/>
        <v>0</v>
      </c>
      <c r="T685" s="122">
        <f t="shared" si="410"/>
        <v>0.12559999999999999</v>
      </c>
      <c r="U685" s="121">
        <f t="shared" si="417"/>
        <v>4</v>
      </c>
      <c r="V685" s="121">
        <v>252</v>
      </c>
      <c r="W685" s="120">
        <f t="shared" si="402"/>
        <v>1.0018798</v>
      </c>
      <c r="X685" s="113">
        <f t="shared" si="403"/>
        <v>2.2374804699999999</v>
      </c>
      <c r="Y685" s="113">
        <f t="shared" si="404"/>
        <v>0</v>
      </c>
      <c r="Z685" s="125" t="str">
        <f t="shared" si="414"/>
        <v>J=</v>
      </c>
      <c r="AA685" s="118">
        <f t="shared" si="415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405"/>
        <v>44831</v>
      </c>
      <c r="B686" s="113">
        <f t="shared" si="397"/>
        <v>1193.0733225500001</v>
      </c>
      <c r="C686" s="113">
        <f t="shared" si="411"/>
        <v>1001.409519</v>
      </c>
      <c r="D686" s="114">
        <f t="shared" si="406"/>
        <v>6411.95</v>
      </c>
      <c r="E686" s="115">
        <f t="shared" si="419"/>
        <v>6388.87</v>
      </c>
      <c r="F686" s="116">
        <f t="shared" si="420"/>
        <v>44793</v>
      </c>
      <c r="G686" s="117">
        <f t="shared" si="398"/>
        <v>-3.599529004437052E-3</v>
      </c>
      <c r="H686" s="118">
        <f t="shared" si="412"/>
        <v>44854</v>
      </c>
      <c r="I686" s="118">
        <f t="shared" si="399"/>
        <v>44854</v>
      </c>
      <c r="J686" s="119">
        <f t="shared" si="407"/>
        <v>21</v>
      </c>
      <c r="K686" s="119">
        <f t="shared" si="421"/>
        <v>5</v>
      </c>
      <c r="L686" s="8">
        <f t="shared" si="408"/>
        <v>1</v>
      </c>
      <c r="M686" s="120">
        <f t="shared" si="422"/>
        <v>1</v>
      </c>
      <c r="N686" s="120">
        <f t="shared" si="416"/>
        <v>1.1886004602070757</v>
      </c>
      <c r="O686" s="113">
        <f t="shared" si="418"/>
        <v>1.18860046</v>
      </c>
      <c r="P686" s="113">
        <f t="shared" si="400"/>
        <v>1190.27581493</v>
      </c>
      <c r="Q686" s="11">
        <f t="shared" si="413"/>
        <v>0</v>
      </c>
      <c r="R686" s="30">
        <f t="shared" si="409"/>
        <v>0</v>
      </c>
      <c r="S686" s="8">
        <f t="shared" si="401"/>
        <v>0</v>
      </c>
      <c r="T686" s="122">
        <f t="shared" si="410"/>
        <v>0.12559999999999999</v>
      </c>
      <c r="U686" s="121">
        <f t="shared" si="417"/>
        <v>5</v>
      </c>
      <c r="V686" s="121">
        <v>252</v>
      </c>
      <c r="W686" s="120">
        <f t="shared" si="402"/>
        <v>1.002350302</v>
      </c>
      <c r="X686" s="113">
        <f t="shared" si="403"/>
        <v>2.7975076200000002</v>
      </c>
      <c r="Y686" s="113">
        <f t="shared" si="404"/>
        <v>0</v>
      </c>
      <c r="Z686" s="125" t="str">
        <f t="shared" si="414"/>
        <v>J=</v>
      </c>
      <c r="AA686" s="118">
        <f t="shared" si="415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405"/>
        <v>44832</v>
      </c>
      <c r="B687" s="113">
        <f t="shared" si="397"/>
        <v>1193.63361276</v>
      </c>
      <c r="C687" s="113">
        <f t="shared" si="411"/>
        <v>1001.409519</v>
      </c>
      <c r="D687" s="114">
        <f t="shared" si="406"/>
        <v>6411.95</v>
      </c>
      <c r="E687" s="115">
        <f t="shared" si="419"/>
        <v>6388.87</v>
      </c>
      <c r="F687" s="116">
        <f t="shared" si="420"/>
        <v>44793</v>
      </c>
      <c r="G687" s="117">
        <f t="shared" si="398"/>
        <v>-3.599529004437052E-3</v>
      </c>
      <c r="H687" s="118">
        <f t="shared" si="412"/>
        <v>44854</v>
      </c>
      <c r="I687" s="118">
        <f t="shared" si="399"/>
        <v>44854</v>
      </c>
      <c r="J687" s="119">
        <f t="shared" si="407"/>
        <v>21</v>
      </c>
      <c r="K687" s="119">
        <f t="shared" si="421"/>
        <v>6</v>
      </c>
      <c r="L687" s="8">
        <f t="shared" si="408"/>
        <v>1</v>
      </c>
      <c r="M687" s="120">
        <f t="shared" si="422"/>
        <v>1</v>
      </c>
      <c r="N687" s="120">
        <f t="shared" si="416"/>
        <v>1.1886004602070757</v>
      </c>
      <c r="O687" s="113">
        <f t="shared" si="418"/>
        <v>1.18860046</v>
      </c>
      <c r="P687" s="113">
        <f t="shared" si="400"/>
        <v>1190.27581493</v>
      </c>
      <c r="Q687" s="11">
        <f t="shared" si="413"/>
        <v>0</v>
      </c>
      <c r="R687" s="30">
        <f t="shared" si="409"/>
        <v>0</v>
      </c>
      <c r="S687" s="8">
        <f t="shared" si="401"/>
        <v>0</v>
      </c>
      <c r="T687" s="122">
        <f t="shared" si="410"/>
        <v>0.12559999999999999</v>
      </c>
      <c r="U687" s="121">
        <f t="shared" si="417"/>
        <v>6</v>
      </c>
      <c r="V687" s="121">
        <v>252</v>
      </c>
      <c r="W687" s="120">
        <f t="shared" si="402"/>
        <v>1.002821025</v>
      </c>
      <c r="X687" s="113">
        <f t="shared" si="403"/>
        <v>3.35779783</v>
      </c>
      <c r="Y687" s="113">
        <f t="shared" si="404"/>
        <v>0</v>
      </c>
      <c r="Z687" s="125" t="str">
        <f t="shared" si="414"/>
        <v>J=</v>
      </c>
      <c r="AA687" s="118">
        <f t="shared" si="415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405"/>
        <v>44833</v>
      </c>
      <c r="B688" s="113">
        <f t="shared" si="397"/>
        <v>1194.19416482</v>
      </c>
      <c r="C688" s="113">
        <f t="shared" si="411"/>
        <v>1001.409519</v>
      </c>
      <c r="D688" s="114">
        <f t="shared" si="406"/>
        <v>6411.95</v>
      </c>
      <c r="E688" s="115">
        <f t="shared" si="419"/>
        <v>6388.87</v>
      </c>
      <c r="F688" s="116">
        <f t="shared" si="420"/>
        <v>44793</v>
      </c>
      <c r="G688" s="117">
        <f t="shared" si="398"/>
        <v>-3.599529004437052E-3</v>
      </c>
      <c r="H688" s="118">
        <f t="shared" si="412"/>
        <v>44854</v>
      </c>
      <c r="I688" s="118">
        <f t="shared" si="399"/>
        <v>44854</v>
      </c>
      <c r="J688" s="119">
        <f t="shared" si="407"/>
        <v>21</v>
      </c>
      <c r="K688" s="119">
        <f t="shared" si="421"/>
        <v>7</v>
      </c>
      <c r="L688" s="8">
        <f t="shared" si="408"/>
        <v>1</v>
      </c>
      <c r="M688" s="120">
        <f t="shared" si="422"/>
        <v>1</v>
      </c>
      <c r="N688" s="120">
        <f t="shared" si="416"/>
        <v>1.1886004602070757</v>
      </c>
      <c r="O688" s="113">
        <f t="shared" si="418"/>
        <v>1.18860046</v>
      </c>
      <c r="P688" s="113">
        <f t="shared" si="400"/>
        <v>1190.27581493</v>
      </c>
      <c r="Q688" s="11">
        <f t="shared" si="413"/>
        <v>0</v>
      </c>
      <c r="R688" s="30">
        <f t="shared" si="409"/>
        <v>0</v>
      </c>
      <c r="S688" s="8">
        <f t="shared" si="401"/>
        <v>0</v>
      </c>
      <c r="T688" s="122">
        <f t="shared" si="410"/>
        <v>0.12559999999999999</v>
      </c>
      <c r="U688" s="121">
        <f t="shared" si="417"/>
        <v>7</v>
      </c>
      <c r="V688" s="121">
        <v>252</v>
      </c>
      <c r="W688" s="120">
        <f t="shared" si="402"/>
        <v>1.0032919680000001</v>
      </c>
      <c r="X688" s="113">
        <f t="shared" si="403"/>
        <v>3.91834989</v>
      </c>
      <c r="Y688" s="113">
        <f t="shared" si="404"/>
        <v>0</v>
      </c>
      <c r="Z688" s="125" t="str">
        <f t="shared" si="414"/>
        <v>J=</v>
      </c>
      <c r="AA688" s="118">
        <f t="shared" si="415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405"/>
        <v>44834</v>
      </c>
      <c r="B689" s="113">
        <f t="shared" si="397"/>
        <v>1194.7549811199999</v>
      </c>
      <c r="C689" s="113">
        <f t="shared" si="411"/>
        <v>1001.409519</v>
      </c>
      <c r="D689" s="114">
        <f t="shared" si="406"/>
        <v>6411.95</v>
      </c>
      <c r="E689" s="115">
        <f t="shared" si="419"/>
        <v>6388.87</v>
      </c>
      <c r="F689" s="116">
        <f t="shared" si="420"/>
        <v>44793</v>
      </c>
      <c r="G689" s="117">
        <f t="shared" si="398"/>
        <v>-3.599529004437052E-3</v>
      </c>
      <c r="H689" s="118">
        <f t="shared" si="412"/>
        <v>44854</v>
      </c>
      <c r="I689" s="118">
        <f t="shared" si="399"/>
        <v>44854</v>
      </c>
      <c r="J689" s="119">
        <f t="shared" si="407"/>
        <v>21</v>
      </c>
      <c r="K689" s="119">
        <f t="shared" si="421"/>
        <v>8</v>
      </c>
      <c r="L689" s="8">
        <f t="shared" si="408"/>
        <v>1</v>
      </c>
      <c r="M689" s="120">
        <f t="shared" si="422"/>
        <v>1</v>
      </c>
      <c r="N689" s="120">
        <f t="shared" si="416"/>
        <v>1.1886004602070757</v>
      </c>
      <c r="O689" s="113">
        <f t="shared" si="418"/>
        <v>1.18860046</v>
      </c>
      <c r="P689" s="113">
        <f t="shared" si="400"/>
        <v>1190.27581493</v>
      </c>
      <c r="Q689" s="11">
        <f t="shared" si="413"/>
        <v>0</v>
      </c>
      <c r="R689" s="30">
        <f t="shared" si="409"/>
        <v>0</v>
      </c>
      <c r="S689" s="8">
        <f t="shared" si="401"/>
        <v>0</v>
      </c>
      <c r="T689" s="122">
        <f t="shared" si="410"/>
        <v>0.12559999999999999</v>
      </c>
      <c r="U689" s="121">
        <f t="shared" si="417"/>
        <v>8</v>
      </c>
      <c r="V689" s="121">
        <v>252</v>
      </c>
      <c r="W689" s="120">
        <f t="shared" si="402"/>
        <v>1.0037631330000001</v>
      </c>
      <c r="X689" s="113">
        <f t="shared" si="403"/>
        <v>4.4791661899999999</v>
      </c>
      <c r="Y689" s="113">
        <f t="shared" si="404"/>
        <v>0</v>
      </c>
      <c r="Z689" s="125" t="str">
        <f t="shared" si="414"/>
        <v>J=</v>
      </c>
      <c r="AA689" s="118">
        <f t="shared" si="415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405"/>
        <v>44835</v>
      </c>
      <c r="B690" s="113">
        <f t="shared" si="397"/>
        <v>1195.31606167</v>
      </c>
      <c r="C690" s="113">
        <f t="shared" si="411"/>
        <v>1001.409519</v>
      </c>
      <c r="D690" s="114">
        <f t="shared" si="406"/>
        <v>6411.95</v>
      </c>
      <c r="E690" s="115">
        <f t="shared" si="419"/>
        <v>6388.87</v>
      </c>
      <c r="F690" s="116">
        <f t="shared" si="420"/>
        <v>44793</v>
      </c>
      <c r="G690" s="117">
        <f t="shared" si="398"/>
        <v>-3.599529004437052E-3</v>
      </c>
      <c r="H690" s="118">
        <f t="shared" si="412"/>
        <v>44854</v>
      </c>
      <c r="I690" s="118">
        <f t="shared" si="399"/>
        <v>44854</v>
      </c>
      <c r="J690" s="119">
        <f t="shared" si="407"/>
        <v>21</v>
      </c>
      <c r="K690" s="119">
        <f t="shared" si="421"/>
        <v>9</v>
      </c>
      <c r="L690" s="8">
        <f t="shared" si="408"/>
        <v>1</v>
      </c>
      <c r="M690" s="120">
        <f t="shared" si="422"/>
        <v>1</v>
      </c>
      <c r="N690" s="120">
        <f t="shared" si="416"/>
        <v>1.1886004602070757</v>
      </c>
      <c r="O690" s="113">
        <f t="shared" si="418"/>
        <v>1.18860046</v>
      </c>
      <c r="P690" s="113">
        <f t="shared" si="400"/>
        <v>1190.27581493</v>
      </c>
      <c r="Q690" s="11">
        <f t="shared" si="413"/>
        <v>0</v>
      </c>
      <c r="R690" s="30">
        <f t="shared" si="409"/>
        <v>0</v>
      </c>
      <c r="S690" s="8">
        <f t="shared" si="401"/>
        <v>0</v>
      </c>
      <c r="T690" s="122">
        <f t="shared" si="410"/>
        <v>0.12559999999999999</v>
      </c>
      <c r="U690" s="121">
        <f t="shared" si="417"/>
        <v>9</v>
      </c>
      <c r="V690" s="121">
        <v>252</v>
      </c>
      <c r="W690" s="120">
        <f t="shared" si="402"/>
        <v>1.00423452</v>
      </c>
      <c r="X690" s="113">
        <f t="shared" si="403"/>
        <v>5.0402467399999997</v>
      </c>
      <c r="Y690" s="113">
        <f t="shared" si="404"/>
        <v>0</v>
      </c>
      <c r="Z690" s="125" t="str">
        <f t="shared" si="414"/>
        <v>J=</v>
      </c>
      <c r="AA690" s="118">
        <f t="shared" si="415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405"/>
        <v>44836</v>
      </c>
      <c r="B691" s="113">
        <f t="shared" si="397"/>
        <v>1195.31606167</v>
      </c>
      <c r="C691" s="113">
        <f t="shared" si="411"/>
        <v>1001.409519</v>
      </c>
      <c r="D691" s="114">
        <f t="shared" si="406"/>
        <v>6411.95</v>
      </c>
      <c r="E691" s="115">
        <f t="shared" si="419"/>
        <v>6388.87</v>
      </c>
      <c r="F691" s="116">
        <f t="shared" si="420"/>
        <v>44793</v>
      </c>
      <c r="G691" s="117">
        <f t="shared" si="398"/>
        <v>-3.599529004437052E-3</v>
      </c>
      <c r="H691" s="118">
        <f t="shared" si="412"/>
        <v>44854</v>
      </c>
      <c r="I691" s="118">
        <f t="shared" si="399"/>
        <v>44854</v>
      </c>
      <c r="J691" s="119">
        <f t="shared" si="407"/>
        <v>21</v>
      </c>
      <c r="K691" s="119">
        <f t="shared" si="421"/>
        <v>9</v>
      </c>
      <c r="L691" s="8">
        <f t="shared" si="408"/>
        <v>1</v>
      </c>
      <c r="M691" s="120">
        <f t="shared" si="422"/>
        <v>1</v>
      </c>
      <c r="N691" s="120">
        <f t="shared" si="416"/>
        <v>1.1886004602070757</v>
      </c>
      <c r="O691" s="113">
        <f t="shared" si="418"/>
        <v>1.18860046</v>
      </c>
      <c r="P691" s="113">
        <f t="shared" si="400"/>
        <v>1190.27581493</v>
      </c>
      <c r="Q691" s="11">
        <f t="shared" si="413"/>
        <v>0</v>
      </c>
      <c r="R691" s="30">
        <f t="shared" si="409"/>
        <v>0</v>
      </c>
      <c r="S691" s="8">
        <f t="shared" si="401"/>
        <v>0</v>
      </c>
      <c r="T691" s="122">
        <f t="shared" si="410"/>
        <v>0.12559999999999999</v>
      </c>
      <c r="U691" s="121">
        <f t="shared" si="417"/>
        <v>9</v>
      </c>
      <c r="V691" s="121">
        <v>252</v>
      </c>
      <c r="W691" s="120">
        <f t="shared" si="402"/>
        <v>1.00423452</v>
      </c>
      <c r="X691" s="113">
        <f t="shared" si="403"/>
        <v>5.0402467399999997</v>
      </c>
      <c r="Y691" s="113">
        <f t="shared" si="404"/>
        <v>0</v>
      </c>
      <c r="Z691" s="125" t="str">
        <f t="shared" si="414"/>
        <v>J=</v>
      </c>
      <c r="AA691" s="118">
        <f t="shared" si="415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405"/>
        <v>44837</v>
      </c>
      <c r="B692" s="113">
        <f t="shared" si="397"/>
        <v>1195.31606167</v>
      </c>
      <c r="C692" s="113">
        <f t="shared" si="411"/>
        <v>1001.409519</v>
      </c>
      <c r="D692" s="114">
        <f t="shared" si="406"/>
        <v>6411.95</v>
      </c>
      <c r="E692" s="115">
        <f t="shared" si="419"/>
        <v>6388.87</v>
      </c>
      <c r="F692" s="116">
        <f t="shared" si="420"/>
        <v>44793</v>
      </c>
      <c r="G692" s="117">
        <f t="shared" si="398"/>
        <v>-3.599529004437052E-3</v>
      </c>
      <c r="H692" s="118">
        <f t="shared" si="412"/>
        <v>44854</v>
      </c>
      <c r="I692" s="118">
        <f t="shared" si="399"/>
        <v>44854</v>
      </c>
      <c r="J692" s="119">
        <f t="shared" si="407"/>
        <v>21</v>
      </c>
      <c r="K692" s="119">
        <f t="shared" si="421"/>
        <v>9</v>
      </c>
      <c r="L692" s="8">
        <f t="shared" si="408"/>
        <v>1</v>
      </c>
      <c r="M692" s="120">
        <f t="shared" si="422"/>
        <v>1</v>
      </c>
      <c r="N692" s="120">
        <f t="shared" si="416"/>
        <v>1.1886004602070757</v>
      </c>
      <c r="O692" s="113">
        <f t="shared" si="418"/>
        <v>1.18860046</v>
      </c>
      <c r="P692" s="113">
        <f t="shared" si="400"/>
        <v>1190.27581493</v>
      </c>
      <c r="Q692" s="11">
        <f t="shared" si="413"/>
        <v>0</v>
      </c>
      <c r="R692" s="30">
        <f t="shared" si="409"/>
        <v>0</v>
      </c>
      <c r="S692" s="8">
        <f t="shared" si="401"/>
        <v>0</v>
      </c>
      <c r="T692" s="122">
        <f t="shared" si="410"/>
        <v>0.12559999999999999</v>
      </c>
      <c r="U692" s="121">
        <f t="shared" si="417"/>
        <v>9</v>
      </c>
      <c r="V692" s="121">
        <v>252</v>
      </c>
      <c r="W692" s="120">
        <f t="shared" si="402"/>
        <v>1.00423452</v>
      </c>
      <c r="X692" s="113">
        <f t="shared" si="403"/>
        <v>5.0402467399999997</v>
      </c>
      <c r="Y692" s="113">
        <f t="shared" si="404"/>
        <v>0</v>
      </c>
      <c r="Z692" s="125" t="str">
        <f t="shared" si="414"/>
        <v>J=</v>
      </c>
      <c r="AA692" s="118">
        <f t="shared" si="415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405"/>
        <v>44838</v>
      </c>
      <c r="B693" s="113">
        <f t="shared" si="397"/>
        <v>1195.8774040800001</v>
      </c>
      <c r="C693" s="113">
        <f t="shared" si="411"/>
        <v>1001.409519</v>
      </c>
      <c r="D693" s="114">
        <f t="shared" si="406"/>
        <v>6411.95</v>
      </c>
      <c r="E693" s="115">
        <f t="shared" si="419"/>
        <v>6388.87</v>
      </c>
      <c r="F693" s="116">
        <f t="shared" si="420"/>
        <v>44793</v>
      </c>
      <c r="G693" s="117">
        <f t="shared" si="398"/>
        <v>-3.599529004437052E-3</v>
      </c>
      <c r="H693" s="118">
        <f t="shared" si="412"/>
        <v>44854</v>
      </c>
      <c r="I693" s="118">
        <f t="shared" si="399"/>
        <v>44854</v>
      </c>
      <c r="J693" s="119">
        <f t="shared" si="407"/>
        <v>21</v>
      </c>
      <c r="K693" s="119">
        <f t="shared" si="421"/>
        <v>10</v>
      </c>
      <c r="L693" s="8">
        <f t="shared" si="408"/>
        <v>1</v>
      </c>
      <c r="M693" s="120">
        <f t="shared" si="422"/>
        <v>1</v>
      </c>
      <c r="N693" s="120">
        <f t="shared" si="416"/>
        <v>1.1886004602070757</v>
      </c>
      <c r="O693" s="113">
        <f t="shared" si="418"/>
        <v>1.18860046</v>
      </c>
      <c r="P693" s="113">
        <f t="shared" si="400"/>
        <v>1190.27581493</v>
      </c>
      <c r="Q693" s="11">
        <f t="shared" si="413"/>
        <v>0</v>
      </c>
      <c r="R693" s="30">
        <f t="shared" si="409"/>
        <v>0</v>
      </c>
      <c r="S693" s="8">
        <f t="shared" si="401"/>
        <v>0</v>
      </c>
      <c r="T693" s="122">
        <f t="shared" si="410"/>
        <v>0.12559999999999999</v>
      </c>
      <c r="U693" s="121">
        <f t="shared" si="417"/>
        <v>10</v>
      </c>
      <c r="V693" s="121">
        <v>252</v>
      </c>
      <c r="W693" s="120">
        <f t="shared" si="402"/>
        <v>1.0047061269999999</v>
      </c>
      <c r="X693" s="113">
        <f t="shared" si="403"/>
        <v>5.6015891499999997</v>
      </c>
      <c r="Y693" s="113">
        <f t="shared" si="404"/>
        <v>0</v>
      </c>
      <c r="Z693" s="125" t="str">
        <f t="shared" si="414"/>
        <v>J=</v>
      </c>
      <c r="AA693" s="118">
        <f t="shared" si="415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405"/>
        <v>44839</v>
      </c>
      <c r="B694" s="113">
        <f t="shared" si="397"/>
        <v>1196.4390119100001</v>
      </c>
      <c r="C694" s="113">
        <f t="shared" si="411"/>
        <v>1001.409519</v>
      </c>
      <c r="D694" s="114">
        <f t="shared" si="406"/>
        <v>6411.95</v>
      </c>
      <c r="E694" s="115">
        <f t="shared" si="419"/>
        <v>6388.87</v>
      </c>
      <c r="F694" s="116">
        <f t="shared" si="420"/>
        <v>44793</v>
      </c>
      <c r="G694" s="117">
        <f t="shared" si="398"/>
        <v>-3.599529004437052E-3</v>
      </c>
      <c r="H694" s="118">
        <f t="shared" si="412"/>
        <v>44854</v>
      </c>
      <c r="I694" s="118">
        <f t="shared" si="399"/>
        <v>44854</v>
      </c>
      <c r="J694" s="119">
        <f t="shared" si="407"/>
        <v>21</v>
      </c>
      <c r="K694" s="119">
        <f t="shared" si="421"/>
        <v>11</v>
      </c>
      <c r="L694" s="8">
        <f t="shared" si="408"/>
        <v>1</v>
      </c>
      <c r="M694" s="120">
        <f t="shared" si="422"/>
        <v>1</v>
      </c>
      <c r="N694" s="120">
        <f t="shared" si="416"/>
        <v>1.1886004602070757</v>
      </c>
      <c r="O694" s="113">
        <f t="shared" si="418"/>
        <v>1.18860046</v>
      </c>
      <c r="P694" s="113">
        <f t="shared" si="400"/>
        <v>1190.27581493</v>
      </c>
      <c r="Q694" s="11">
        <f t="shared" si="413"/>
        <v>0</v>
      </c>
      <c r="R694" s="30">
        <f t="shared" si="409"/>
        <v>0</v>
      </c>
      <c r="S694" s="8">
        <f t="shared" si="401"/>
        <v>0</v>
      </c>
      <c r="T694" s="122">
        <f t="shared" si="410"/>
        <v>0.12559999999999999</v>
      </c>
      <c r="U694" s="121">
        <f t="shared" si="417"/>
        <v>11</v>
      </c>
      <c r="V694" s="121">
        <v>252</v>
      </c>
      <c r="W694" s="120">
        <f t="shared" si="402"/>
        <v>1.0051779569999999</v>
      </c>
      <c r="X694" s="113">
        <f t="shared" si="403"/>
        <v>6.1631969800000004</v>
      </c>
      <c r="Y694" s="113">
        <f t="shared" si="404"/>
        <v>0</v>
      </c>
      <c r="Z694" s="125" t="str">
        <f t="shared" si="414"/>
        <v>J=</v>
      </c>
      <c r="AA694" s="118">
        <f t="shared" si="415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405"/>
        <v>44840</v>
      </c>
      <c r="B695" s="113">
        <f t="shared" si="397"/>
        <v>1197.0008816100001</v>
      </c>
      <c r="C695" s="113">
        <f t="shared" si="411"/>
        <v>1001.409519</v>
      </c>
      <c r="D695" s="114">
        <f t="shared" si="406"/>
        <v>6411.95</v>
      </c>
      <c r="E695" s="115">
        <f t="shared" si="419"/>
        <v>6388.87</v>
      </c>
      <c r="F695" s="116">
        <f t="shared" si="420"/>
        <v>44793</v>
      </c>
      <c r="G695" s="117">
        <f t="shared" si="398"/>
        <v>-3.599529004437052E-3</v>
      </c>
      <c r="H695" s="118">
        <f t="shared" si="412"/>
        <v>44854</v>
      </c>
      <c r="I695" s="118">
        <f t="shared" si="399"/>
        <v>44854</v>
      </c>
      <c r="J695" s="119">
        <f t="shared" si="407"/>
        <v>21</v>
      </c>
      <c r="K695" s="119">
        <f t="shared" si="421"/>
        <v>12</v>
      </c>
      <c r="L695" s="8">
        <f t="shared" si="408"/>
        <v>1</v>
      </c>
      <c r="M695" s="120">
        <f t="shared" si="422"/>
        <v>1</v>
      </c>
      <c r="N695" s="120">
        <f t="shared" si="416"/>
        <v>1.1886004602070757</v>
      </c>
      <c r="O695" s="113">
        <f t="shared" si="418"/>
        <v>1.18860046</v>
      </c>
      <c r="P695" s="113">
        <f t="shared" si="400"/>
        <v>1190.27581493</v>
      </c>
      <c r="Q695" s="11">
        <f t="shared" si="413"/>
        <v>0</v>
      </c>
      <c r="R695" s="30">
        <f t="shared" si="409"/>
        <v>0</v>
      </c>
      <c r="S695" s="8">
        <f t="shared" si="401"/>
        <v>0</v>
      </c>
      <c r="T695" s="122">
        <f t="shared" si="410"/>
        <v>0.12559999999999999</v>
      </c>
      <c r="U695" s="121">
        <f t="shared" si="417"/>
        <v>12</v>
      </c>
      <c r="V695" s="121">
        <v>252</v>
      </c>
      <c r="W695" s="120">
        <f t="shared" si="402"/>
        <v>1.0056500070000001</v>
      </c>
      <c r="X695" s="113">
        <f t="shared" si="403"/>
        <v>6.7250666800000003</v>
      </c>
      <c r="Y695" s="113">
        <f t="shared" si="404"/>
        <v>0</v>
      </c>
      <c r="Z695" s="125" t="str">
        <f t="shared" si="414"/>
        <v>J=</v>
      </c>
      <c r="AA695" s="118">
        <f t="shared" si="415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405"/>
        <v>44841</v>
      </c>
      <c r="B696" s="113">
        <f t="shared" si="397"/>
        <v>1197.56301674</v>
      </c>
      <c r="C696" s="113">
        <f t="shared" si="411"/>
        <v>1001.409519</v>
      </c>
      <c r="D696" s="114">
        <f t="shared" si="406"/>
        <v>6411.95</v>
      </c>
      <c r="E696" s="115">
        <f t="shared" si="419"/>
        <v>6388.87</v>
      </c>
      <c r="F696" s="116">
        <f t="shared" si="420"/>
        <v>44793</v>
      </c>
      <c r="G696" s="117">
        <f t="shared" si="398"/>
        <v>-3.599529004437052E-3</v>
      </c>
      <c r="H696" s="118">
        <f t="shared" si="412"/>
        <v>44854</v>
      </c>
      <c r="I696" s="118">
        <f t="shared" si="399"/>
        <v>44854</v>
      </c>
      <c r="J696" s="119">
        <f t="shared" si="407"/>
        <v>21</v>
      </c>
      <c r="K696" s="119">
        <f t="shared" si="421"/>
        <v>13</v>
      </c>
      <c r="L696" s="8">
        <f t="shared" si="408"/>
        <v>1</v>
      </c>
      <c r="M696" s="120">
        <f t="shared" si="422"/>
        <v>1</v>
      </c>
      <c r="N696" s="120">
        <f t="shared" si="416"/>
        <v>1.1886004602070757</v>
      </c>
      <c r="O696" s="113">
        <f t="shared" si="418"/>
        <v>1.18860046</v>
      </c>
      <c r="P696" s="113">
        <f t="shared" si="400"/>
        <v>1190.27581493</v>
      </c>
      <c r="Q696" s="11">
        <f t="shared" si="413"/>
        <v>0</v>
      </c>
      <c r="R696" s="30">
        <f t="shared" si="409"/>
        <v>0</v>
      </c>
      <c r="S696" s="8">
        <f t="shared" si="401"/>
        <v>0</v>
      </c>
      <c r="T696" s="122">
        <f t="shared" si="410"/>
        <v>0.12559999999999999</v>
      </c>
      <c r="U696" s="121">
        <f t="shared" si="417"/>
        <v>13</v>
      </c>
      <c r="V696" s="121">
        <v>252</v>
      </c>
      <c r="W696" s="120">
        <f t="shared" si="402"/>
        <v>1.00612228</v>
      </c>
      <c r="X696" s="113">
        <f t="shared" si="403"/>
        <v>7.28720181</v>
      </c>
      <c r="Y696" s="113">
        <f t="shared" si="404"/>
        <v>0</v>
      </c>
      <c r="Z696" s="125" t="str">
        <f t="shared" si="414"/>
        <v>J=</v>
      </c>
      <c r="AA696" s="118">
        <f t="shared" si="415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405"/>
        <v>44842</v>
      </c>
      <c r="B697" s="113">
        <f t="shared" si="397"/>
        <v>1198.1254149199999</v>
      </c>
      <c r="C697" s="113">
        <f t="shared" si="411"/>
        <v>1001.409519</v>
      </c>
      <c r="D697" s="114">
        <f t="shared" si="406"/>
        <v>6411.95</v>
      </c>
      <c r="E697" s="115">
        <f t="shared" si="419"/>
        <v>6388.87</v>
      </c>
      <c r="F697" s="116">
        <f t="shared" si="420"/>
        <v>44793</v>
      </c>
      <c r="G697" s="117">
        <f t="shared" si="398"/>
        <v>-3.599529004437052E-3</v>
      </c>
      <c r="H697" s="118">
        <f t="shared" si="412"/>
        <v>44854</v>
      </c>
      <c r="I697" s="118">
        <f t="shared" si="399"/>
        <v>44854</v>
      </c>
      <c r="J697" s="119">
        <f t="shared" si="407"/>
        <v>21</v>
      </c>
      <c r="K697" s="119">
        <f t="shared" si="421"/>
        <v>14</v>
      </c>
      <c r="L697" s="8">
        <f t="shared" si="408"/>
        <v>1</v>
      </c>
      <c r="M697" s="120">
        <f t="shared" si="422"/>
        <v>1</v>
      </c>
      <c r="N697" s="120">
        <f t="shared" si="416"/>
        <v>1.1886004602070757</v>
      </c>
      <c r="O697" s="113">
        <f t="shared" si="418"/>
        <v>1.18860046</v>
      </c>
      <c r="P697" s="113">
        <f t="shared" si="400"/>
        <v>1190.27581493</v>
      </c>
      <c r="Q697" s="11">
        <f t="shared" si="413"/>
        <v>0</v>
      </c>
      <c r="R697" s="30">
        <f t="shared" si="409"/>
        <v>0</v>
      </c>
      <c r="S697" s="8">
        <f t="shared" si="401"/>
        <v>0</v>
      </c>
      <c r="T697" s="122">
        <f t="shared" si="410"/>
        <v>0.12559999999999999</v>
      </c>
      <c r="U697" s="121">
        <f t="shared" si="417"/>
        <v>14</v>
      </c>
      <c r="V697" s="121">
        <v>252</v>
      </c>
      <c r="W697" s="120">
        <f t="shared" si="402"/>
        <v>1.0065947740000001</v>
      </c>
      <c r="X697" s="113">
        <f t="shared" si="403"/>
        <v>7.8495999899999997</v>
      </c>
      <c r="Y697" s="113">
        <f t="shared" si="404"/>
        <v>0</v>
      </c>
      <c r="Z697" s="125" t="str">
        <f t="shared" si="414"/>
        <v>J=</v>
      </c>
      <c r="AA697" s="118">
        <f t="shared" si="415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405"/>
        <v>44843</v>
      </c>
      <c r="B698" s="113">
        <f t="shared" si="397"/>
        <v>1198.1254149199999</v>
      </c>
      <c r="C698" s="113">
        <f t="shared" si="411"/>
        <v>1001.409519</v>
      </c>
      <c r="D698" s="114">
        <f t="shared" si="406"/>
        <v>6411.95</v>
      </c>
      <c r="E698" s="115">
        <f t="shared" si="419"/>
        <v>6388.87</v>
      </c>
      <c r="F698" s="116">
        <f t="shared" si="420"/>
        <v>44793</v>
      </c>
      <c r="G698" s="117">
        <f t="shared" si="398"/>
        <v>-3.599529004437052E-3</v>
      </c>
      <c r="H698" s="118">
        <f t="shared" si="412"/>
        <v>44854</v>
      </c>
      <c r="I698" s="118">
        <f t="shared" si="399"/>
        <v>44854</v>
      </c>
      <c r="J698" s="119">
        <f t="shared" si="407"/>
        <v>21</v>
      </c>
      <c r="K698" s="119">
        <f t="shared" si="421"/>
        <v>14</v>
      </c>
      <c r="L698" s="8">
        <f t="shared" si="408"/>
        <v>1</v>
      </c>
      <c r="M698" s="120">
        <f t="shared" si="422"/>
        <v>1</v>
      </c>
      <c r="N698" s="120">
        <f t="shared" si="416"/>
        <v>1.1886004602070757</v>
      </c>
      <c r="O698" s="113">
        <f t="shared" si="418"/>
        <v>1.18860046</v>
      </c>
      <c r="P698" s="113">
        <f t="shared" si="400"/>
        <v>1190.27581493</v>
      </c>
      <c r="Q698" s="11">
        <f t="shared" si="413"/>
        <v>0</v>
      </c>
      <c r="R698" s="30">
        <f t="shared" si="409"/>
        <v>0</v>
      </c>
      <c r="S698" s="8">
        <f t="shared" si="401"/>
        <v>0</v>
      </c>
      <c r="T698" s="122">
        <f t="shared" si="410"/>
        <v>0.12559999999999999</v>
      </c>
      <c r="U698" s="121">
        <f t="shared" si="417"/>
        <v>14</v>
      </c>
      <c r="V698" s="121">
        <v>252</v>
      </c>
      <c r="W698" s="120">
        <f t="shared" si="402"/>
        <v>1.0065947740000001</v>
      </c>
      <c r="X698" s="113">
        <f t="shared" si="403"/>
        <v>7.8495999899999997</v>
      </c>
      <c r="Y698" s="113">
        <f t="shared" si="404"/>
        <v>0</v>
      </c>
      <c r="Z698" s="125" t="str">
        <f t="shared" si="414"/>
        <v>J=</v>
      </c>
      <c r="AA698" s="118">
        <f t="shared" si="415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405"/>
        <v>44844</v>
      </c>
      <c r="B699" s="113">
        <f t="shared" si="397"/>
        <v>1198.1254149199999</v>
      </c>
      <c r="C699" s="113">
        <f t="shared" si="411"/>
        <v>1001.409519</v>
      </c>
      <c r="D699" s="114">
        <f t="shared" si="406"/>
        <v>6411.95</v>
      </c>
      <c r="E699" s="115">
        <f t="shared" si="419"/>
        <v>6388.87</v>
      </c>
      <c r="F699" s="116">
        <f t="shared" si="420"/>
        <v>44793</v>
      </c>
      <c r="G699" s="117">
        <f t="shared" si="398"/>
        <v>-3.599529004437052E-3</v>
      </c>
      <c r="H699" s="118">
        <f t="shared" si="412"/>
        <v>44854</v>
      </c>
      <c r="I699" s="118">
        <f t="shared" si="399"/>
        <v>44854</v>
      </c>
      <c r="J699" s="119">
        <f t="shared" si="407"/>
        <v>21</v>
      </c>
      <c r="K699" s="119">
        <f t="shared" si="421"/>
        <v>14</v>
      </c>
      <c r="L699" s="8">
        <f t="shared" si="408"/>
        <v>1</v>
      </c>
      <c r="M699" s="120">
        <f t="shared" si="422"/>
        <v>1</v>
      </c>
      <c r="N699" s="120">
        <f t="shared" si="416"/>
        <v>1.1886004602070757</v>
      </c>
      <c r="O699" s="113">
        <f t="shared" si="418"/>
        <v>1.18860046</v>
      </c>
      <c r="P699" s="113">
        <f t="shared" si="400"/>
        <v>1190.27581493</v>
      </c>
      <c r="Q699" s="11">
        <f t="shared" si="413"/>
        <v>0</v>
      </c>
      <c r="R699" s="30">
        <f t="shared" si="409"/>
        <v>0</v>
      </c>
      <c r="S699" s="8">
        <f t="shared" si="401"/>
        <v>0</v>
      </c>
      <c r="T699" s="122">
        <f t="shared" si="410"/>
        <v>0.12559999999999999</v>
      </c>
      <c r="U699" s="121">
        <f t="shared" si="417"/>
        <v>14</v>
      </c>
      <c r="V699" s="121">
        <v>252</v>
      </c>
      <c r="W699" s="120">
        <f t="shared" si="402"/>
        <v>1.0065947740000001</v>
      </c>
      <c r="X699" s="113">
        <f t="shared" si="403"/>
        <v>7.8495999899999997</v>
      </c>
      <c r="Y699" s="113">
        <f t="shared" si="404"/>
        <v>0</v>
      </c>
      <c r="Z699" s="125" t="str">
        <f t="shared" si="414"/>
        <v>J=</v>
      </c>
      <c r="AA699" s="118">
        <f t="shared" si="415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405"/>
        <v>44845</v>
      </c>
      <c r="B700" s="113">
        <f t="shared" si="397"/>
        <v>1198.6880773400001</v>
      </c>
      <c r="C700" s="113">
        <f t="shared" si="411"/>
        <v>1001.409519</v>
      </c>
      <c r="D700" s="114">
        <f t="shared" si="406"/>
        <v>6411.95</v>
      </c>
      <c r="E700" s="115">
        <f t="shared" si="419"/>
        <v>6388.87</v>
      </c>
      <c r="F700" s="116">
        <f t="shared" si="420"/>
        <v>44793</v>
      </c>
      <c r="G700" s="117">
        <f t="shared" si="398"/>
        <v>-3.599529004437052E-3</v>
      </c>
      <c r="H700" s="118">
        <f t="shared" si="412"/>
        <v>44854</v>
      </c>
      <c r="I700" s="118">
        <f t="shared" si="399"/>
        <v>44854</v>
      </c>
      <c r="J700" s="119">
        <f t="shared" si="407"/>
        <v>21</v>
      </c>
      <c r="K700" s="119">
        <f t="shared" si="421"/>
        <v>15</v>
      </c>
      <c r="L700" s="8">
        <f t="shared" si="408"/>
        <v>1</v>
      </c>
      <c r="M700" s="120">
        <f t="shared" si="422"/>
        <v>1</v>
      </c>
      <c r="N700" s="120">
        <f t="shared" si="416"/>
        <v>1.1886004602070757</v>
      </c>
      <c r="O700" s="113">
        <f t="shared" si="418"/>
        <v>1.18860046</v>
      </c>
      <c r="P700" s="113">
        <f t="shared" si="400"/>
        <v>1190.27581493</v>
      </c>
      <c r="Q700" s="11">
        <f t="shared" si="413"/>
        <v>0</v>
      </c>
      <c r="R700" s="30">
        <f t="shared" si="409"/>
        <v>0</v>
      </c>
      <c r="S700" s="8">
        <f t="shared" si="401"/>
        <v>0</v>
      </c>
      <c r="T700" s="122">
        <f t="shared" si="410"/>
        <v>0.12559999999999999</v>
      </c>
      <c r="U700" s="121">
        <f t="shared" si="417"/>
        <v>15</v>
      </c>
      <c r="V700" s="121">
        <v>252</v>
      </c>
      <c r="W700" s="120">
        <f t="shared" si="402"/>
        <v>1.0070674900000001</v>
      </c>
      <c r="X700" s="113">
        <f t="shared" si="403"/>
        <v>8.4122624100000003</v>
      </c>
      <c r="Y700" s="113">
        <f t="shared" si="404"/>
        <v>0</v>
      </c>
      <c r="Z700" s="125" t="str">
        <f t="shared" si="414"/>
        <v>J=</v>
      </c>
      <c r="AA700" s="118">
        <f t="shared" si="415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405"/>
        <v>44846</v>
      </c>
      <c r="B701" s="113">
        <f t="shared" si="397"/>
        <v>1199.2510040100001</v>
      </c>
      <c r="C701" s="113">
        <f t="shared" si="411"/>
        <v>1001.409519</v>
      </c>
      <c r="D701" s="114">
        <f t="shared" si="406"/>
        <v>6411.95</v>
      </c>
      <c r="E701" s="115">
        <f t="shared" si="419"/>
        <v>6388.87</v>
      </c>
      <c r="F701" s="116">
        <f t="shared" si="420"/>
        <v>44793</v>
      </c>
      <c r="G701" s="117">
        <f t="shared" si="398"/>
        <v>-3.599529004437052E-3</v>
      </c>
      <c r="H701" s="118">
        <f t="shared" si="412"/>
        <v>44854</v>
      </c>
      <c r="I701" s="118">
        <f t="shared" si="399"/>
        <v>44854</v>
      </c>
      <c r="J701" s="119">
        <f t="shared" si="407"/>
        <v>21</v>
      </c>
      <c r="K701" s="119">
        <f t="shared" si="421"/>
        <v>16</v>
      </c>
      <c r="L701" s="8">
        <f t="shared" si="408"/>
        <v>1</v>
      </c>
      <c r="M701" s="120">
        <f t="shared" si="422"/>
        <v>1</v>
      </c>
      <c r="N701" s="120">
        <f t="shared" si="416"/>
        <v>1.1886004602070757</v>
      </c>
      <c r="O701" s="113">
        <f t="shared" si="418"/>
        <v>1.18860046</v>
      </c>
      <c r="P701" s="113">
        <f t="shared" si="400"/>
        <v>1190.27581493</v>
      </c>
      <c r="Q701" s="11">
        <f t="shared" si="413"/>
        <v>0</v>
      </c>
      <c r="R701" s="30">
        <f t="shared" si="409"/>
        <v>0</v>
      </c>
      <c r="S701" s="8">
        <f t="shared" si="401"/>
        <v>0</v>
      </c>
      <c r="T701" s="122">
        <f t="shared" si="410"/>
        <v>0.12559999999999999</v>
      </c>
      <c r="U701" s="121">
        <f t="shared" si="417"/>
        <v>16</v>
      </c>
      <c r="V701" s="121">
        <v>252</v>
      </c>
      <c r="W701" s="120">
        <f t="shared" si="402"/>
        <v>1.007540428</v>
      </c>
      <c r="X701" s="113">
        <f t="shared" si="403"/>
        <v>8.9751890799999998</v>
      </c>
      <c r="Y701" s="113">
        <f t="shared" si="404"/>
        <v>0</v>
      </c>
      <c r="Z701" s="125" t="str">
        <f t="shared" si="414"/>
        <v>J=</v>
      </c>
      <c r="AA701" s="118">
        <f t="shared" si="415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405"/>
        <v>44847</v>
      </c>
      <c r="B702" s="113">
        <f t="shared" si="397"/>
        <v>1199.2510040100001</v>
      </c>
      <c r="C702" s="113">
        <f t="shared" si="411"/>
        <v>1001.409519</v>
      </c>
      <c r="D702" s="114">
        <f t="shared" si="406"/>
        <v>6411.95</v>
      </c>
      <c r="E702" s="115">
        <f t="shared" si="419"/>
        <v>6388.87</v>
      </c>
      <c r="F702" s="116">
        <f t="shared" si="420"/>
        <v>44793</v>
      </c>
      <c r="G702" s="117">
        <f t="shared" si="398"/>
        <v>-3.599529004437052E-3</v>
      </c>
      <c r="H702" s="118">
        <f t="shared" si="412"/>
        <v>44854</v>
      </c>
      <c r="I702" s="118">
        <f t="shared" si="399"/>
        <v>44854</v>
      </c>
      <c r="J702" s="119">
        <f t="shared" si="407"/>
        <v>21</v>
      </c>
      <c r="K702" s="119">
        <f t="shared" si="421"/>
        <v>16</v>
      </c>
      <c r="L702" s="8">
        <f t="shared" si="408"/>
        <v>1</v>
      </c>
      <c r="M702" s="120">
        <f t="shared" si="422"/>
        <v>1</v>
      </c>
      <c r="N702" s="120">
        <f t="shared" si="416"/>
        <v>1.1886004602070757</v>
      </c>
      <c r="O702" s="113">
        <f t="shared" si="418"/>
        <v>1.18860046</v>
      </c>
      <c r="P702" s="113">
        <f t="shared" si="400"/>
        <v>1190.27581493</v>
      </c>
      <c r="Q702" s="11">
        <f t="shared" si="413"/>
        <v>0</v>
      </c>
      <c r="R702" s="30">
        <f t="shared" si="409"/>
        <v>0</v>
      </c>
      <c r="S702" s="8">
        <f t="shared" si="401"/>
        <v>0</v>
      </c>
      <c r="T702" s="122">
        <f t="shared" si="410"/>
        <v>0.12559999999999999</v>
      </c>
      <c r="U702" s="121">
        <f t="shared" si="417"/>
        <v>16</v>
      </c>
      <c r="V702" s="121">
        <v>252</v>
      </c>
      <c r="W702" s="120">
        <f t="shared" si="402"/>
        <v>1.007540428</v>
      </c>
      <c r="X702" s="113">
        <f t="shared" si="403"/>
        <v>8.9751890799999998</v>
      </c>
      <c r="Y702" s="113">
        <f t="shared" si="404"/>
        <v>0</v>
      </c>
      <c r="Z702" s="125" t="str">
        <f t="shared" si="414"/>
        <v>J=</v>
      </c>
      <c r="AA702" s="118">
        <f t="shared" si="415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405"/>
        <v>44848</v>
      </c>
      <c r="B703" s="113">
        <f t="shared" si="397"/>
        <v>1199.81419491</v>
      </c>
      <c r="C703" s="113">
        <f t="shared" si="411"/>
        <v>1001.409519</v>
      </c>
      <c r="D703" s="114">
        <f t="shared" si="406"/>
        <v>6411.95</v>
      </c>
      <c r="E703" s="115">
        <f t="shared" si="419"/>
        <v>6388.87</v>
      </c>
      <c r="F703" s="116">
        <f t="shared" si="420"/>
        <v>44793</v>
      </c>
      <c r="G703" s="117">
        <f t="shared" si="398"/>
        <v>-3.599529004437052E-3</v>
      </c>
      <c r="H703" s="118">
        <f t="shared" si="412"/>
        <v>44854</v>
      </c>
      <c r="I703" s="118">
        <f t="shared" si="399"/>
        <v>44854</v>
      </c>
      <c r="J703" s="119">
        <f t="shared" si="407"/>
        <v>21</v>
      </c>
      <c r="K703" s="119">
        <f t="shared" si="421"/>
        <v>17</v>
      </c>
      <c r="L703" s="8">
        <f t="shared" si="408"/>
        <v>1</v>
      </c>
      <c r="M703" s="120">
        <f t="shared" si="422"/>
        <v>1</v>
      </c>
      <c r="N703" s="120">
        <f t="shared" si="416"/>
        <v>1.1886004602070757</v>
      </c>
      <c r="O703" s="113">
        <f t="shared" si="418"/>
        <v>1.18860046</v>
      </c>
      <c r="P703" s="113">
        <f t="shared" si="400"/>
        <v>1190.27581493</v>
      </c>
      <c r="Q703" s="11">
        <f t="shared" si="413"/>
        <v>0</v>
      </c>
      <c r="R703" s="30">
        <f t="shared" si="409"/>
        <v>0</v>
      </c>
      <c r="S703" s="8">
        <f t="shared" si="401"/>
        <v>0</v>
      </c>
      <c r="T703" s="122">
        <f t="shared" si="410"/>
        <v>0.12559999999999999</v>
      </c>
      <c r="U703" s="121">
        <f t="shared" si="417"/>
        <v>17</v>
      </c>
      <c r="V703" s="121">
        <v>252</v>
      </c>
      <c r="W703" s="120">
        <f t="shared" si="402"/>
        <v>1.0080135880000001</v>
      </c>
      <c r="X703" s="113">
        <f t="shared" si="403"/>
        <v>9.5383799800000002</v>
      </c>
      <c r="Y703" s="113">
        <f t="shared" si="404"/>
        <v>0</v>
      </c>
      <c r="Z703" s="125" t="str">
        <f t="shared" si="414"/>
        <v>J=</v>
      </c>
      <c r="AA703" s="118">
        <f t="shared" si="415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405"/>
        <v>44849</v>
      </c>
      <c r="B704" s="113">
        <f t="shared" si="397"/>
        <v>1200.3776512500001</v>
      </c>
      <c r="C704" s="113">
        <f t="shared" si="411"/>
        <v>1001.409519</v>
      </c>
      <c r="D704" s="114">
        <f t="shared" si="406"/>
        <v>6411.95</v>
      </c>
      <c r="E704" s="115">
        <f t="shared" si="419"/>
        <v>6388.87</v>
      </c>
      <c r="F704" s="116">
        <f t="shared" si="420"/>
        <v>44793</v>
      </c>
      <c r="G704" s="117">
        <f t="shared" si="398"/>
        <v>-3.599529004437052E-3</v>
      </c>
      <c r="H704" s="118">
        <f t="shared" si="412"/>
        <v>44854</v>
      </c>
      <c r="I704" s="118">
        <f t="shared" si="399"/>
        <v>44854</v>
      </c>
      <c r="J704" s="119">
        <f t="shared" si="407"/>
        <v>21</v>
      </c>
      <c r="K704" s="119">
        <f t="shared" si="421"/>
        <v>18</v>
      </c>
      <c r="L704" s="8">
        <f t="shared" si="408"/>
        <v>1</v>
      </c>
      <c r="M704" s="120">
        <f t="shared" si="422"/>
        <v>1</v>
      </c>
      <c r="N704" s="120">
        <f t="shared" si="416"/>
        <v>1.1886004602070757</v>
      </c>
      <c r="O704" s="113">
        <f t="shared" si="418"/>
        <v>1.18860046</v>
      </c>
      <c r="P704" s="113">
        <f t="shared" si="400"/>
        <v>1190.27581493</v>
      </c>
      <c r="Q704" s="11">
        <f t="shared" si="413"/>
        <v>0</v>
      </c>
      <c r="R704" s="30">
        <f t="shared" si="409"/>
        <v>0</v>
      </c>
      <c r="S704" s="8">
        <f t="shared" si="401"/>
        <v>0</v>
      </c>
      <c r="T704" s="122">
        <f t="shared" si="410"/>
        <v>0.12559999999999999</v>
      </c>
      <c r="U704" s="121">
        <f t="shared" si="417"/>
        <v>18</v>
      </c>
      <c r="V704" s="121">
        <v>252</v>
      </c>
      <c r="W704" s="120">
        <f t="shared" si="402"/>
        <v>1.008486971</v>
      </c>
      <c r="X704" s="113">
        <f t="shared" si="403"/>
        <v>10.10183632</v>
      </c>
      <c r="Y704" s="113">
        <f t="shared" si="404"/>
        <v>0</v>
      </c>
      <c r="Z704" s="125" t="str">
        <f t="shared" si="414"/>
        <v>J=</v>
      </c>
      <c r="AA704" s="118">
        <f t="shared" si="415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405"/>
        <v>44850</v>
      </c>
      <c r="B705" s="113">
        <f t="shared" si="397"/>
        <v>1200.3776512500001</v>
      </c>
      <c r="C705" s="113">
        <f t="shared" si="411"/>
        <v>1001.409519</v>
      </c>
      <c r="D705" s="114">
        <f t="shared" si="406"/>
        <v>6411.95</v>
      </c>
      <c r="E705" s="115">
        <f t="shared" si="419"/>
        <v>6388.87</v>
      </c>
      <c r="F705" s="116">
        <f t="shared" si="420"/>
        <v>44793</v>
      </c>
      <c r="G705" s="117">
        <f t="shared" si="398"/>
        <v>-3.599529004437052E-3</v>
      </c>
      <c r="H705" s="118">
        <f t="shared" si="412"/>
        <v>44854</v>
      </c>
      <c r="I705" s="118">
        <f t="shared" si="399"/>
        <v>44854</v>
      </c>
      <c r="J705" s="119">
        <f t="shared" si="407"/>
        <v>21</v>
      </c>
      <c r="K705" s="119">
        <f t="shared" si="421"/>
        <v>18</v>
      </c>
      <c r="L705" s="8">
        <f t="shared" si="408"/>
        <v>1</v>
      </c>
      <c r="M705" s="120">
        <f t="shared" si="422"/>
        <v>1</v>
      </c>
      <c r="N705" s="120">
        <f t="shared" si="416"/>
        <v>1.1886004602070757</v>
      </c>
      <c r="O705" s="113">
        <f t="shared" si="418"/>
        <v>1.18860046</v>
      </c>
      <c r="P705" s="113">
        <f t="shared" si="400"/>
        <v>1190.27581493</v>
      </c>
      <c r="Q705" s="11">
        <f t="shared" si="413"/>
        <v>0</v>
      </c>
      <c r="R705" s="30">
        <f t="shared" si="409"/>
        <v>0</v>
      </c>
      <c r="S705" s="8">
        <f t="shared" si="401"/>
        <v>0</v>
      </c>
      <c r="T705" s="122">
        <f t="shared" si="410"/>
        <v>0.12559999999999999</v>
      </c>
      <c r="U705" s="121">
        <f t="shared" si="417"/>
        <v>18</v>
      </c>
      <c r="V705" s="121">
        <v>252</v>
      </c>
      <c r="W705" s="120">
        <f t="shared" si="402"/>
        <v>1.008486971</v>
      </c>
      <c r="X705" s="113">
        <f t="shared" si="403"/>
        <v>10.10183632</v>
      </c>
      <c r="Y705" s="113">
        <f t="shared" si="404"/>
        <v>0</v>
      </c>
      <c r="Z705" s="125" t="str">
        <f t="shared" si="414"/>
        <v>J=</v>
      </c>
      <c r="AA705" s="118">
        <f t="shared" si="415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405"/>
        <v>44851</v>
      </c>
      <c r="B706" s="113">
        <f t="shared" si="397"/>
        <v>1200.3776512500001</v>
      </c>
      <c r="C706" s="113">
        <f t="shared" si="411"/>
        <v>1001.409519</v>
      </c>
      <c r="D706" s="114">
        <f t="shared" si="406"/>
        <v>6411.95</v>
      </c>
      <c r="E706" s="115">
        <f t="shared" si="419"/>
        <v>6388.87</v>
      </c>
      <c r="F706" s="116">
        <f t="shared" si="420"/>
        <v>44793</v>
      </c>
      <c r="G706" s="117">
        <f t="shared" si="398"/>
        <v>-3.599529004437052E-3</v>
      </c>
      <c r="H706" s="118">
        <f t="shared" si="412"/>
        <v>44854</v>
      </c>
      <c r="I706" s="118">
        <f t="shared" si="399"/>
        <v>44854</v>
      </c>
      <c r="J706" s="119">
        <f t="shared" si="407"/>
        <v>21</v>
      </c>
      <c r="K706" s="119">
        <f t="shared" si="421"/>
        <v>18</v>
      </c>
      <c r="L706" s="8">
        <f t="shared" si="408"/>
        <v>1</v>
      </c>
      <c r="M706" s="120">
        <f t="shared" si="422"/>
        <v>1</v>
      </c>
      <c r="N706" s="120">
        <f t="shared" si="416"/>
        <v>1.1886004602070757</v>
      </c>
      <c r="O706" s="113">
        <f t="shared" si="418"/>
        <v>1.18860046</v>
      </c>
      <c r="P706" s="113">
        <f t="shared" si="400"/>
        <v>1190.27581493</v>
      </c>
      <c r="Q706" s="11">
        <f t="shared" si="413"/>
        <v>0</v>
      </c>
      <c r="R706" s="30">
        <f t="shared" si="409"/>
        <v>0</v>
      </c>
      <c r="S706" s="8">
        <f t="shared" si="401"/>
        <v>0</v>
      </c>
      <c r="T706" s="122">
        <f t="shared" si="410"/>
        <v>0.12559999999999999</v>
      </c>
      <c r="U706" s="121">
        <f t="shared" si="417"/>
        <v>18</v>
      </c>
      <c r="V706" s="121">
        <v>252</v>
      </c>
      <c r="W706" s="120">
        <f t="shared" si="402"/>
        <v>1.008486971</v>
      </c>
      <c r="X706" s="113">
        <f t="shared" si="403"/>
        <v>10.10183632</v>
      </c>
      <c r="Y706" s="113">
        <f t="shared" si="404"/>
        <v>0</v>
      </c>
      <c r="Z706" s="125" t="str">
        <f t="shared" si="414"/>
        <v>J=</v>
      </c>
      <c r="AA706" s="118">
        <f t="shared" si="415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405"/>
        <v>44852</v>
      </c>
      <c r="B707" s="113">
        <f t="shared" si="397"/>
        <v>1200.94137183</v>
      </c>
      <c r="C707" s="113">
        <f t="shared" si="411"/>
        <v>1001.409519</v>
      </c>
      <c r="D707" s="114">
        <f t="shared" si="406"/>
        <v>6411.95</v>
      </c>
      <c r="E707" s="115">
        <f t="shared" si="419"/>
        <v>6388.87</v>
      </c>
      <c r="F707" s="116">
        <f t="shared" si="420"/>
        <v>44793</v>
      </c>
      <c r="G707" s="117">
        <f t="shared" si="398"/>
        <v>-3.599529004437052E-3</v>
      </c>
      <c r="H707" s="118">
        <f t="shared" si="412"/>
        <v>44854</v>
      </c>
      <c r="I707" s="118">
        <f t="shared" si="399"/>
        <v>44854</v>
      </c>
      <c r="J707" s="119">
        <f t="shared" si="407"/>
        <v>21</v>
      </c>
      <c r="K707" s="119">
        <f t="shared" si="421"/>
        <v>19</v>
      </c>
      <c r="L707" s="8">
        <f t="shared" si="408"/>
        <v>1</v>
      </c>
      <c r="M707" s="120">
        <f t="shared" si="422"/>
        <v>1</v>
      </c>
      <c r="N707" s="120">
        <f t="shared" si="416"/>
        <v>1.1886004602070757</v>
      </c>
      <c r="O707" s="113">
        <f t="shared" si="418"/>
        <v>1.18860046</v>
      </c>
      <c r="P707" s="113">
        <f t="shared" si="400"/>
        <v>1190.27581493</v>
      </c>
      <c r="Q707" s="11">
        <f t="shared" si="413"/>
        <v>0</v>
      </c>
      <c r="R707" s="30">
        <f t="shared" si="409"/>
        <v>0</v>
      </c>
      <c r="S707" s="8">
        <f t="shared" si="401"/>
        <v>0</v>
      </c>
      <c r="T707" s="122">
        <f t="shared" si="410"/>
        <v>0.12559999999999999</v>
      </c>
      <c r="U707" s="121">
        <f t="shared" si="417"/>
        <v>19</v>
      </c>
      <c r="V707" s="121">
        <v>252</v>
      </c>
      <c r="W707" s="120">
        <f t="shared" si="402"/>
        <v>1.008960576</v>
      </c>
      <c r="X707" s="113">
        <f t="shared" si="403"/>
        <v>10.6655569</v>
      </c>
      <c r="Y707" s="113">
        <f t="shared" si="404"/>
        <v>0</v>
      </c>
      <c r="Z707" s="125" t="str">
        <f t="shared" si="414"/>
        <v>J=</v>
      </c>
      <c r="AA707" s="118">
        <f t="shared" si="415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2">
        <f t="shared" si="405"/>
        <v>44853</v>
      </c>
      <c r="B708" s="113">
        <f t="shared" si="397"/>
        <v>1201.5053566399999</v>
      </c>
      <c r="C708" s="113">
        <f t="shared" si="411"/>
        <v>1001.409519</v>
      </c>
      <c r="D708" s="114">
        <f t="shared" si="406"/>
        <v>6411.95</v>
      </c>
      <c r="E708" s="115">
        <f t="shared" si="419"/>
        <v>6388.87</v>
      </c>
      <c r="F708" s="116">
        <f t="shared" si="420"/>
        <v>44793</v>
      </c>
      <c r="G708" s="117">
        <f t="shared" si="398"/>
        <v>-3.599529004437052E-3</v>
      </c>
      <c r="H708" s="118">
        <f t="shared" si="412"/>
        <v>44854</v>
      </c>
      <c r="I708" s="118">
        <f t="shared" si="399"/>
        <v>44854</v>
      </c>
      <c r="J708" s="119">
        <f t="shared" si="407"/>
        <v>21</v>
      </c>
      <c r="K708" s="119">
        <f t="shared" si="421"/>
        <v>20</v>
      </c>
      <c r="L708" s="8">
        <f t="shared" si="408"/>
        <v>1</v>
      </c>
      <c r="M708" s="120">
        <f t="shared" si="422"/>
        <v>1</v>
      </c>
      <c r="N708" s="120">
        <f t="shared" si="416"/>
        <v>1.1886004602070757</v>
      </c>
      <c r="O708" s="113">
        <f t="shared" si="418"/>
        <v>1.18860046</v>
      </c>
      <c r="P708" s="113">
        <f t="shared" si="400"/>
        <v>1190.27581493</v>
      </c>
      <c r="Q708" s="11">
        <f t="shared" si="413"/>
        <v>0</v>
      </c>
      <c r="R708" s="30">
        <f t="shared" si="409"/>
        <v>0</v>
      </c>
      <c r="S708" s="8">
        <f t="shared" si="401"/>
        <v>0</v>
      </c>
      <c r="T708" s="122">
        <f t="shared" si="410"/>
        <v>0.12559999999999999</v>
      </c>
      <c r="U708" s="121">
        <f t="shared" si="417"/>
        <v>20</v>
      </c>
      <c r="V708" s="121">
        <v>252</v>
      </c>
      <c r="W708" s="120">
        <f t="shared" si="402"/>
        <v>1.009434403</v>
      </c>
      <c r="X708" s="113">
        <f t="shared" si="403"/>
        <v>11.229541709999999</v>
      </c>
      <c r="Y708" s="113">
        <f t="shared" si="404"/>
        <v>0</v>
      </c>
      <c r="Z708" s="125" t="str">
        <f t="shared" si="414"/>
        <v>J=</v>
      </c>
      <c r="AA708" s="118">
        <f t="shared" si="415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05"/>
        <v>44854</v>
      </c>
      <c r="B709" s="113">
        <f t="shared" si="397"/>
        <v>1202.0696057</v>
      </c>
      <c r="C709" s="113">
        <f t="shared" si="411"/>
        <v>1001.409519</v>
      </c>
      <c r="D709" s="114">
        <f t="shared" si="406"/>
        <v>6411.95</v>
      </c>
      <c r="E709" s="115">
        <f t="shared" si="419"/>
        <v>6388.87</v>
      </c>
      <c r="F709" s="116">
        <f t="shared" si="420"/>
        <v>44793</v>
      </c>
      <c r="G709" s="117">
        <f t="shared" si="398"/>
        <v>-3.599529004437052E-3</v>
      </c>
      <c r="H709" s="118">
        <f t="shared" si="412"/>
        <v>44886</v>
      </c>
      <c r="I709" s="118">
        <f t="shared" si="399"/>
        <v>44854</v>
      </c>
      <c r="J709" s="119">
        <f t="shared" si="407"/>
        <v>21</v>
      </c>
      <c r="K709" s="119">
        <f t="shared" si="421"/>
        <v>21</v>
      </c>
      <c r="L709" s="8">
        <f t="shared" si="408"/>
        <v>1</v>
      </c>
      <c r="M709" s="120">
        <f t="shared" si="422"/>
        <v>1</v>
      </c>
      <c r="N709" s="120">
        <f t="shared" si="416"/>
        <v>1.1886004602070757</v>
      </c>
      <c r="O709" s="113">
        <f t="shared" si="418"/>
        <v>1.18860046</v>
      </c>
      <c r="P709" s="113">
        <f t="shared" si="400"/>
        <v>1190.27581493</v>
      </c>
      <c r="Q709" s="11">
        <f t="shared" si="413"/>
        <v>23</v>
      </c>
      <c r="R709" s="30">
        <f t="shared" si="409"/>
        <v>0</v>
      </c>
      <c r="S709" s="8">
        <f t="shared" si="401"/>
        <v>0</v>
      </c>
      <c r="T709" s="122">
        <f t="shared" si="410"/>
        <v>0.12559999999999999</v>
      </c>
      <c r="U709" s="121">
        <f t="shared" si="417"/>
        <v>21</v>
      </c>
      <c r="V709" s="121">
        <v>252</v>
      </c>
      <c r="W709" s="120">
        <f t="shared" si="402"/>
        <v>1.0099084519999999</v>
      </c>
      <c r="X709" s="113">
        <f t="shared" si="403"/>
        <v>11.793790769999999</v>
      </c>
      <c r="Y709" s="113">
        <f t="shared" si="404"/>
        <v>11.793790769999999</v>
      </c>
      <c r="Z709" s="125" t="str">
        <f t="shared" si="414"/>
        <v>J=</v>
      </c>
      <c r="AA709" s="118">
        <f t="shared" si="415"/>
        <v>44854</v>
      </c>
      <c r="AB709" s="173"/>
      <c r="AC709" s="173" t="s">
        <v>119</v>
      </c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05"/>
        <v>44855</v>
      </c>
      <c r="B710" s="113">
        <f t="shared" si="397"/>
        <v>1202.8739274972177</v>
      </c>
      <c r="C710" s="113">
        <f t="shared" si="411"/>
        <v>1001.409519</v>
      </c>
      <c r="D710" s="114">
        <f t="shared" si="406"/>
        <v>6388.87</v>
      </c>
      <c r="E710" s="115">
        <f t="shared" si="419"/>
        <v>6370.34</v>
      </c>
      <c r="F710" s="116">
        <f t="shared" si="420"/>
        <v>44824</v>
      </c>
      <c r="G710" s="117">
        <f t="shared" si="398"/>
        <v>-2.9003564010536831E-3</v>
      </c>
      <c r="H710" s="118">
        <f t="shared" si="412"/>
        <v>44886</v>
      </c>
      <c r="I710" s="118">
        <f t="shared" si="399"/>
        <v>44886</v>
      </c>
      <c r="J710" s="119">
        <f t="shared" si="407"/>
        <v>20</v>
      </c>
      <c r="K710" s="119">
        <f t="shared" si="421"/>
        <v>1</v>
      </c>
      <c r="L710" s="8">
        <f t="shared" si="408"/>
        <v>1</v>
      </c>
      <c r="M710" s="120">
        <f t="shared" si="422"/>
        <v>1</v>
      </c>
      <c r="N710" s="120">
        <f t="shared" si="416"/>
        <v>1.1886004602070757</v>
      </c>
      <c r="O710" s="113">
        <f t="shared" si="418"/>
        <v>1.18860046</v>
      </c>
      <c r="P710" s="113">
        <f t="shared" si="400"/>
        <v>1190.27581493</v>
      </c>
      <c r="Q710" s="11">
        <f t="shared" si="413"/>
        <v>0</v>
      </c>
      <c r="R710" s="30">
        <f t="shared" si="409"/>
        <v>0</v>
      </c>
      <c r="S710" s="8">
        <f t="shared" si="401"/>
        <v>0</v>
      </c>
      <c r="T710" s="122">
        <f t="shared" si="410"/>
        <v>0.12559999999999999</v>
      </c>
      <c r="U710" s="121">
        <f t="shared" si="417"/>
        <v>1</v>
      </c>
      <c r="V710" s="121">
        <v>252</v>
      </c>
      <c r="W710" s="120">
        <f t="shared" si="402"/>
        <v>1.000469619</v>
      </c>
      <c r="X710" s="172">
        <f>TRUNC((P710*(W710-1)),8)+(X$709*W710)+(0.02*X$709)+(((A710-A$709)/30)*0.01*X$709)</f>
        <v>12.598112567217614</v>
      </c>
      <c r="Y710" s="113">
        <f t="shared" si="404"/>
        <v>0</v>
      </c>
      <c r="Z710" s="125" t="str">
        <f t="shared" si="414"/>
        <v>J=</v>
      </c>
      <c r="AA710" s="118">
        <f t="shared" si="415"/>
        <v>44886</v>
      </c>
      <c r="AB710" s="174" t="s">
        <v>113</v>
      </c>
      <c r="AC710" s="172">
        <f>X709</f>
        <v>11.793790769999999</v>
      </c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05"/>
        <v>44856</v>
      </c>
      <c r="B711" s="113">
        <f t="shared" si="397"/>
        <v>1203.4426391454631</v>
      </c>
      <c r="C711" s="113">
        <f t="shared" si="411"/>
        <v>1001.409519</v>
      </c>
      <c r="D711" s="114">
        <f t="shared" si="406"/>
        <v>6388.87</v>
      </c>
      <c r="E711" s="115">
        <f t="shared" si="419"/>
        <v>6370.34</v>
      </c>
      <c r="F711" s="116">
        <f t="shared" si="420"/>
        <v>44824</v>
      </c>
      <c r="G711" s="117">
        <f t="shared" si="398"/>
        <v>-2.9003564010536831E-3</v>
      </c>
      <c r="H711" s="118">
        <f t="shared" si="412"/>
        <v>44886</v>
      </c>
      <c r="I711" s="118">
        <f t="shared" si="399"/>
        <v>44886</v>
      </c>
      <c r="J711" s="119">
        <f t="shared" si="407"/>
        <v>20</v>
      </c>
      <c r="K711" s="119">
        <f t="shared" si="421"/>
        <v>2</v>
      </c>
      <c r="L711" s="8">
        <f t="shared" si="408"/>
        <v>1</v>
      </c>
      <c r="M711" s="120">
        <f t="shared" si="422"/>
        <v>1</v>
      </c>
      <c r="N711" s="120">
        <f t="shared" si="416"/>
        <v>1.1886004602070757</v>
      </c>
      <c r="O711" s="113">
        <f t="shared" si="418"/>
        <v>1.18860046</v>
      </c>
      <c r="P711" s="113">
        <f t="shared" si="400"/>
        <v>1190.27581493</v>
      </c>
      <c r="Q711" s="11">
        <f t="shared" si="413"/>
        <v>0</v>
      </c>
      <c r="R711" s="30">
        <f t="shared" si="409"/>
        <v>0</v>
      </c>
      <c r="S711" s="8">
        <f t="shared" si="401"/>
        <v>0</v>
      </c>
      <c r="T711" s="122">
        <f t="shared" si="410"/>
        <v>0.12559999999999999</v>
      </c>
      <c r="U711" s="121">
        <f t="shared" si="417"/>
        <v>2</v>
      </c>
      <c r="V711" s="121">
        <v>252</v>
      </c>
      <c r="W711" s="120">
        <f t="shared" si="402"/>
        <v>1.000939459</v>
      </c>
      <c r="X711" s="172">
        <f t="shared" ref="X711:X716" si="423">TRUNC((P711*(W711-1)),8)+(X$709*W711)+(0.02*X$709)+(((A711-A$709)/30)*0.01*X$709)</f>
        <v>13.166824215462993</v>
      </c>
      <c r="Y711" s="113">
        <f t="shared" si="404"/>
        <v>0</v>
      </c>
      <c r="Z711" s="125" t="str">
        <f t="shared" si="414"/>
        <v>J=</v>
      </c>
      <c r="AA711" s="118">
        <f t="shared" si="415"/>
        <v>44886</v>
      </c>
      <c r="AB711" s="174" t="s">
        <v>114</v>
      </c>
      <c r="AC711" s="173">
        <f>(((1+T709)^(5/252))-1)*X709</f>
        <v>2.7718967937543831E-2</v>
      </c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05"/>
        <v>44857</v>
      </c>
      <c r="B712" s="113">
        <f t="shared" si="397"/>
        <v>1203.446570409053</v>
      </c>
      <c r="C712" s="113">
        <f t="shared" si="411"/>
        <v>1001.409519</v>
      </c>
      <c r="D712" s="114">
        <f t="shared" si="406"/>
        <v>6388.87</v>
      </c>
      <c r="E712" s="115">
        <f t="shared" si="419"/>
        <v>6370.34</v>
      </c>
      <c r="F712" s="116">
        <f t="shared" si="420"/>
        <v>44824</v>
      </c>
      <c r="G712" s="117">
        <f t="shared" si="398"/>
        <v>-2.9003564010536831E-3</v>
      </c>
      <c r="H712" s="118">
        <f t="shared" si="412"/>
        <v>44886</v>
      </c>
      <c r="I712" s="118">
        <f t="shared" si="399"/>
        <v>44886</v>
      </c>
      <c r="J712" s="119">
        <f t="shared" si="407"/>
        <v>20</v>
      </c>
      <c r="K712" s="119">
        <f t="shared" si="421"/>
        <v>2</v>
      </c>
      <c r="L712" s="8">
        <f t="shared" si="408"/>
        <v>1</v>
      </c>
      <c r="M712" s="120">
        <f t="shared" si="422"/>
        <v>1</v>
      </c>
      <c r="N712" s="120">
        <f t="shared" si="416"/>
        <v>1.1886004602070757</v>
      </c>
      <c r="O712" s="113">
        <f t="shared" si="418"/>
        <v>1.18860046</v>
      </c>
      <c r="P712" s="113">
        <f t="shared" si="400"/>
        <v>1190.27581493</v>
      </c>
      <c r="Q712" s="11">
        <f t="shared" si="413"/>
        <v>0</v>
      </c>
      <c r="R712" s="30">
        <f t="shared" si="409"/>
        <v>0</v>
      </c>
      <c r="S712" s="8">
        <f t="shared" si="401"/>
        <v>0</v>
      </c>
      <c r="T712" s="122">
        <f t="shared" si="410"/>
        <v>0.12559999999999999</v>
      </c>
      <c r="U712" s="121">
        <f t="shared" si="417"/>
        <v>2</v>
      </c>
      <c r="V712" s="121">
        <v>252</v>
      </c>
      <c r="W712" s="120">
        <f t="shared" si="402"/>
        <v>1.000939459</v>
      </c>
      <c r="X712" s="172">
        <f t="shared" si="423"/>
        <v>13.170755479052993</v>
      </c>
      <c r="Y712" s="113">
        <f t="shared" si="404"/>
        <v>0</v>
      </c>
      <c r="Z712" s="125" t="str">
        <f t="shared" si="414"/>
        <v>J=</v>
      </c>
      <c r="AA712" s="118">
        <f t="shared" si="415"/>
        <v>44886</v>
      </c>
      <c r="AB712" s="174" t="s">
        <v>115</v>
      </c>
      <c r="AC712" s="173">
        <f>0.02*X709</f>
        <v>0.23587581539999999</v>
      </c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05"/>
        <v>44858</v>
      </c>
      <c r="B713" s="113">
        <f t="shared" si="397"/>
        <v>1203.450501672643</v>
      </c>
      <c r="C713" s="113">
        <f t="shared" si="411"/>
        <v>1001.409519</v>
      </c>
      <c r="D713" s="114">
        <f t="shared" si="406"/>
        <v>6388.87</v>
      </c>
      <c r="E713" s="115">
        <f t="shared" si="419"/>
        <v>6370.34</v>
      </c>
      <c r="F713" s="116">
        <f t="shared" si="420"/>
        <v>44824</v>
      </c>
      <c r="G713" s="117">
        <f t="shared" si="398"/>
        <v>-2.9003564010536831E-3</v>
      </c>
      <c r="H713" s="118">
        <f t="shared" si="412"/>
        <v>44886</v>
      </c>
      <c r="I713" s="118">
        <f t="shared" si="399"/>
        <v>44886</v>
      </c>
      <c r="J713" s="119">
        <f t="shared" si="407"/>
        <v>20</v>
      </c>
      <c r="K713" s="119">
        <f t="shared" si="421"/>
        <v>2</v>
      </c>
      <c r="L713" s="8">
        <f t="shared" si="408"/>
        <v>1</v>
      </c>
      <c r="M713" s="120">
        <f t="shared" si="422"/>
        <v>1</v>
      </c>
      <c r="N713" s="120">
        <f t="shared" si="416"/>
        <v>1.1886004602070757</v>
      </c>
      <c r="O713" s="113">
        <f t="shared" si="418"/>
        <v>1.18860046</v>
      </c>
      <c r="P713" s="113">
        <f t="shared" si="400"/>
        <v>1190.27581493</v>
      </c>
      <c r="Q713" s="11">
        <f t="shared" si="413"/>
        <v>0</v>
      </c>
      <c r="R713" s="30">
        <f t="shared" si="409"/>
        <v>0</v>
      </c>
      <c r="S713" s="8">
        <f t="shared" si="401"/>
        <v>0</v>
      </c>
      <c r="T713" s="122">
        <f t="shared" si="410"/>
        <v>0.12559999999999999</v>
      </c>
      <c r="U713" s="121">
        <f t="shared" si="417"/>
        <v>2</v>
      </c>
      <c r="V713" s="121">
        <v>252</v>
      </c>
      <c r="W713" s="120">
        <f t="shared" si="402"/>
        <v>1.000939459</v>
      </c>
      <c r="X713" s="172">
        <f t="shared" si="423"/>
        <v>13.174686742642994</v>
      </c>
      <c r="Y713" s="113">
        <f t="shared" si="404"/>
        <v>0</v>
      </c>
      <c r="Z713" s="125" t="str">
        <f t="shared" si="414"/>
        <v>J=</v>
      </c>
      <c r="AA713" s="118">
        <f t="shared" si="415"/>
        <v>44886</v>
      </c>
      <c r="AB713" s="174" t="s">
        <v>116</v>
      </c>
      <c r="AC713" s="173">
        <f>(7/30)*0.01*X709</f>
        <v>2.751884513E-2</v>
      </c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05"/>
        <v>44859</v>
      </c>
      <c r="B714" s="113">
        <f t="shared" ref="B714:B777" si="424">(P714+X714)</f>
        <v>1204.0194777755223</v>
      </c>
      <c r="C714" s="113">
        <f t="shared" si="411"/>
        <v>1001.409519</v>
      </c>
      <c r="D714" s="114">
        <f t="shared" si="406"/>
        <v>6388.87</v>
      </c>
      <c r="E714" s="115">
        <f t="shared" si="419"/>
        <v>6370.34</v>
      </c>
      <c r="F714" s="116">
        <f t="shared" si="420"/>
        <v>44824</v>
      </c>
      <c r="G714" s="117">
        <f t="shared" ref="G714:G777" si="425">(E714/D714)-1</f>
        <v>-2.9003564010536831E-3</v>
      </c>
      <c r="H714" s="118">
        <f t="shared" si="412"/>
        <v>44886</v>
      </c>
      <c r="I714" s="118">
        <f t="shared" ref="I714:I777" si="426">IF(A714&gt;I713,H714,I713)</f>
        <v>44886</v>
      </c>
      <c r="J714" s="119">
        <f t="shared" si="407"/>
        <v>20</v>
      </c>
      <c r="K714" s="119">
        <f t="shared" si="421"/>
        <v>3</v>
      </c>
      <c r="L714" s="8">
        <f t="shared" si="408"/>
        <v>1</v>
      </c>
      <c r="M714" s="120">
        <f t="shared" si="422"/>
        <v>1</v>
      </c>
      <c r="N714" s="120">
        <f t="shared" si="416"/>
        <v>1.1886004602070757</v>
      </c>
      <c r="O714" s="113">
        <f t="shared" si="418"/>
        <v>1.18860046</v>
      </c>
      <c r="P714" s="113">
        <f t="shared" ref="P714:P777" si="427">TRUNC(C714*O714,8)</f>
        <v>1190.27581493</v>
      </c>
      <c r="Q714" s="11">
        <f t="shared" si="413"/>
        <v>0</v>
      </c>
      <c r="R714" s="30">
        <f t="shared" si="409"/>
        <v>0</v>
      </c>
      <c r="S714" s="8">
        <f t="shared" ref="S714:S777" si="428">IF(R714&gt;0,TRUNC(R714*P714,8),0)</f>
        <v>0</v>
      </c>
      <c r="T714" s="122">
        <f t="shared" si="410"/>
        <v>0.12559999999999999</v>
      </c>
      <c r="U714" s="121">
        <f t="shared" si="417"/>
        <v>3</v>
      </c>
      <c r="V714" s="121">
        <v>252</v>
      </c>
      <c r="W714" s="120">
        <f t="shared" ref="W714:W777" si="429">ROUND((1+T714)^TRUNC((U714/V714),9),9)</f>
        <v>1.0014095190000001</v>
      </c>
      <c r="X714" s="172">
        <f t="shared" si="423"/>
        <v>13.743662845522341</v>
      </c>
      <c r="Y714" s="113">
        <f t="shared" ref="Y714:Y777" si="430">IF(Q714&gt;0,S714+X714,0)</f>
        <v>0</v>
      </c>
      <c r="Z714" s="125" t="str">
        <f t="shared" si="414"/>
        <v>J=</v>
      </c>
      <c r="AA714" s="118">
        <f t="shared" si="415"/>
        <v>44886</v>
      </c>
      <c r="AB714" s="174" t="s">
        <v>63</v>
      </c>
      <c r="AC714" s="172">
        <f>SUM(AC710:AC713)</f>
        <v>12.084904398467543</v>
      </c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31">(A714+1)</f>
        <v>44860</v>
      </c>
      <c r="B715" s="113">
        <f t="shared" si="424"/>
        <v>1204.5887195348296</v>
      </c>
      <c r="C715" s="113">
        <f t="shared" si="411"/>
        <v>1001.409519</v>
      </c>
      <c r="D715" s="114">
        <f t="shared" ref="D715:D778" si="432">IF(E715=E714,D714,E714)</f>
        <v>6388.87</v>
      </c>
      <c r="E715" s="115">
        <f t="shared" si="419"/>
        <v>6370.34</v>
      </c>
      <c r="F715" s="116">
        <f t="shared" si="420"/>
        <v>44824</v>
      </c>
      <c r="G715" s="117">
        <f t="shared" si="425"/>
        <v>-2.9003564010536831E-3</v>
      </c>
      <c r="H715" s="118">
        <f t="shared" si="412"/>
        <v>44886</v>
      </c>
      <c r="I715" s="118">
        <f t="shared" si="426"/>
        <v>44886</v>
      </c>
      <c r="J715" s="119">
        <f t="shared" ref="J715:J778" si="433">IF(I715=I714,J714,NETWORKDAYS(I714,I715,$AD$176:$AD$502)-1)</f>
        <v>20</v>
      </c>
      <c r="K715" s="119">
        <f t="shared" si="421"/>
        <v>4</v>
      </c>
      <c r="L715" s="8">
        <f t="shared" ref="L715:L778" si="434">IF(E715&lt;D715,1,TRUNC((E715/D715)^TRUNC((K715/J715),9),8))</f>
        <v>1</v>
      </c>
      <c r="M715" s="120">
        <f t="shared" si="422"/>
        <v>1</v>
      </c>
      <c r="N715" s="120">
        <f t="shared" si="416"/>
        <v>1.1886004602070757</v>
      </c>
      <c r="O715" s="113">
        <f t="shared" si="418"/>
        <v>1.18860046</v>
      </c>
      <c r="P715" s="113">
        <f t="shared" si="427"/>
        <v>1190.27581493</v>
      </c>
      <c r="Q715" s="11">
        <f t="shared" si="413"/>
        <v>0</v>
      </c>
      <c r="R715" s="30">
        <f t="shared" ref="R715:R778" si="435">IF(Q715&gt;0,VLOOKUP($A715,$AD$10:$AI$170,6),0)</f>
        <v>0</v>
      </c>
      <c r="S715" s="8">
        <f t="shared" si="428"/>
        <v>0</v>
      </c>
      <c r="T715" s="122">
        <f t="shared" ref="T715:T778" si="436">(T714)</f>
        <v>0.12559999999999999</v>
      </c>
      <c r="U715" s="121">
        <f t="shared" si="417"/>
        <v>4</v>
      </c>
      <c r="V715" s="121">
        <v>252</v>
      </c>
      <c r="W715" s="120">
        <f t="shared" si="429"/>
        <v>1.0018798</v>
      </c>
      <c r="X715" s="172">
        <f t="shared" si="423"/>
        <v>14.312904604829445</v>
      </c>
      <c r="Y715" s="113">
        <f t="shared" si="430"/>
        <v>0</v>
      </c>
      <c r="Z715" s="125" t="str">
        <f t="shared" si="414"/>
        <v>J=</v>
      </c>
      <c r="AA715" s="118">
        <f t="shared" si="415"/>
        <v>44886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31"/>
        <v>44861</v>
      </c>
      <c r="B716" s="113">
        <f t="shared" si="424"/>
        <v>1205.1582269505643</v>
      </c>
      <c r="C716" s="113">
        <f t="shared" ref="C716:C779" si="437">TRUNC(IF(Q715&gt;0,VLOOKUP(A715,$AD$12:$AE$170,2),C715),8)</f>
        <v>1001.409519</v>
      </c>
      <c r="D716" s="114">
        <f t="shared" si="432"/>
        <v>6388.87</v>
      </c>
      <c r="E716" s="115">
        <f t="shared" si="419"/>
        <v>6370.34</v>
      </c>
      <c r="F716" s="116">
        <f t="shared" si="420"/>
        <v>44824</v>
      </c>
      <c r="G716" s="117">
        <f t="shared" si="425"/>
        <v>-2.9003564010536831E-3</v>
      </c>
      <c r="H716" s="118">
        <f t="shared" ref="H716:H779" si="438">IF(DAY(A716)=H$9,VLOOKUP(A716,AH$118:AN$450,4),H715)</f>
        <v>44886</v>
      </c>
      <c r="I716" s="118">
        <f t="shared" si="426"/>
        <v>44886</v>
      </c>
      <c r="J716" s="119">
        <f t="shared" si="433"/>
        <v>20</v>
      </c>
      <c r="K716" s="119">
        <f t="shared" si="421"/>
        <v>5</v>
      </c>
      <c r="L716" s="8">
        <f t="shared" si="434"/>
        <v>1</v>
      </c>
      <c r="M716" s="120">
        <f t="shared" si="422"/>
        <v>1</v>
      </c>
      <c r="N716" s="120">
        <f t="shared" si="416"/>
        <v>1.1886004602070757</v>
      </c>
      <c r="O716" s="113">
        <f t="shared" si="418"/>
        <v>1.18860046</v>
      </c>
      <c r="P716" s="113">
        <f t="shared" si="427"/>
        <v>1190.27581493</v>
      </c>
      <c r="Q716" s="11">
        <f t="shared" ref="Q716:Q779" si="439">IF(VLOOKUP(A716,AD$10:AK$170,8)=VLOOKUP(A715,AD$10:AK$170,8),0,VLOOKUP(A716,AD$10:AK$170,8))</f>
        <v>0</v>
      </c>
      <c r="R716" s="30">
        <f t="shared" si="435"/>
        <v>0</v>
      </c>
      <c r="S716" s="8">
        <f t="shared" si="428"/>
        <v>0</v>
      </c>
      <c r="T716" s="122">
        <f t="shared" si="436"/>
        <v>0.12559999999999999</v>
      </c>
      <c r="U716" s="121">
        <f t="shared" si="417"/>
        <v>5</v>
      </c>
      <c r="V716" s="121">
        <v>252</v>
      </c>
      <c r="W716" s="120">
        <f t="shared" si="429"/>
        <v>1.002350302</v>
      </c>
      <c r="X716" s="172">
        <f t="shared" si="423"/>
        <v>14.882412020564313</v>
      </c>
      <c r="Y716" s="113">
        <f t="shared" si="430"/>
        <v>0</v>
      </c>
      <c r="Z716" s="125" t="str">
        <f t="shared" ref="Z716:Z779" si="440">IF($Q715&gt;0,VLOOKUP($A715,$AD$10:$AM$170,9),Z715)</f>
        <v>J=</v>
      </c>
      <c r="AA716" s="118">
        <f t="shared" ref="AA716:AA779" si="441">IF($Q715&gt;0,VLOOKUP($A715,$AD$10:$AM$170,10),AA715)</f>
        <v>44886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2">
        <f t="shared" si="431"/>
        <v>44862</v>
      </c>
      <c r="B717" s="113">
        <f t="shared" si="424"/>
        <v>1193.63361276</v>
      </c>
      <c r="C717" s="113">
        <f t="shared" si="437"/>
        <v>1001.409519</v>
      </c>
      <c r="D717" s="114">
        <f t="shared" si="432"/>
        <v>6388.87</v>
      </c>
      <c r="E717" s="115">
        <f t="shared" si="419"/>
        <v>6370.34</v>
      </c>
      <c r="F717" s="116">
        <f t="shared" si="420"/>
        <v>44824</v>
      </c>
      <c r="G717" s="117">
        <f t="shared" si="425"/>
        <v>-2.9003564010536831E-3</v>
      </c>
      <c r="H717" s="118">
        <f t="shared" si="438"/>
        <v>44886</v>
      </c>
      <c r="I717" s="118">
        <f t="shared" si="426"/>
        <v>44886</v>
      </c>
      <c r="J717" s="119">
        <f t="shared" si="433"/>
        <v>20</v>
      </c>
      <c r="K717" s="119">
        <f t="shared" si="421"/>
        <v>6</v>
      </c>
      <c r="L717" s="8">
        <f t="shared" si="434"/>
        <v>1</v>
      </c>
      <c r="M717" s="120">
        <f t="shared" si="422"/>
        <v>1</v>
      </c>
      <c r="N717" s="120">
        <f t="shared" si="416"/>
        <v>1.1886004602070757</v>
      </c>
      <c r="O717" s="113">
        <f t="shared" si="418"/>
        <v>1.18860046</v>
      </c>
      <c r="P717" s="113">
        <f t="shared" si="427"/>
        <v>1190.27581493</v>
      </c>
      <c r="Q717" s="11">
        <f t="shared" si="439"/>
        <v>0</v>
      </c>
      <c r="R717" s="30">
        <f t="shared" si="435"/>
        <v>0</v>
      </c>
      <c r="S717" s="8">
        <f t="shared" si="428"/>
        <v>0</v>
      </c>
      <c r="T717" s="122">
        <f t="shared" si="436"/>
        <v>0.12559999999999999</v>
      </c>
      <c r="U717" s="121">
        <f t="shared" si="417"/>
        <v>6</v>
      </c>
      <c r="V717" s="121">
        <v>252</v>
      </c>
      <c r="W717" s="120">
        <f t="shared" si="429"/>
        <v>1.002821025</v>
      </c>
      <c r="X717" s="113">
        <f>TRUNC((P717*(W717-1)),8)</f>
        <v>3.35779783</v>
      </c>
      <c r="Y717" s="113">
        <f t="shared" si="430"/>
        <v>0</v>
      </c>
      <c r="Z717" s="125" t="str">
        <f t="shared" si="440"/>
        <v>J=</v>
      </c>
      <c r="AA717" s="118">
        <f t="shared" si="441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2">
        <f t="shared" si="431"/>
        <v>44863</v>
      </c>
      <c r="B718" s="113">
        <f t="shared" si="424"/>
        <v>1194.19416482</v>
      </c>
      <c r="C718" s="113">
        <f t="shared" si="437"/>
        <v>1001.409519</v>
      </c>
      <c r="D718" s="114">
        <f t="shared" si="432"/>
        <v>6388.87</v>
      </c>
      <c r="E718" s="115">
        <f t="shared" si="419"/>
        <v>6370.34</v>
      </c>
      <c r="F718" s="116">
        <f t="shared" si="420"/>
        <v>44824</v>
      </c>
      <c r="G718" s="117">
        <f t="shared" si="425"/>
        <v>-2.9003564010536831E-3</v>
      </c>
      <c r="H718" s="118">
        <f t="shared" si="438"/>
        <v>44886</v>
      </c>
      <c r="I718" s="118">
        <f t="shared" si="426"/>
        <v>44886</v>
      </c>
      <c r="J718" s="119">
        <f t="shared" si="433"/>
        <v>20</v>
      </c>
      <c r="K718" s="119">
        <f t="shared" si="421"/>
        <v>7</v>
      </c>
      <c r="L718" s="8">
        <f t="shared" si="434"/>
        <v>1</v>
      </c>
      <c r="M718" s="120">
        <f t="shared" si="422"/>
        <v>1</v>
      </c>
      <c r="N718" s="120">
        <f t="shared" si="416"/>
        <v>1.1886004602070757</v>
      </c>
      <c r="O718" s="113">
        <f t="shared" si="418"/>
        <v>1.18860046</v>
      </c>
      <c r="P718" s="113">
        <f t="shared" si="427"/>
        <v>1190.27581493</v>
      </c>
      <c r="Q718" s="11">
        <f t="shared" si="439"/>
        <v>0</v>
      </c>
      <c r="R718" s="30">
        <f t="shared" si="435"/>
        <v>0</v>
      </c>
      <c r="S718" s="8">
        <f t="shared" si="428"/>
        <v>0</v>
      </c>
      <c r="T718" s="122">
        <f t="shared" si="436"/>
        <v>0.12559999999999999</v>
      </c>
      <c r="U718" s="121">
        <f t="shared" si="417"/>
        <v>7</v>
      </c>
      <c r="V718" s="121">
        <v>252</v>
      </c>
      <c r="W718" s="120">
        <f t="shared" si="429"/>
        <v>1.0032919680000001</v>
      </c>
      <c r="X718" s="113">
        <f t="shared" ref="X718:X741" si="442">TRUNC((P718*(W718-1)),8)</f>
        <v>3.91834989</v>
      </c>
      <c r="Y718" s="113">
        <f t="shared" si="430"/>
        <v>0</v>
      </c>
      <c r="Z718" s="125" t="str">
        <f t="shared" si="440"/>
        <v>J=</v>
      </c>
      <c r="AA718" s="118">
        <f t="shared" si="441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2">
        <f t="shared" si="431"/>
        <v>44864</v>
      </c>
      <c r="B719" s="113">
        <f t="shared" si="424"/>
        <v>1194.19416482</v>
      </c>
      <c r="C719" s="113">
        <f t="shared" si="437"/>
        <v>1001.409519</v>
      </c>
      <c r="D719" s="114">
        <f t="shared" si="432"/>
        <v>6388.87</v>
      </c>
      <c r="E719" s="115">
        <f t="shared" si="419"/>
        <v>6370.34</v>
      </c>
      <c r="F719" s="116">
        <f t="shared" si="420"/>
        <v>44824</v>
      </c>
      <c r="G719" s="117">
        <f t="shared" si="425"/>
        <v>-2.9003564010536831E-3</v>
      </c>
      <c r="H719" s="118">
        <f t="shared" si="438"/>
        <v>44886</v>
      </c>
      <c r="I719" s="118">
        <f t="shared" si="426"/>
        <v>44886</v>
      </c>
      <c r="J719" s="119">
        <f t="shared" si="433"/>
        <v>20</v>
      </c>
      <c r="K719" s="119">
        <f t="shared" si="421"/>
        <v>7</v>
      </c>
      <c r="L719" s="8">
        <f t="shared" si="434"/>
        <v>1</v>
      </c>
      <c r="M719" s="120">
        <f t="shared" si="422"/>
        <v>1</v>
      </c>
      <c r="N719" s="120">
        <f t="shared" si="416"/>
        <v>1.1886004602070757</v>
      </c>
      <c r="O719" s="113">
        <f t="shared" si="418"/>
        <v>1.18860046</v>
      </c>
      <c r="P719" s="113">
        <f t="shared" si="427"/>
        <v>1190.27581493</v>
      </c>
      <c r="Q719" s="11">
        <f t="shared" si="439"/>
        <v>0</v>
      </c>
      <c r="R719" s="30">
        <f t="shared" si="435"/>
        <v>0</v>
      </c>
      <c r="S719" s="8">
        <f t="shared" si="428"/>
        <v>0</v>
      </c>
      <c r="T719" s="122">
        <f t="shared" si="436"/>
        <v>0.12559999999999999</v>
      </c>
      <c r="U719" s="121">
        <f t="shared" si="417"/>
        <v>7</v>
      </c>
      <c r="V719" s="121">
        <v>252</v>
      </c>
      <c r="W719" s="120">
        <f t="shared" si="429"/>
        <v>1.0032919680000001</v>
      </c>
      <c r="X719" s="113">
        <f t="shared" si="442"/>
        <v>3.91834989</v>
      </c>
      <c r="Y719" s="113">
        <f t="shared" si="430"/>
        <v>0</v>
      </c>
      <c r="Z719" s="125" t="str">
        <f t="shared" si="440"/>
        <v>J=</v>
      </c>
      <c r="AA719" s="118">
        <f t="shared" si="441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31"/>
        <v>44865</v>
      </c>
      <c r="B720" s="113">
        <f t="shared" si="424"/>
        <v>1194.19416482</v>
      </c>
      <c r="C720" s="113">
        <f t="shared" si="437"/>
        <v>1001.409519</v>
      </c>
      <c r="D720" s="114">
        <f t="shared" si="432"/>
        <v>6388.87</v>
      </c>
      <c r="E720" s="115">
        <f t="shared" si="419"/>
        <v>6370.34</v>
      </c>
      <c r="F720" s="116">
        <f t="shared" si="420"/>
        <v>44824</v>
      </c>
      <c r="G720" s="117">
        <f t="shared" si="425"/>
        <v>-2.9003564010536831E-3</v>
      </c>
      <c r="H720" s="118">
        <f t="shared" si="438"/>
        <v>44886</v>
      </c>
      <c r="I720" s="118">
        <f t="shared" si="426"/>
        <v>44886</v>
      </c>
      <c r="J720" s="119">
        <f t="shared" si="433"/>
        <v>20</v>
      </c>
      <c r="K720" s="119">
        <f t="shared" si="421"/>
        <v>7</v>
      </c>
      <c r="L720" s="8">
        <f t="shared" si="434"/>
        <v>1</v>
      </c>
      <c r="M720" s="120">
        <f t="shared" si="422"/>
        <v>1</v>
      </c>
      <c r="N720" s="120">
        <f t="shared" si="416"/>
        <v>1.1886004602070757</v>
      </c>
      <c r="O720" s="113">
        <f t="shared" si="418"/>
        <v>1.18860046</v>
      </c>
      <c r="P720" s="113">
        <f t="shared" si="427"/>
        <v>1190.27581493</v>
      </c>
      <c r="Q720" s="11">
        <f t="shared" si="439"/>
        <v>0</v>
      </c>
      <c r="R720" s="30">
        <f t="shared" si="435"/>
        <v>0</v>
      </c>
      <c r="S720" s="8">
        <f t="shared" si="428"/>
        <v>0</v>
      </c>
      <c r="T720" s="122">
        <f t="shared" si="436"/>
        <v>0.12559999999999999</v>
      </c>
      <c r="U720" s="121">
        <f t="shared" si="417"/>
        <v>7</v>
      </c>
      <c r="V720" s="121">
        <v>252</v>
      </c>
      <c r="W720" s="120">
        <f t="shared" si="429"/>
        <v>1.0032919680000001</v>
      </c>
      <c r="X720" s="113">
        <f t="shared" si="442"/>
        <v>3.91834989</v>
      </c>
      <c r="Y720" s="113">
        <f t="shared" si="430"/>
        <v>0</v>
      </c>
      <c r="Z720" s="125" t="str">
        <f t="shared" si="440"/>
        <v>J=</v>
      </c>
      <c r="AA720" s="118">
        <f t="shared" si="441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31"/>
        <v>44866</v>
      </c>
      <c r="B721" s="113">
        <f t="shared" si="424"/>
        <v>1194.7549811199999</v>
      </c>
      <c r="C721" s="113">
        <f t="shared" si="437"/>
        <v>1001.409519</v>
      </c>
      <c r="D721" s="114">
        <f t="shared" si="432"/>
        <v>6388.87</v>
      </c>
      <c r="E721" s="115">
        <f t="shared" si="419"/>
        <v>6370.34</v>
      </c>
      <c r="F721" s="116">
        <f t="shared" si="420"/>
        <v>44824</v>
      </c>
      <c r="G721" s="117">
        <f t="shared" si="425"/>
        <v>-2.9003564010536831E-3</v>
      </c>
      <c r="H721" s="118">
        <f t="shared" si="438"/>
        <v>44886</v>
      </c>
      <c r="I721" s="118">
        <f t="shared" si="426"/>
        <v>44886</v>
      </c>
      <c r="J721" s="119">
        <f t="shared" si="433"/>
        <v>20</v>
      </c>
      <c r="K721" s="119">
        <f t="shared" si="421"/>
        <v>8</v>
      </c>
      <c r="L721" s="8">
        <f t="shared" si="434"/>
        <v>1</v>
      </c>
      <c r="M721" s="120">
        <f t="shared" si="422"/>
        <v>1</v>
      </c>
      <c r="N721" s="120">
        <f t="shared" si="416"/>
        <v>1.1886004602070757</v>
      </c>
      <c r="O721" s="113">
        <f t="shared" si="418"/>
        <v>1.18860046</v>
      </c>
      <c r="P721" s="113">
        <f t="shared" si="427"/>
        <v>1190.27581493</v>
      </c>
      <c r="Q721" s="11">
        <f t="shared" si="439"/>
        <v>0</v>
      </c>
      <c r="R721" s="30">
        <f t="shared" si="435"/>
        <v>0</v>
      </c>
      <c r="S721" s="8">
        <f t="shared" si="428"/>
        <v>0</v>
      </c>
      <c r="T721" s="122">
        <f t="shared" si="436"/>
        <v>0.12559999999999999</v>
      </c>
      <c r="U721" s="121">
        <f t="shared" si="417"/>
        <v>8</v>
      </c>
      <c r="V721" s="121">
        <v>252</v>
      </c>
      <c r="W721" s="120">
        <f t="shared" si="429"/>
        <v>1.0037631330000001</v>
      </c>
      <c r="X721" s="113">
        <f t="shared" si="442"/>
        <v>4.4791661899999999</v>
      </c>
      <c r="Y721" s="113">
        <f t="shared" si="430"/>
        <v>0</v>
      </c>
      <c r="Z721" s="125" t="str">
        <f t="shared" si="440"/>
        <v>J=</v>
      </c>
      <c r="AA721" s="118">
        <f t="shared" si="441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31"/>
        <v>44867</v>
      </c>
      <c r="B722" s="113">
        <f t="shared" si="424"/>
        <v>1195.31606167</v>
      </c>
      <c r="C722" s="113">
        <f t="shared" si="437"/>
        <v>1001.409519</v>
      </c>
      <c r="D722" s="114">
        <f t="shared" si="432"/>
        <v>6388.87</v>
      </c>
      <c r="E722" s="115">
        <f t="shared" si="419"/>
        <v>6370.34</v>
      </c>
      <c r="F722" s="116">
        <f t="shared" si="420"/>
        <v>44824</v>
      </c>
      <c r="G722" s="117">
        <f t="shared" si="425"/>
        <v>-2.9003564010536831E-3</v>
      </c>
      <c r="H722" s="118">
        <f t="shared" si="438"/>
        <v>44886</v>
      </c>
      <c r="I722" s="118">
        <f t="shared" si="426"/>
        <v>44886</v>
      </c>
      <c r="J722" s="119">
        <f t="shared" si="433"/>
        <v>20</v>
      </c>
      <c r="K722" s="119">
        <f t="shared" si="421"/>
        <v>9</v>
      </c>
      <c r="L722" s="8">
        <f t="shared" si="434"/>
        <v>1</v>
      </c>
      <c r="M722" s="120">
        <f t="shared" si="422"/>
        <v>1</v>
      </c>
      <c r="N722" s="120">
        <f t="shared" si="416"/>
        <v>1.1886004602070757</v>
      </c>
      <c r="O722" s="113">
        <f t="shared" si="418"/>
        <v>1.18860046</v>
      </c>
      <c r="P722" s="113">
        <f t="shared" si="427"/>
        <v>1190.27581493</v>
      </c>
      <c r="Q722" s="11">
        <f t="shared" si="439"/>
        <v>0</v>
      </c>
      <c r="R722" s="30">
        <f t="shared" si="435"/>
        <v>0</v>
      </c>
      <c r="S722" s="8">
        <f t="shared" si="428"/>
        <v>0</v>
      </c>
      <c r="T722" s="122">
        <f t="shared" si="436"/>
        <v>0.12559999999999999</v>
      </c>
      <c r="U722" s="121">
        <f t="shared" si="417"/>
        <v>9</v>
      </c>
      <c r="V722" s="121">
        <v>252</v>
      </c>
      <c r="W722" s="120">
        <f t="shared" si="429"/>
        <v>1.00423452</v>
      </c>
      <c r="X722" s="113">
        <f t="shared" si="442"/>
        <v>5.0402467399999997</v>
      </c>
      <c r="Y722" s="113">
        <f t="shared" si="430"/>
        <v>0</v>
      </c>
      <c r="Z722" s="125" t="str">
        <f t="shared" si="440"/>
        <v>J=</v>
      </c>
      <c r="AA722" s="118">
        <f t="shared" si="441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31"/>
        <v>44868</v>
      </c>
      <c r="B723" s="113">
        <f t="shared" si="424"/>
        <v>1195.31606167</v>
      </c>
      <c r="C723" s="113">
        <f t="shared" si="437"/>
        <v>1001.409519</v>
      </c>
      <c r="D723" s="114">
        <f t="shared" si="432"/>
        <v>6388.87</v>
      </c>
      <c r="E723" s="115">
        <f t="shared" si="419"/>
        <v>6370.34</v>
      </c>
      <c r="F723" s="116">
        <f t="shared" si="420"/>
        <v>44824</v>
      </c>
      <c r="G723" s="117">
        <f t="shared" si="425"/>
        <v>-2.9003564010536831E-3</v>
      </c>
      <c r="H723" s="118">
        <f t="shared" si="438"/>
        <v>44886</v>
      </c>
      <c r="I723" s="118">
        <f t="shared" si="426"/>
        <v>44886</v>
      </c>
      <c r="J723" s="119">
        <f t="shared" si="433"/>
        <v>20</v>
      </c>
      <c r="K723" s="119">
        <f t="shared" si="421"/>
        <v>9</v>
      </c>
      <c r="L723" s="8">
        <f t="shared" si="434"/>
        <v>1</v>
      </c>
      <c r="M723" s="120">
        <f t="shared" si="422"/>
        <v>1</v>
      </c>
      <c r="N723" s="120">
        <f t="shared" si="416"/>
        <v>1.1886004602070757</v>
      </c>
      <c r="O723" s="113">
        <f t="shared" si="418"/>
        <v>1.18860046</v>
      </c>
      <c r="P723" s="113">
        <f t="shared" si="427"/>
        <v>1190.27581493</v>
      </c>
      <c r="Q723" s="11">
        <f t="shared" si="439"/>
        <v>0</v>
      </c>
      <c r="R723" s="30">
        <f t="shared" si="435"/>
        <v>0</v>
      </c>
      <c r="S723" s="8">
        <f t="shared" si="428"/>
        <v>0</v>
      </c>
      <c r="T723" s="122">
        <f t="shared" si="436"/>
        <v>0.12559999999999999</v>
      </c>
      <c r="U723" s="121">
        <f t="shared" si="417"/>
        <v>9</v>
      </c>
      <c r="V723" s="121">
        <v>252</v>
      </c>
      <c r="W723" s="120">
        <f t="shared" si="429"/>
        <v>1.00423452</v>
      </c>
      <c r="X723" s="113">
        <f t="shared" si="442"/>
        <v>5.0402467399999997</v>
      </c>
      <c r="Y723" s="113">
        <f t="shared" si="430"/>
        <v>0</v>
      </c>
      <c r="Z723" s="125" t="str">
        <f t="shared" si="440"/>
        <v>J=</v>
      </c>
      <c r="AA723" s="118">
        <f t="shared" si="441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31"/>
        <v>44869</v>
      </c>
      <c r="B724" s="113">
        <f t="shared" si="424"/>
        <v>1195.8774040800001</v>
      </c>
      <c r="C724" s="113">
        <f t="shared" si="437"/>
        <v>1001.409519</v>
      </c>
      <c r="D724" s="114">
        <f t="shared" si="432"/>
        <v>6388.87</v>
      </c>
      <c r="E724" s="115">
        <f t="shared" si="419"/>
        <v>6370.34</v>
      </c>
      <c r="F724" s="116">
        <f t="shared" si="420"/>
        <v>44824</v>
      </c>
      <c r="G724" s="117">
        <f t="shared" si="425"/>
        <v>-2.9003564010536831E-3</v>
      </c>
      <c r="H724" s="118">
        <f t="shared" si="438"/>
        <v>44886</v>
      </c>
      <c r="I724" s="118">
        <f t="shared" si="426"/>
        <v>44886</v>
      </c>
      <c r="J724" s="119">
        <f t="shared" si="433"/>
        <v>20</v>
      </c>
      <c r="K724" s="119">
        <f t="shared" si="421"/>
        <v>10</v>
      </c>
      <c r="L724" s="8">
        <f t="shared" si="434"/>
        <v>1</v>
      </c>
      <c r="M724" s="120">
        <f t="shared" si="422"/>
        <v>1</v>
      </c>
      <c r="N724" s="120">
        <f t="shared" si="416"/>
        <v>1.1886004602070757</v>
      </c>
      <c r="O724" s="113">
        <f t="shared" si="418"/>
        <v>1.18860046</v>
      </c>
      <c r="P724" s="113">
        <f t="shared" si="427"/>
        <v>1190.27581493</v>
      </c>
      <c r="Q724" s="11">
        <f t="shared" si="439"/>
        <v>0</v>
      </c>
      <c r="R724" s="30">
        <f t="shared" si="435"/>
        <v>0</v>
      </c>
      <c r="S724" s="8">
        <f t="shared" si="428"/>
        <v>0</v>
      </c>
      <c r="T724" s="122">
        <f t="shared" si="436"/>
        <v>0.12559999999999999</v>
      </c>
      <c r="U724" s="121">
        <f t="shared" si="417"/>
        <v>10</v>
      </c>
      <c r="V724" s="121">
        <v>252</v>
      </c>
      <c r="W724" s="120">
        <f t="shared" si="429"/>
        <v>1.0047061269999999</v>
      </c>
      <c r="X724" s="113">
        <f t="shared" si="442"/>
        <v>5.6015891499999997</v>
      </c>
      <c r="Y724" s="113">
        <f t="shared" si="430"/>
        <v>0</v>
      </c>
      <c r="Z724" s="125" t="str">
        <f t="shared" si="440"/>
        <v>J=</v>
      </c>
      <c r="AA724" s="118">
        <f t="shared" si="441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31"/>
        <v>44870</v>
      </c>
      <c r="B725" s="113">
        <f t="shared" si="424"/>
        <v>1196.4390119100001</v>
      </c>
      <c r="C725" s="113">
        <f t="shared" si="437"/>
        <v>1001.409519</v>
      </c>
      <c r="D725" s="114">
        <f t="shared" si="432"/>
        <v>6388.87</v>
      </c>
      <c r="E725" s="115">
        <f t="shared" si="419"/>
        <v>6370.34</v>
      </c>
      <c r="F725" s="116">
        <f t="shared" si="420"/>
        <v>44824</v>
      </c>
      <c r="G725" s="117">
        <f t="shared" si="425"/>
        <v>-2.9003564010536831E-3</v>
      </c>
      <c r="H725" s="118">
        <f t="shared" si="438"/>
        <v>44886</v>
      </c>
      <c r="I725" s="118">
        <f t="shared" si="426"/>
        <v>44886</v>
      </c>
      <c r="J725" s="119">
        <f t="shared" si="433"/>
        <v>20</v>
      </c>
      <c r="K725" s="119">
        <f t="shared" si="421"/>
        <v>11</v>
      </c>
      <c r="L725" s="8">
        <f t="shared" si="434"/>
        <v>1</v>
      </c>
      <c r="M725" s="120">
        <f t="shared" si="422"/>
        <v>1</v>
      </c>
      <c r="N725" s="120">
        <f t="shared" si="416"/>
        <v>1.1886004602070757</v>
      </c>
      <c r="O725" s="113">
        <f t="shared" si="418"/>
        <v>1.18860046</v>
      </c>
      <c r="P725" s="113">
        <f t="shared" si="427"/>
        <v>1190.27581493</v>
      </c>
      <c r="Q725" s="11">
        <f t="shared" si="439"/>
        <v>0</v>
      </c>
      <c r="R725" s="30">
        <f t="shared" si="435"/>
        <v>0</v>
      </c>
      <c r="S725" s="8">
        <f t="shared" si="428"/>
        <v>0</v>
      </c>
      <c r="T725" s="122">
        <f t="shared" si="436"/>
        <v>0.12559999999999999</v>
      </c>
      <c r="U725" s="121">
        <f t="shared" si="417"/>
        <v>11</v>
      </c>
      <c r="V725" s="121">
        <v>252</v>
      </c>
      <c r="W725" s="120">
        <f t="shared" si="429"/>
        <v>1.0051779569999999</v>
      </c>
      <c r="X725" s="113">
        <f t="shared" si="442"/>
        <v>6.1631969800000004</v>
      </c>
      <c r="Y725" s="113">
        <f t="shared" si="430"/>
        <v>0</v>
      </c>
      <c r="Z725" s="125" t="str">
        <f t="shared" si="440"/>
        <v>J=</v>
      </c>
      <c r="AA725" s="118">
        <f t="shared" si="441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31"/>
        <v>44871</v>
      </c>
      <c r="B726" s="113">
        <f t="shared" si="424"/>
        <v>1196.4390119100001</v>
      </c>
      <c r="C726" s="113">
        <f t="shared" si="437"/>
        <v>1001.409519</v>
      </c>
      <c r="D726" s="114">
        <f t="shared" si="432"/>
        <v>6388.87</v>
      </c>
      <c r="E726" s="115">
        <f t="shared" si="419"/>
        <v>6370.34</v>
      </c>
      <c r="F726" s="116">
        <f t="shared" si="420"/>
        <v>44824</v>
      </c>
      <c r="G726" s="117">
        <f t="shared" si="425"/>
        <v>-2.9003564010536831E-3</v>
      </c>
      <c r="H726" s="118">
        <f t="shared" si="438"/>
        <v>44886</v>
      </c>
      <c r="I726" s="118">
        <f t="shared" si="426"/>
        <v>44886</v>
      </c>
      <c r="J726" s="119">
        <f t="shared" si="433"/>
        <v>20</v>
      </c>
      <c r="K726" s="119">
        <f t="shared" si="421"/>
        <v>11</v>
      </c>
      <c r="L726" s="8">
        <f t="shared" si="434"/>
        <v>1</v>
      </c>
      <c r="M726" s="120">
        <f t="shared" si="422"/>
        <v>1</v>
      </c>
      <c r="N726" s="120">
        <f t="shared" si="416"/>
        <v>1.1886004602070757</v>
      </c>
      <c r="O726" s="113">
        <f t="shared" si="418"/>
        <v>1.18860046</v>
      </c>
      <c r="P726" s="113">
        <f t="shared" si="427"/>
        <v>1190.27581493</v>
      </c>
      <c r="Q726" s="11">
        <f t="shared" si="439"/>
        <v>0</v>
      </c>
      <c r="R726" s="30">
        <f t="shared" si="435"/>
        <v>0</v>
      </c>
      <c r="S726" s="8">
        <f t="shared" si="428"/>
        <v>0</v>
      </c>
      <c r="T726" s="122">
        <f t="shared" si="436"/>
        <v>0.12559999999999999</v>
      </c>
      <c r="U726" s="121">
        <f t="shared" si="417"/>
        <v>11</v>
      </c>
      <c r="V726" s="121">
        <v>252</v>
      </c>
      <c r="W726" s="120">
        <f t="shared" si="429"/>
        <v>1.0051779569999999</v>
      </c>
      <c r="X726" s="113">
        <f t="shared" si="442"/>
        <v>6.1631969800000004</v>
      </c>
      <c r="Y726" s="113">
        <f t="shared" si="430"/>
        <v>0</v>
      </c>
      <c r="Z726" s="125" t="str">
        <f t="shared" si="440"/>
        <v>J=</v>
      </c>
      <c r="AA726" s="118">
        <f t="shared" si="441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31"/>
        <v>44872</v>
      </c>
      <c r="B727" s="113">
        <f t="shared" si="424"/>
        <v>1196.4390119100001</v>
      </c>
      <c r="C727" s="113">
        <f t="shared" si="437"/>
        <v>1001.409519</v>
      </c>
      <c r="D727" s="114">
        <f t="shared" si="432"/>
        <v>6388.87</v>
      </c>
      <c r="E727" s="115">
        <f t="shared" si="419"/>
        <v>6370.34</v>
      </c>
      <c r="F727" s="116">
        <f t="shared" si="420"/>
        <v>44824</v>
      </c>
      <c r="G727" s="117">
        <f t="shared" si="425"/>
        <v>-2.9003564010536831E-3</v>
      </c>
      <c r="H727" s="118">
        <f t="shared" si="438"/>
        <v>44886</v>
      </c>
      <c r="I727" s="118">
        <f t="shared" si="426"/>
        <v>44886</v>
      </c>
      <c r="J727" s="119">
        <f t="shared" si="433"/>
        <v>20</v>
      </c>
      <c r="K727" s="119">
        <f t="shared" si="421"/>
        <v>11</v>
      </c>
      <c r="L727" s="8">
        <f t="shared" si="434"/>
        <v>1</v>
      </c>
      <c r="M727" s="120">
        <f t="shared" si="422"/>
        <v>1</v>
      </c>
      <c r="N727" s="120">
        <f t="shared" si="416"/>
        <v>1.1886004602070757</v>
      </c>
      <c r="O727" s="113">
        <f t="shared" si="418"/>
        <v>1.18860046</v>
      </c>
      <c r="P727" s="113">
        <f t="shared" si="427"/>
        <v>1190.27581493</v>
      </c>
      <c r="Q727" s="11">
        <f t="shared" si="439"/>
        <v>0</v>
      </c>
      <c r="R727" s="30">
        <f t="shared" si="435"/>
        <v>0</v>
      </c>
      <c r="S727" s="8">
        <f t="shared" si="428"/>
        <v>0</v>
      </c>
      <c r="T727" s="122">
        <f t="shared" si="436"/>
        <v>0.12559999999999999</v>
      </c>
      <c r="U727" s="121">
        <f t="shared" si="417"/>
        <v>11</v>
      </c>
      <c r="V727" s="121">
        <v>252</v>
      </c>
      <c r="W727" s="120">
        <f t="shared" si="429"/>
        <v>1.0051779569999999</v>
      </c>
      <c r="X727" s="113">
        <f t="shared" si="442"/>
        <v>6.1631969800000004</v>
      </c>
      <c r="Y727" s="113">
        <f t="shared" si="430"/>
        <v>0</v>
      </c>
      <c r="Z727" s="125" t="str">
        <f t="shared" si="440"/>
        <v>J=</v>
      </c>
      <c r="AA727" s="118">
        <f t="shared" si="441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31"/>
        <v>44873</v>
      </c>
      <c r="B728" s="113">
        <f t="shared" si="424"/>
        <v>1197.0008816100001</v>
      </c>
      <c r="C728" s="113">
        <f t="shared" si="437"/>
        <v>1001.409519</v>
      </c>
      <c r="D728" s="114">
        <f t="shared" si="432"/>
        <v>6388.87</v>
      </c>
      <c r="E728" s="115">
        <f t="shared" si="419"/>
        <v>6370.34</v>
      </c>
      <c r="F728" s="116">
        <f t="shared" si="420"/>
        <v>44824</v>
      </c>
      <c r="G728" s="117">
        <f t="shared" si="425"/>
        <v>-2.9003564010536831E-3</v>
      </c>
      <c r="H728" s="118">
        <f t="shared" si="438"/>
        <v>44886</v>
      </c>
      <c r="I728" s="118">
        <f t="shared" si="426"/>
        <v>44886</v>
      </c>
      <c r="J728" s="119">
        <f t="shared" si="433"/>
        <v>20</v>
      </c>
      <c r="K728" s="119">
        <f t="shared" si="421"/>
        <v>12</v>
      </c>
      <c r="L728" s="8">
        <f t="shared" si="434"/>
        <v>1</v>
      </c>
      <c r="M728" s="120">
        <f t="shared" si="422"/>
        <v>1</v>
      </c>
      <c r="N728" s="120">
        <f t="shared" si="416"/>
        <v>1.1886004602070757</v>
      </c>
      <c r="O728" s="113">
        <f t="shared" si="418"/>
        <v>1.18860046</v>
      </c>
      <c r="P728" s="113">
        <f t="shared" si="427"/>
        <v>1190.27581493</v>
      </c>
      <c r="Q728" s="11">
        <f t="shared" si="439"/>
        <v>0</v>
      </c>
      <c r="R728" s="30">
        <f t="shared" si="435"/>
        <v>0</v>
      </c>
      <c r="S728" s="8">
        <f t="shared" si="428"/>
        <v>0</v>
      </c>
      <c r="T728" s="122">
        <f t="shared" si="436"/>
        <v>0.12559999999999999</v>
      </c>
      <c r="U728" s="121">
        <f t="shared" si="417"/>
        <v>12</v>
      </c>
      <c r="V728" s="121">
        <v>252</v>
      </c>
      <c r="W728" s="120">
        <f t="shared" si="429"/>
        <v>1.0056500070000001</v>
      </c>
      <c r="X728" s="113">
        <f t="shared" si="442"/>
        <v>6.7250666800000003</v>
      </c>
      <c r="Y728" s="113">
        <f t="shared" si="430"/>
        <v>0</v>
      </c>
      <c r="Z728" s="125" t="str">
        <f t="shared" si="440"/>
        <v>J=</v>
      </c>
      <c r="AA728" s="118">
        <f t="shared" si="441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31"/>
        <v>44874</v>
      </c>
      <c r="B729" s="113">
        <f t="shared" si="424"/>
        <v>1197.56301674</v>
      </c>
      <c r="C729" s="113">
        <f t="shared" si="437"/>
        <v>1001.409519</v>
      </c>
      <c r="D729" s="114">
        <f t="shared" si="432"/>
        <v>6388.87</v>
      </c>
      <c r="E729" s="115">
        <f t="shared" si="419"/>
        <v>6370.34</v>
      </c>
      <c r="F729" s="116">
        <f t="shared" si="420"/>
        <v>44824</v>
      </c>
      <c r="G729" s="117">
        <f t="shared" si="425"/>
        <v>-2.9003564010536831E-3</v>
      </c>
      <c r="H729" s="118">
        <f t="shared" si="438"/>
        <v>44886</v>
      </c>
      <c r="I729" s="118">
        <f t="shared" si="426"/>
        <v>44886</v>
      </c>
      <c r="J729" s="119">
        <f t="shared" si="433"/>
        <v>20</v>
      </c>
      <c r="K729" s="119">
        <f t="shared" si="421"/>
        <v>13</v>
      </c>
      <c r="L729" s="8">
        <f t="shared" si="434"/>
        <v>1</v>
      </c>
      <c r="M729" s="120">
        <f t="shared" si="422"/>
        <v>1</v>
      </c>
      <c r="N729" s="120">
        <f t="shared" si="416"/>
        <v>1.1886004602070757</v>
      </c>
      <c r="O729" s="113">
        <f t="shared" si="418"/>
        <v>1.18860046</v>
      </c>
      <c r="P729" s="113">
        <f t="shared" si="427"/>
        <v>1190.27581493</v>
      </c>
      <c r="Q729" s="11">
        <f t="shared" si="439"/>
        <v>0</v>
      </c>
      <c r="R729" s="30">
        <f t="shared" si="435"/>
        <v>0</v>
      </c>
      <c r="S729" s="8">
        <f t="shared" si="428"/>
        <v>0</v>
      </c>
      <c r="T729" s="122">
        <f t="shared" si="436"/>
        <v>0.12559999999999999</v>
      </c>
      <c r="U729" s="121">
        <f t="shared" si="417"/>
        <v>13</v>
      </c>
      <c r="V729" s="121">
        <v>252</v>
      </c>
      <c r="W729" s="120">
        <f t="shared" si="429"/>
        <v>1.00612228</v>
      </c>
      <c r="X729" s="113">
        <f t="shared" si="442"/>
        <v>7.28720181</v>
      </c>
      <c r="Y729" s="113">
        <f t="shared" si="430"/>
        <v>0</v>
      </c>
      <c r="Z729" s="125" t="str">
        <f t="shared" si="440"/>
        <v>J=</v>
      </c>
      <c r="AA729" s="118">
        <f t="shared" si="441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31"/>
        <v>44875</v>
      </c>
      <c r="B730" s="113">
        <f t="shared" si="424"/>
        <v>1198.1254149199999</v>
      </c>
      <c r="C730" s="113">
        <f t="shared" si="437"/>
        <v>1001.409519</v>
      </c>
      <c r="D730" s="114">
        <f t="shared" si="432"/>
        <v>6388.87</v>
      </c>
      <c r="E730" s="115">
        <f t="shared" si="419"/>
        <v>6370.34</v>
      </c>
      <c r="F730" s="116">
        <f t="shared" si="420"/>
        <v>44824</v>
      </c>
      <c r="G730" s="117">
        <f t="shared" si="425"/>
        <v>-2.9003564010536831E-3</v>
      </c>
      <c r="H730" s="118">
        <f t="shared" si="438"/>
        <v>44886</v>
      </c>
      <c r="I730" s="118">
        <f t="shared" si="426"/>
        <v>44886</v>
      </c>
      <c r="J730" s="119">
        <f t="shared" si="433"/>
        <v>20</v>
      </c>
      <c r="K730" s="119">
        <f t="shared" si="421"/>
        <v>14</v>
      </c>
      <c r="L730" s="8">
        <f t="shared" si="434"/>
        <v>1</v>
      </c>
      <c r="M730" s="120">
        <f t="shared" si="422"/>
        <v>1</v>
      </c>
      <c r="N730" s="120">
        <f t="shared" si="416"/>
        <v>1.1886004602070757</v>
      </c>
      <c r="O730" s="113">
        <f t="shared" si="418"/>
        <v>1.18860046</v>
      </c>
      <c r="P730" s="113">
        <f t="shared" si="427"/>
        <v>1190.27581493</v>
      </c>
      <c r="Q730" s="11">
        <f t="shared" si="439"/>
        <v>0</v>
      </c>
      <c r="R730" s="30">
        <f t="shared" si="435"/>
        <v>0</v>
      </c>
      <c r="S730" s="8">
        <f t="shared" si="428"/>
        <v>0</v>
      </c>
      <c r="T730" s="122">
        <f t="shared" si="436"/>
        <v>0.12559999999999999</v>
      </c>
      <c r="U730" s="121">
        <f t="shared" si="417"/>
        <v>14</v>
      </c>
      <c r="V730" s="121">
        <v>252</v>
      </c>
      <c r="W730" s="120">
        <f t="shared" si="429"/>
        <v>1.0065947740000001</v>
      </c>
      <c r="X730" s="113">
        <f t="shared" si="442"/>
        <v>7.8495999899999997</v>
      </c>
      <c r="Y730" s="113">
        <f t="shared" si="430"/>
        <v>0</v>
      </c>
      <c r="Z730" s="125" t="str">
        <f t="shared" si="440"/>
        <v>J=</v>
      </c>
      <c r="AA730" s="118">
        <f t="shared" si="441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31"/>
        <v>44876</v>
      </c>
      <c r="B731" s="113">
        <f t="shared" si="424"/>
        <v>1198.6880773400001</v>
      </c>
      <c r="C731" s="113">
        <f t="shared" si="437"/>
        <v>1001.409519</v>
      </c>
      <c r="D731" s="114">
        <f t="shared" si="432"/>
        <v>6388.87</v>
      </c>
      <c r="E731" s="115">
        <f t="shared" si="419"/>
        <v>6370.34</v>
      </c>
      <c r="F731" s="116">
        <f t="shared" si="420"/>
        <v>44824</v>
      </c>
      <c r="G731" s="117">
        <f t="shared" si="425"/>
        <v>-2.9003564010536831E-3</v>
      </c>
      <c r="H731" s="118">
        <f t="shared" si="438"/>
        <v>44886</v>
      </c>
      <c r="I731" s="118">
        <f t="shared" si="426"/>
        <v>44886</v>
      </c>
      <c r="J731" s="119">
        <f t="shared" si="433"/>
        <v>20</v>
      </c>
      <c r="K731" s="119">
        <f t="shared" si="421"/>
        <v>15</v>
      </c>
      <c r="L731" s="8">
        <f t="shared" si="434"/>
        <v>1</v>
      </c>
      <c r="M731" s="120">
        <f t="shared" si="422"/>
        <v>1</v>
      </c>
      <c r="N731" s="120">
        <f t="shared" si="416"/>
        <v>1.1886004602070757</v>
      </c>
      <c r="O731" s="113">
        <f t="shared" si="418"/>
        <v>1.18860046</v>
      </c>
      <c r="P731" s="113">
        <f t="shared" si="427"/>
        <v>1190.27581493</v>
      </c>
      <c r="Q731" s="11">
        <f t="shared" si="439"/>
        <v>0</v>
      </c>
      <c r="R731" s="30">
        <f t="shared" si="435"/>
        <v>0</v>
      </c>
      <c r="S731" s="8">
        <f t="shared" si="428"/>
        <v>0</v>
      </c>
      <c r="T731" s="122">
        <f t="shared" si="436"/>
        <v>0.12559999999999999</v>
      </c>
      <c r="U731" s="121">
        <f t="shared" si="417"/>
        <v>15</v>
      </c>
      <c r="V731" s="121">
        <v>252</v>
      </c>
      <c r="W731" s="120">
        <f t="shared" si="429"/>
        <v>1.0070674900000001</v>
      </c>
      <c r="X731" s="113">
        <f t="shared" si="442"/>
        <v>8.4122624100000003</v>
      </c>
      <c r="Y731" s="113">
        <f t="shared" si="430"/>
        <v>0</v>
      </c>
      <c r="Z731" s="125" t="str">
        <f t="shared" si="440"/>
        <v>J=</v>
      </c>
      <c r="AA731" s="118">
        <f t="shared" si="441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31"/>
        <v>44877</v>
      </c>
      <c r="B732" s="113">
        <f t="shared" si="424"/>
        <v>1199.2510040100001</v>
      </c>
      <c r="C732" s="113">
        <f t="shared" si="437"/>
        <v>1001.409519</v>
      </c>
      <c r="D732" s="114">
        <f t="shared" si="432"/>
        <v>6388.87</v>
      </c>
      <c r="E732" s="115">
        <f t="shared" si="419"/>
        <v>6370.34</v>
      </c>
      <c r="F732" s="116">
        <f t="shared" si="420"/>
        <v>44824</v>
      </c>
      <c r="G732" s="117">
        <f t="shared" si="425"/>
        <v>-2.9003564010536831E-3</v>
      </c>
      <c r="H732" s="118">
        <f t="shared" si="438"/>
        <v>44886</v>
      </c>
      <c r="I732" s="118">
        <f t="shared" si="426"/>
        <v>44886</v>
      </c>
      <c r="J732" s="119">
        <f t="shared" si="433"/>
        <v>20</v>
      </c>
      <c r="K732" s="119">
        <f t="shared" si="421"/>
        <v>16</v>
      </c>
      <c r="L732" s="8">
        <f t="shared" si="434"/>
        <v>1</v>
      </c>
      <c r="M732" s="120">
        <f t="shared" si="422"/>
        <v>1</v>
      </c>
      <c r="N732" s="120">
        <f t="shared" si="416"/>
        <v>1.1886004602070757</v>
      </c>
      <c r="O732" s="113">
        <f t="shared" si="418"/>
        <v>1.18860046</v>
      </c>
      <c r="P732" s="113">
        <f t="shared" si="427"/>
        <v>1190.27581493</v>
      </c>
      <c r="Q732" s="11">
        <f t="shared" si="439"/>
        <v>0</v>
      </c>
      <c r="R732" s="30">
        <f t="shared" si="435"/>
        <v>0</v>
      </c>
      <c r="S732" s="8">
        <f t="shared" si="428"/>
        <v>0</v>
      </c>
      <c r="T732" s="122">
        <f t="shared" si="436"/>
        <v>0.12559999999999999</v>
      </c>
      <c r="U732" s="121">
        <f t="shared" si="417"/>
        <v>16</v>
      </c>
      <c r="V732" s="121">
        <v>252</v>
      </c>
      <c r="W732" s="120">
        <f t="shared" si="429"/>
        <v>1.007540428</v>
      </c>
      <c r="X732" s="113">
        <f t="shared" si="442"/>
        <v>8.9751890799999998</v>
      </c>
      <c r="Y732" s="113">
        <f t="shared" si="430"/>
        <v>0</v>
      </c>
      <c r="Z732" s="125" t="str">
        <f t="shared" si="440"/>
        <v>J=</v>
      </c>
      <c r="AA732" s="118">
        <f t="shared" si="441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31"/>
        <v>44878</v>
      </c>
      <c r="B733" s="113">
        <f t="shared" si="424"/>
        <v>1199.2510040100001</v>
      </c>
      <c r="C733" s="113">
        <f t="shared" si="437"/>
        <v>1001.409519</v>
      </c>
      <c r="D733" s="114">
        <f t="shared" si="432"/>
        <v>6388.87</v>
      </c>
      <c r="E733" s="115">
        <f t="shared" si="419"/>
        <v>6370.34</v>
      </c>
      <c r="F733" s="116">
        <f t="shared" si="420"/>
        <v>44824</v>
      </c>
      <c r="G733" s="117">
        <f t="shared" si="425"/>
        <v>-2.9003564010536831E-3</v>
      </c>
      <c r="H733" s="118">
        <f t="shared" si="438"/>
        <v>44886</v>
      </c>
      <c r="I733" s="118">
        <f t="shared" si="426"/>
        <v>44886</v>
      </c>
      <c r="J733" s="119">
        <f t="shared" si="433"/>
        <v>20</v>
      </c>
      <c r="K733" s="119">
        <f t="shared" si="421"/>
        <v>16</v>
      </c>
      <c r="L733" s="8">
        <f t="shared" si="434"/>
        <v>1</v>
      </c>
      <c r="M733" s="120">
        <f t="shared" si="422"/>
        <v>1</v>
      </c>
      <c r="N733" s="120">
        <f t="shared" si="416"/>
        <v>1.1886004602070757</v>
      </c>
      <c r="O733" s="113">
        <f t="shared" si="418"/>
        <v>1.18860046</v>
      </c>
      <c r="P733" s="113">
        <f t="shared" si="427"/>
        <v>1190.27581493</v>
      </c>
      <c r="Q733" s="11">
        <f t="shared" si="439"/>
        <v>0</v>
      </c>
      <c r="R733" s="30">
        <f t="shared" si="435"/>
        <v>0</v>
      </c>
      <c r="S733" s="8">
        <f t="shared" si="428"/>
        <v>0</v>
      </c>
      <c r="T733" s="122">
        <f t="shared" si="436"/>
        <v>0.12559999999999999</v>
      </c>
      <c r="U733" s="121">
        <f t="shared" si="417"/>
        <v>16</v>
      </c>
      <c r="V733" s="121">
        <v>252</v>
      </c>
      <c r="W733" s="120">
        <f t="shared" si="429"/>
        <v>1.007540428</v>
      </c>
      <c r="X733" s="113">
        <f t="shared" si="442"/>
        <v>8.9751890799999998</v>
      </c>
      <c r="Y733" s="113">
        <f t="shared" si="430"/>
        <v>0</v>
      </c>
      <c r="Z733" s="125" t="str">
        <f t="shared" si="440"/>
        <v>J=</v>
      </c>
      <c r="AA733" s="118">
        <f t="shared" si="441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31"/>
        <v>44879</v>
      </c>
      <c r="B734" s="113">
        <f t="shared" si="424"/>
        <v>1199.2510040100001</v>
      </c>
      <c r="C734" s="113">
        <f t="shared" si="437"/>
        <v>1001.409519</v>
      </c>
      <c r="D734" s="114">
        <f t="shared" si="432"/>
        <v>6388.87</v>
      </c>
      <c r="E734" s="115">
        <f t="shared" si="419"/>
        <v>6370.34</v>
      </c>
      <c r="F734" s="116">
        <f t="shared" si="420"/>
        <v>44824</v>
      </c>
      <c r="G734" s="117">
        <f t="shared" si="425"/>
        <v>-2.9003564010536831E-3</v>
      </c>
      <c r="H734" s="118">
        <f t="shared" si="438"/>
        <v>44886</v>
      </c>
      <c r="I734" s="118">
        <f t="shared" si="426"/>
        <v>44886</v>
      </c>
      <c r="J734" s="119">
        <f t="shared" si="433"/>
        <v>20</v>
      </c>
      <c r="K734" s="119">
        <f t="shared" si="421"/>
        <v>16</v>
      </c>
      <c r="L734" s="8">
        <f t="shared" si="434"/>
        <v>1</v>
      </c>
      <c r="M734" s="120">
        <f t="shared" si="422"/>
        <v>1</v>
      </c>
      <c r="N734" s="120">
        <f t="shared" si="416"/>
        <v>1.1886004602070757</v>
      </c>
      <c r="O734" s="113">
        <f t="shared" si="418"/>
        <v>1.18860046</v>
      </c>
      <c r="P734" s="113">
        <f t="shared" si="427"/>
        <v>1190.27581493</v>
      </c>
      <c r="Q734" s="11">
        <f t="shared" si="439"/>
        <v>0</v>
      </c>
      <c r="R734" s="30">
        <f t="shared" si="435"/>
        <v>0</v>
      </c>
      <c r="S734" s="8">
        <f t="shared" si="428"/>
        <v>0</v>
      </c>
      <c r="T734" s="122">
        <f t="shared" si="436"/>
        <v>0.12559999999999999</v>
      </c>
      <c r="U734" s="121">
        <f t="shared" si="417"/>
        <v>16</v>
      </c>
      <c r="V734" s="121">
        <v>252</v>
      </c>
      <c r="W734" s="120">
        <f t="shared" si="429"/>
        <v>1.007540428</v>
      </c>
      <c r="X734" s="113">
        <f t="shared" si="442"/>
        <v>8.9751890799999998</v>
      </c>
      <c r="Y734" s="113">
        <f t="shared" si="430"/>
        <v>0</v>
      </c>
      <c r="Z734" s="125" t="str">
        <f t="shared" si="440"/>
        <v>J=</v>
      </c>
      <c r="AA734" s="118">
        <f t="shared" si="441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31"/>
        <v>44880</v>
      </c>
      <c r="B735" s="113">
        <f t="shared" si="424"/>
        <v>1199.81419491</v>
      </c>
      <c r="C735" s="113">
        <f t="shared" si="437"/>
        <v>1001.409519</v>
      </c>
      <c r="D735" s="114">
        <f t="shared" si="432"/>
        <v>6388.87</v>
      </c>
      <c r="E735" s="115">
        <f t="shared" si="419"/>
        <v>6370.34</v>
      </c>
      <c r="F735" s="116">
        <f t="shared" si="420"/>
        <v>44824</v>
      </c>
      <c r="G735" s="117">
        <f t="shared" si="425"/>
        <v>-2.9003564010536831E-3</v>
      </c>
      <c r="H735" s="118">
        <f t="shared" si="438"/>
        <v>44886</v>
      </c>
      <c r="I735" s="118">
        <f t="shared" si="426"/>
        <v>44886</v>
      </c>
      <c r="J735" s="119">
        <f t="shared" si="433"/>
        <v>20</v>
      </c>
      <c r="K735" s="119">
        <f t="shared" si="421"/>
        <v>17</v>
      </c>
      <c r="L735" s="8">
        <f t="shared" si="434"/>
        <v>1</v>
      </c>
      <c r="M735" s="120">
        <f t="shared" si="422"/>
        <v>1</v>
      </c>
      <c r="N735" s="120">
        <f t="shared" ref="N735:N798" si="443">IF(I735&gt;I734,N734*M735,N734)</f>
        <v>1.1886004602070757</v>
      </c>
      <c r="O735" s="113">
        <f t="shared" si="418"/>
        <v>1.18860046</v>
      </c>
      <c r="P735" s="113">
        <f t="shared" si="427"/>
        <v>1190.27581493</v>
      </c>
      <c r="Q735" s="11">
        <f t="shared" si="439"/>
        <v>0</v>
      </c>
      <c r="R735" s="30">
        <f t="shared" si="435"/>
        <v>0</v>
      </c>
      <c r="S735" s="8">
        <f t="shared" si="428"/>
        <v>0</v>
      </c>
      <c r="T735" s="122">
        <f t="shared" si="436"/>
        <v>0.12559999999999999</v>
      </c>
      <c r="U735" s="121">
        <f t="shared" si="417"/>
        <v>17</v>
      </c>
      <c r="V735" s="121">
        <v>252</v>
      </c>
      <c r="W735" s="120">
        <f t="shared" si="429"/>
        <v>1.0080135880000001</v>
      </c>
      <c r="X735" s="113">
        <f t="shared" si="442"/>
        <v>9.5383799800000002</v>
      </c>
      <c r="Y735" s="113">
        <f t="shared" si="430"/>
        <v>0</v>
      </c>
      <c r="Z735" s="125" t="str">
        <f t="shared" si="440"/>
        <v>J=</v>
      </c>
      <c r="AA735" s="118">
        <f t="shared" si="441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31"/>
        <v>44881</v>
      </c>
      <c r="B736" s="113">
        <f t="shared" si="424"/>
        <v>1199.81419491</v>
      </c>
      <c r="C736" s="113">
        <f t="shared" si="437"/>
        <v>1001.409519</v>
      </c>
      <c r="D736" s="114">
        <f t="shared" si="432"/>
        <v>6388.87</v>
      </c>
      <c r="E736" s="115">
        <f t="shared" si="419"/>
        <v>6370.34</v>
      </c>
      <c r="F736" s="116">
        <f t="shared" si="420"/>
        <v>44824</v>
      </c>
      <c r="G736" s="117">
        <f t="shared" si="425"/>
        <v>-2.9003564010536831E-3</v>
      </c>
      <c r="H736" s="118">
        <f t="shared" si="438"/>
        <v>44886</v>
      </c>
      <c r="I736" s="118">
        <f t="shared" si="426"/>
        <v>44886</v>
      </c>
      <c r="J736" s="119">
        <f t="shared" si="433"/>
        <v>20</v>
      </c>
      <c r="K736" s="119">
        <f t="shared" si="421"/>
        <v>17</v>
      </c>
      <c r="L736" s="8">
        <f t="shared" si="434"/>
        <v>1</v>
      </c>
      <c r="M736" s="120">
        <f t="shared" si="422"/>
        <v>1</v>
      </c>
      <c r="N736" s="120">
        <f t="shared" si="443"/>
        <v>1.1886004602070757</v>
      </c>
      <c r="O736" s="113">
        <f t="shared" si="418"/>
        <v>1.18860046</v>
      </c>
      <c r="P736" s="113">
        <f t="shared" si="427"/>
        <v>1190.27581493</v>
      </c>
      <c r="Q736" s="11">
        <f t="shared" si="439"/>
        <v>0</v>
      </c>
      <c r="R736" s="30">
        <f t="shared" si="435"/>
        <v>0</v>
      </c>
      <c r="S736" s="8">
        <f t="shared" si="428"/>
        <v>0</v>
      </c>
      <c r="T736" s="122">
        <f t="shared" si="436"/>
        <v>0.12559999999999999</v>
      </c>
      <c r="U736" s="121">
        <f t="shared" si="417"/>
        <v>17</v>
      </c>
      <c r="V736" s="121">
        <v>252</v>
      </c>
      <c r="W736" s="120">
        <f t="shared" si="429"/>
        <v>1.0080135880000001</v>
      </c>
      <c r="X736" s="113">
        <f t="shared" si="442"/>
        <v>9.5383799800000002</v>
      </c>
      <c r="Y736" s="113">
        <f t="shared" si="430"/>
        <v>0</v>
      </c>
      <c r="Z736" s="125" t="str">
        <f t="shared" si="440"/>
        <v>J=</v>
      </c>
      <c r="AA736" s="118">
        <f t="shared" si="441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31"/>
        <v>44882</v>
      </c>
      <c r="B737" s="113">
        <f t="shared" si="424"/>
        <v>1200.3776512500001</v>
      </c>
      <c r="C737" s="113">
        <f t="shared" si="437"/>
        <v>1001.409519</v>
      </c>
      <c r="D737" s="114">
        <f t="shared" si="432"/>
        <v>6388.87</v>
      </c>
      <c r="E737" s="115">
        <f t="shared" si="419"/>
        <v>6370.34</v>
      </c>
      <c r="F737" s="116">
        <f t="shared" si="420"/>
        <v>44824</v>
      </c>
      <c r="G737" s="117">
        <f t="shared" si="425"/>
        <v>-2.9003564010536831E-3</v>
      </c>
      <c r="H737" s="118">
        <f t="shared" si="438"/>
        <v>44886</v>
      </c>
      <c r="I737" s="118">
        <f t="shared" si="426"/>
        <v>44886</v>
      </c>
      <c r="J737" s="119">
        <f t="shared" si="433"/>
        <v>20</v>
      </c>
      <c r="K737" s="119">
        <f t="shared" si="421"/>
        <v>18</v>
      </c>
      <c r="L737" s="8">
        <f t="shared" si="434"/>
        <v>1</v>
      </c>
      <c r="M737" s="120">
        <f t="shared" si="422"/>
        <v>1</v>
      </c>
      <c r="N737" s="120">
        <f t="shared" si="443"/>
        <v>1.1886004602070757</v>
      </c>
      <c r="O737" s="113">
        <f t="shared" si="418"/>
        <v>1.18860046</v>
      </c>
      <c r="P737" s="113">
        <f t="shared" si="427"/>
        <v>1190.27581493</v>
      </c>
      <c r="Q737" s="11">
        <f t="shared" si="439"/>
        <v>0</v>
      </c>
      <c r="R737" s="30">
        <f t="shared" si="435"/>
        <v>0</v>
      </c>
      <c r="S737" s="8">
        <f t="shared" si="428"/>
        <v>0</v>
      </c>
      <c r="T737" s="122">
        <f t="shared" si="436"/>
        <v>0.12559999999999999</v>
      </c>
      <c r="U737" s="121">
        <f t="shared" si="417"/>
        <v>18</v>
      </c>
      <c r="V737" s="121">
        <v>252</v>
      </c>
      <c r="W737" s="120">
        <f t="shared" si="429"/>
        <v>1.008486971</v>
      </c>
      <c r="X737" s="113">
        <f t="shared" si="442"/>
        <v>10.10183632</v>
      </c>
      <c r="Y737" s="113">
        <f t="shared" si="430"/>
        <v>0</v>
      </c>
      <c r="Z737" s="125" t="str">
        <f t="shared" si="440"/>
        <v>J=</v>
      </c>
      <c r="AA737" s="118">
        <f t="shared" si="441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31"/>
        <v>44883</v>
      </c>
      <c r="B738" s="113">
        <f t="shared" si="424"/>
        <v>1200.94137183</v>
      </c>
      <c r="C738" s="113">
        <f t="shared" si="437"/>
        <v>1001.409519</v>
      </c>
      <c r="D738" s="114">
        <f t="shared" si="432"/>
        <v>6388.87</v>
      </c>
      <c r="E738" s="115">
        <f t="shared" si="419"/>
        <v>6370.34</v>
      </c>
      <c r="F738" s="116">
        <f t="shared" si="420"/>
        <v>44824</v>
      </c>
      <c r="G738" s="117">
        <f t="shared" si="425"/>
        <v>-2.9003564010536831E-3</v>
      </c>
      <c r="H738" s="118">
        <f t="shared" si="438"/>
        <v>44886</v>
      </c>
      <c r="I738" s="118">
        <f t="shared" si="426"/>
        <v>44886</v>
      </c>
      <c r="J738" s="119">
        <f t="shared" si="433"/>
        <v>20</v>
      </c>
      <c r="K738" s="119">
        <f t="shared" si="421"/>
        <v>19</v>
      </c>
      <c r="L738" s="8">
        <f t="shared" si="434"/>
        <v>1</v>
      </c>
      <c r="M738" s="120">
        <f t="shared" si="422"/>
        <v>1</v>
      </c>
      <c r="N738" s="120">
        <f t="shared" si="443"/>
        <v>1.1886004602070757</v>
      </c>
      <c r="O738" s="113">
        <f t="shared" si="418"/>
        <v>1.18860046</v>
      </c>
      <c r="P738" s="113">
        <f t="shared" si="427"/>
        <v>1190.27581493</v>
      </c>
      <c r="Q738" s="11">
        <f t="shared" si="439"/>
        <v>0</v>
      </c>
      <c r="R738" s="30">
        <f t="shared" si="435"/>
        <v>0</v>
      </c>
      <c r="S738" s="8">
        <f t="shared" si="428"/>
        <v>0</v>
      </c>
      <c r="T738" s="122">
        <f t="shared" si="436"/>
        <v>0.12559999999999999</v>
      </c>
      <c r="U738" s="121">
        <f t="shared" si="417"/>
        <v>19</v>
      </c>
      <c r="V738" s="121">
        <v>252</v>
      </c>
      <c r="W738" s="120">
        <f t="shared" si="429"/>
        <v>1.008960576</v>
      </c>
      <c r="X738" s="113">
        <f t="shared" si="442"/>
        <v>10.6655569</v>
      </c>
      <c r="Y738" s="113">
        <f t="shared" si="430"/>
        <v>0</v>
      </c>
      <c r="Z738" s="125" t="str">
        <f t="shared" si="440"/>
        <v>J=</v>
      </c>
      <c r="AA738" s="118">
        <f t="shared" si="441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31"/>
        <v>44884</v>
      </c>
      <c r="B739" s="113">
        <f t="shared" si="424"/>
        <v>1201.5053566399999</v>
      </c>
      <c r="C739" s="113">
        <f t="shared" si="437"/>
        <v>1001.409519</v>
      </c>
      <c r="D739" s="114">
        <f t="shared" si="432"/>
        <v>6388.87</v>
      </c>
      <c r="E739" s="115">
        <f t="shared" si="419"/>
        <v>6370.34</v>
      </c>
      <c r="F739" s="116">
        <f t="shared" si="420"/>
        <v>44824</v>
      </c>
      <c r="G739" s="117">
        <f t="shared" si="425"/>
        <v>-2.9003564010536831E-3</v>
      </c>
      <c r="H739" s="118">
        <f t="shared" si="438"/>
        <v>44886</v>
      </c>
      <c r="I739" s="118">
        <f t="shared" si="426"/>
        <v>44886</v>
      </c>
      <c r="J739" s="119">
        <f t="shared" si="433"/>
        <v>20</v>
      </c>
      <c r="K739" s="119">
        <f t="shared" si="421"/>
        <v>20</v>
      </c>
      <c r="L739" s="8">
        <f t="shared" si="434"/>
        <v>1</v>
      </c>
      <c r="M739" s="120">
        <f t="shared" si="422"/>
        <v>1</v>
      </c>
      <c r="N739" s="120">
        <f t="shared" si="443"/>
        <v>1.1886004602070757</v>
      </c>
      <c r="O739" s="113">
        <f t="shared" si="418"/>
        <v>1.18860046</v>
      </c>
      <c r="P739" s="113">
        <f t="shared" si="427"/>
        <v>1190.27581493</v>
      </c>
      <c r="Q739" s="11">
        <f t="shared" si="439"/>
        <v>0</v>
      </c>
      <c r="R739" s="30">
        <f t="shared" si="435"/>
        <v>0</v>
      </c>
      <c r="S739" s="8">
        <f t="shared" si="428"/>
        <v>0</v>
      </c>
      <c r="T739" s="122">
        <f t="shared" si="436"/>
        <v>0.12559999999999999</v>
      </c>
      <c r="U739" s="121">
        <f t="shared" si="417"/>
        <v>20</v>
      </c>
      <c r="V739" s="121">
        <v>252</v>
      </c>
      <c r="W739" s="120">
        <f t="shared" si="429"/>
        <v>1.009434403</v>
      </c>
      <c r="X739" s="113">
        <f t="shared" si="442"/>
        <v>11.229541709999999</v>
      </c>
      <c r="Y739" s="113">
        <f t="shared" si="430"/>
        <v>0</v>
      </c>
      <c r="Z739" s="125" t="str">
        <f t="shared" si="440"/>
        <v>J=</v>
      </c>
      <c r="AA739" s="118">
        <f t="shared" si="441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31"/>
        <v>44885</v>
      </c>
      <c r="B740" s="113">
        <f t="shared" si="424"/>
        <v>1201.5053566399999</v>
      </c>
      <c r="C740" s="113">
        <f t="shared" si="437"/>
        <v>1001.409519</v>
      </c>
      <c r="D740" s="114">
        <f t="shared" si="432"/>
        <v>6388.87</v>
      </c>
      <c r="E740" s="115">
        <f t="shared" si="419"/>
        <v>6370.34</v>
      </c>
      <c r="F740" s="116">
        <f t="shared" si="420"/>
        <v>44824</v>
      </c>
      <c r="G740" s="117">
        <f t="shared" si="425"/>
        <v>-2.9003564010536831E-3</v>
      </c>
      <c r="H740" s="118">
        <f t="shared" si="438"/>
        <v>44915</v>
      </c>
      <c r="I740" s="118">
        <f t="shared" si="426"/>
        <v>44886</v>
      </c>
      <c r="J740" s="119">
        <f t="shared" si="433"/>
        <v>20</v>
      </c>
      <c r="K740" s="119">
        <f t="shared" si="421"/>
        <v>20</v>
      </c>
      <c r="L740" s="8">
        <f t="shared" si="434"/>
        <v>1</v>
      </c>
      <c r="M740" s="120">
        <f t="shared" si="422"/>
        <v>1</v>
      </c>
      <c r="N740" s="120">
        <f t="shared" si="443"/>
        <v>1.1886004602070757</v>
      </c>
      <c r="O740" s="113">
        <f t="shared" si="418"/>
        <v>1.18860046</v>
      </c>
      <c r="P740" s="113">
        <f t="shared" si="427"/>
        <v>1190.27581493</v>
      </c>
      <c r="Q740" s="11">
        <f t="shared" si="439"/>
        <v>0</v>
      </c>
      <c r="R740" s="30">
        <f t="shared" si="435"/>
        <v>0</v>
      </c>
      <c r="S740" s="8">
        <f t="shared" si="428"/>
        <v>0</v>
      </c>
      <c r="T740" s="122">
        <f t="shared" si="436"/>
        <v>0.12559999999999999</v>
      </c>
      <c r="U740" s="121">
        <f t="shared" si="417"/>
        <v>20</v>
      </c>
      <c r="V740" s="121">
        <v>252</v>
      </c>
      <c r="W740" s="120">
        <f t="shared" si="429"/>
        <v>1.009434403</v>
      </c>
      <c r="X740" s="113">
        <f t="shared" si="442"/>
        <v>11.229541709999999</v>
      </c>
      <c r="Y740" s="113">
        <f t="shared" si="430"/>
        <v>0</v>
      </c>
      <c r="Z740" s="125" t="str">
        <f t="shared" si="440"/>
        <v>J=</v>
      </c>
      <c r="AA740" s="118">
        <f t="shared" si="441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31"/>
        <v>44886</v>
      </c>
      <c r="B741" s="113">
        <f t="shared" si="424"/>
        <v>1201.5053566399999</v>
      </c>
      <c r="C741" s="113">
        <f t="shared" si="437"/>
        <v>1001.409519</v>
      </c>
      <c r="D741" s="114">
        <f t="shared" si="432"/>
        <v>6388.87</v>
      </c>
      <c r="E741" s="115">
        <f t="shared" si="419"/>
        <v>6370.34</v>
      </c>
      <c r="F741" s="116">
        <f t="shared" si="420"/>
        <v>44824</v>
      </c>
      <c r="G741" s="117">
        <f t="shared" si="425"/>
        <v>-2.9003564010536831E-3</v>
      </c>
      <c r="H741" s="118">
        <f t="shared" si="438"/>
        <v>44915</v>
      </c>
      <c r="I741" s="118">
        <f t="shared" si="426"/>
        <v>44886</v>
      </c>
      <c r="J741" s="119">
        <f t="shared" si="433"/>
        <v>20</v>
      </c>
      <c r="K741" s="119">
        <f t="shared" si="421"/>
        <v>20</v>
      </c>
      <c r="L741" s="8">
        <f t="shared" si="434"/>
        <v>1</v>
      </c>
      <c r="M741" s="120">
        <f t="shared" si="422"/>
        <v>1</v>
      </c>
      <c r="N741" s="120">
        <f t="shared" si="443"/>
        <v>1.1886004602070757</v>
      </c>
      <c r="O741" s="113">
        <f t="shared" si="418"/>
        <v>1.18860046</v>
      </c>
      <c r="P741" s="113">
        <f t="shared" si="427"/>
        <v>1190.27581493</v>
      </c>
      <c r="Q741" s="11">
        <f t="shared" si="439"/>
        <v>24</v>
      </c>
      <c r="R741" s="30">
        <f t="shared" si="435"/>
        <v>0</v>
      </c>
      <c r="S741" s="8">
        <f t="shared" si="428"/>
        <v>0</v>
      </c>
      <c r="T741" s="122">
        <f t="shared" si="436"/>
        <v>0.12559999999999999</v>
      </c>
      <c r="U741" s="121">
        <f t="shared" ref="U741:U804" si="444">IF(Q740&gt;0,1,IF(K741=K740,U740,U740+1))</f>
        <v>20</v>
      </c>
      <c r="V741" s="121">
        <v>252</v>
      </c>
      <c r="W741" s="120">
        <f t="shared" si="429"/>
        <v>1.009434403</v>
      </c>
      <c r="X741" s="113">
        <f t="shared" si="442"/>
        <v>11.229541709999999</v>
      </c>
      <c r="Y741" s="113">
        <f t="shared" si="430"/>
        <v>11.229541709999999</v>
      </c>
      <c r="Z741" s="125" t="str">
        <f t="shared" si="440"/>
        <v>J=</v>
      </c>
      <c r="AA741" s="118">
        <f t="shared" si="441"/>
        <v>44886</v>
      </c>
      <c r="AB741" s="173" t="s">
        <v>120</v>
      </c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31"/>
        <v>44887</v>
      </c>
      <c r="B742" s="113">
        <f t="shared" si="424"/>
        <v>1202.6347543808267</v>
      </c>
      <c r="C742" s="113">
        <f t="shared" si="437"/>
        <v>1001.409519</v>
      </c>
      <c r="D742" s="114">
        <f t="shared" si="432"/>
        <v>6370.34</v>
      </c>
      <c r="E742" s="115">
        <f t="shared" si="419"/>
        <v>6407.93</v>
      </c>
      <c r="F742" s="116">
        <f t="shared" si="420"/>
        <v>44855</v>
      </c>
      <c r="G742" s="117">
        <f t="shared" si="425"/>
        <v>5.9007839455980093E-3</v>
      </c>
      <c r="H742" s="118">
        <f t="shared" si="438"/>
        <v>44915</v>
      </c>
      <c r="I742" s="118">
        <f t="shared" si="426"/>
        <v>44915</v>
      </c>
      <c r="J742" s="119">
        <f t="shared" si="433"/>
        <v>21</v>
      </c>
      <c r="K742" s="119">
        <f t="shared" si="421"/>
        <v>1</v>
      </c>
      <c r="L742" s="8">
        <f t="shared" si="434"/>
        <v>1.0002802</v>
      </c>
      <c r="M742" s="120">
        <f t="shared" si="422"/>
        <v>1</v>
      </c>
      <c r="N742" s="120">
        <f t="shared" si="443"/>
        <v>1.1886004602070757</v>
      </c>
      <c r="O742" s="113">
        <f t="shared" si="418"/>
        <v>1.1889335000000001</v>
      </c>
      <c r="P742" s="113">
        <f t="shared" si="427"/>
        <v>1190.60932435</v>
      </c>
      <c r="Q742" s="11">
        <f t="shared" si="439"/>
        <v>0</v>
      </c>
      <c r="R742" s="30">
        <f t="shared" si="435"/>
        <v>0</v>
      </c>
      <c r="S742" s="8">
        <f t="shared" si="428"/>
        <v>0</v>
      </c>
      <c r="T742" s="122">
        <f t="shared" si="436"/>
        <v>0.12559999999999999</v>
      </c>
      <c r="U742" s="121">
        <f t="shared" si="444"/>
        <v>1</v>
      </c>
      <c r="V742" s="121">
        <v>252</v>
      </c>
      <c r="W742" s="120">
        <f t="shared" si="429"/>
        <v>1.000469619</v>
      </c>
      <c r="X742" s="172">
        <f>TRUNC((P742*(W742-1)),8)+(X$741*(P742/P$741)*W742)+(0.02*X$741)+(((A742-A$741)/30)*0.01*X$741)</f>
        <v>12.025430030826771</v>
      </c>
      <c r="Y742" s="113">
        <f t="shared" si="430"/>
        <v>0</v>
      </c>
      <c r="Z742" s="125" t="str">
        <f t="shared" si="440"/>
        <v>J=</v>
      </c>
      <c r="AA742" s="118">
        <f t="shared" si="441"/>
        <v>44915</v>
      </c>
      <c r="AB742" s="173" t="s">
        <v>121</v>
      </c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31"/>
        <v>44888</v>
      </c>
      <c r="B743" s="113">
        <f t="shared" si="424"/>
        <v>1203.5402443515932</v>
      </c>
      <c r="C743" s="113">
        <f t="shared" si="437"/>
        <v>1001.409519</v>
      </c>
      <c r="D743" s="114">
        <f t="shared" si="432"/>
        <v>6370.34</v>
      </c>
      <c r="E743" s="115">
        <f t="shared" si="419"/>
        <v>6407.93</v>
      </c>
      <c r="F743" s="116">
        <f t="shared" si="420"/>
        <v>44855</v>
      </c>
      <c r="G743" s="117">
        <f t="shared" si="425"/>
        <v>5.9007839455980093E-3</v>
      </c>
      <c r="H743" s="118">
        <f t="shared" si="438"/>
        <v>44915</v>
      </c>
      <c r="I743" s="118">
        <f t="shared" si="426"/>
        <v>44915</v>
      </c>
      <c r="J743" s="119">
        <f t="shared" si="433"/>
        <v>21</v>
      </c>
      <c r="K743" s="119">
        <f t="shared" si="421"/>
        <v>2</v>
      </c>
      <c r="L743" s="8">
        <f t="shared" si="434"/>
        <v>1.0005604800000001</v>
      </c>
      <c r="M743" s="120">
        <f t="shared" si="422"/>
        <v>1</v>
      </c>
      <c r="N743" s="120">
        <f t="shared" si="443"/>
        <v>1.1886004602070757</v>
      </c>
      <c r="O743" s="113">
        <f t="shared" si="418"/>
        <v>1.18926664</v>
      </c>
      <c r="P743" s="113">
        <f t="shared" si="427"/>
        <v>1190.9429339200001</v>
      </c>
      <c r="Q743" s="11">
        <f t="shared" si="439"/>
        <v>0</v>
      </c>
      <c r="R743" s="30">
        <f t="shared" si="435"/>
        <v>0</v>
      </c>
      <c r="S743" s="8">
        <f t="shared" si="428"/>
        <v>0</v>
      </c>
      <c r="T743" s="122">
        <f t="shared" si="436"/>
        <v>0.12559999999999999</v>
      </c>
      <c r="U743" s="121">
        <f t="shared" si="444"/>
        <v>2</v>
      </c>
      <c r="V743" s="121">
        <v>252</v>
      </c>
      <c r="W743" s="120">
        <f t="shared" si="429"/>
        <v>1.000939459</v>
      </c>
      <c r="X743" s="172">
        <f t="shared" ref="X743:X750" si="445">TRUNC((P743*(W743-1)),8)+(X$741*(P743/P$741)*W743)+(0.02*X$741)+(((A743-A$741)/30)*0.01*X$741)</f>
        <v>12.597310431593037</v>
      </c>
      <c r="Y743" s="113">
        <f t="shared" si="430"/>
        <v>0</v>
      </c>
      <c r="Z743" s="125" t="str">
        <f t="shared" si="440"/>
        <v>J=</v>
      </c>
      <c r="AA743" s="118">
        <f t="shared" si="441"/>
        <v>44915</v>
      </c>
      <c r="AB743" s="185">
        <v>11.546905351141598</v>
      </c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31"/>
        <v>44889</v>
      </c>
      <c r="B744" s="113">
        <f t="shared" si="424"/>
        <v>1204.4464165585839</v>
      </c>
      <c r="C744" s="113">
        <f t="shared" si="437"/>
        <v>1001.409519</v>
      </c>
      <c r="D744" s="114">
        <f t="shared" si="432"/>
        <v>6370.34</v>
      </c>
      <c r="E744" s="115">
        <f t="shared" si="419"/>
        <v>6407.93</v>
      </c>
      <c r="F744" s="116">
        <f t="shared" si="420"/>
        <v>44855</v>
      </c>
      <c r="G744" s="117">
        <f t="shared" si="425"/>
        <v>5.9007839455980093E-3</v>
      </c>
      <c r="H744" s="118">
        <f t="shared" si="438"/>
        <v>44915</v>
      </c>
      <c r="I744" s="118">
        <f t="shared" si="426"/>
        <v>44915</v>
      </c>
      <c r="J744" s="119">
        <f t="shared" si="433"/>
        <v>21</v>
      </c>
      <c r="K744" s="119">
        <f t="shared" si="421"/>
        <v>3</v>
      </c>
      <c r="L744" s="8">
        <f t="shared" si="434"/>
        <v>1.00084084</v>
      </c>
      <c r="M744" s="120">
        <f t="shared" si="422"/>
        <v>1</v>
      </c>
      <c r="N744" s="120">
        <f t="shared" si="443"/>
        <v>1.1886004602070757</v>
      </c>
      <c r="O744" s="113">
        <f t="shared" si="418"/>
        <v>1.1895998800000001</v>
      </c>
      <c r="P744" s="113">
        <f t="shared" si="427"/>
        <v>1191.2766436300001</v>
      </c>
      <c r="Q744" s="11">
        <f t="shared" si="439"/>
        <v>0</v>
      </c>
      <c r="R744" s="30">
        <f t="shared" si="435"/>
        <v>0</v>
      </c>
      <c r="S744" s="8">
        <f t="shared" si="428"/>
        <v>0</v>
      </c>
      <c r="T744" s="122">
        <f t="shared" si="436"/>
        <v>0.12559999999999999</v>
      </c>
      <c r="U744" s="121">
        <f t="shared" si="444"/>
        <v>3</v>
      </c>
      <c r="V744" s="121">
        <v>252</v>
      </c>
      <c r="W744" s="120">
        <f t="shared" si="429"/>
        <v>1.0014095190000001</v>
      </c>
      <c r="X744" s="172">
        <f t="shared" si="445"/>
        <v>13.169772928583866</v>
      </c>
      <c r="Y744" s="113">
        <f t="shared" si="430"/>
        <v>0</v>
      </c>
      <c r="Z744" s="125" t="str">
        <f t="shared" si="440"/>
        <v>J=</v>
      </c>
      <c r="AA744" s="118">
        <f t="shared" si="441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31"/>
        <v>44890</v>
      </c>
      <c r="B745" s="113">
        <f t="shared" si="424"/>
        <v>1205.3532624217412</v>
      </c>
      <c r="C745" s="113">
        <f t="shared" si="437"/>
        <v>1001.409519</v>
      </c>
      <c r="D745" s="114">
        <f t="shared" si="432"/>
        <v>6370.34</v>
      </c>
      <c r="E745" s="115">
        <f t="shared" si="419"/>
        <v>6407.93</v>
      </c>
      <c r="F745" s="116">
        <f t="shared" si="420"/>
        <v>44855</v>
      </c>
      <c r="G745" s="117">
        <f t="shared" si="425"/>
        <v>5.9007839455980093E-3</v>
      </c>
      <c r="H745" s="118">
        <f t="shared" si="438"/>
        <v>44915</v>
      </c>
      <c r="I745" s="118">
        <f t="shared" si="426"/>
        <v>44915</v>
      </c>
      <c r="J745" s="119">
        <f t="shared" si="433"/>
        <v>21</v>
      </c>
      <c r="K745" s="119">
        <f t="shared" si="421"/>
        <v>4</v>
      </c>
      <c r="L745" s="8">
        <f t="shared" si="434"/>
        <v>1.00112128</v>
      </c>
      <c r="M745" s="120">
        <f t="shared" si="422"/>
        <v>1</v>
      </c>
      <c r="N745" s="120">
        <f t="shared" si="443"/>
        <v>1.1886004602070757</v>
      </c>
      <c r="O745" s="113">
        <f t="shared" ref="O745:O808" si="446">TRUNC(TRUNC((L745*N745),15),8)</f>
        <v>1.18993321</v>
      </c>
      <c r="P745" s="113">
        <f t="shared" si="427"/>
        <v>1191.6104434599999</v>
      </c>
      <c r="Q745" s="11">
        <f t="shared" si="439"/>
        <v>0</v>
      </c>
      <c r="R745" s="30">
        <f t="shared" si="435"/>
        <v>0</v>
      </c>
      <c r="S745" s="8">
        <f t="shared" si="428"/>
        <v>0</v>
      </c>
      <c r="T745" s="122">
        <f t="shared" si="436"/>
        <v>0.12559999999999999</v>
      </c>
      <c r="U745" s="121">
        <f t="shared" si="444"/>
        <v>4</v>
      </c>
      <c r="V745" s="121">
        <v>252</v>
      </c>
      <c r="W745" s="120">
        <f t="shared" si="429"/>
        <v>1.0018798</v>
      </c>
      <c r="X745" s="172">
        <f t="shared" si="445"/>
        <v>13.742818961741158</v>
      </c>
      <c r="Y745" s="113">
        <f t="shared" si="430"/>
        <v>0</v>
      </c>
      <c r="Z745" s="125" t="str">
        <f t="shared" si="440"/>
        <v>J=</v>
      </c>
      <c r="AA745" s="118">
        <f t="shared" si="441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31"/>
        <v>44891</v>
      </c>
      <c r="B746" s="113">
        <f t="shared" si="424"/>
        <v>1206.2607924392019</v>
      </c>
      <c r="C746" s="113">
        <f t="shared" si="437"/>
        <v>1001.409519</v>
      </c>
      <c r="D746" s="114">
        <f t="shared" si="432"/>
        <v>6370.34</v>
      </c>
      <c r="E746" s="115">
        <f t="shared" ref="E746:E809" si="447">IF($K746=1,VLOOKUP($A745,$AO$10:$AS$131,4),E745)</f>
        <v>6407.93</v>
      </c>
      <c r="F746" s="116">
        <f t="shared" ref="F746:F809" si="448">IF($K746=1,VLOOKUP($A745,$AO$10:$AS$131,5),F745)</f>
        <v>44855</v>
      </c>
      <c r="G746" s="117">
        <f t="shared" si="425"/>
        <v>5.9007839455980093E-3</v>
      </c>
      <c r="H746" s="118">
        <f t="shared" si="438"/>
        <v>44915</v>
      </c>
      <c r="I746" s="118">
        <f t="shared" si="426"/>
        <v>44915</v>
      </c>
      <c r="J746" s="119">
        <f t="shared" si="433"/>
        <v>21</v>
      </c>
      <c r="K746" s="119">
        <f t="shared" ref="K746:K809" si="449">(J746-(NETWORKDAYS(A746,I746,AD$176:AD$502)-1))</f>
        <v>5</v>
      </c>
      <c r="L746" s="8">
        <f t="shared" si="434"/>
        <v>1.0014018</v>
      </c>
      <c r="M746" s="120">
        <f t="shared" ref="M746:M809" si="450">IF(I746&gt;I745,L745,M745)</f>
        <v>1</v>
      </c>
      <c r="N746" s="120">
        <f t="shared" si="443"/>
        <v>1.1886004602070757</v>
      </c>
      <c r="O746" s="113">
        <f t="shared" si="446"/>
        <v>1.1902666399999999</v>
      </c>
      <c r="P746" s="113">
        <f t="shared" si="427"/>
        <v>1191.94434344</v>
      </c>
      <c r="Q746" s="11">
        <f t="shared" si="439"/>
        <v>0</v>
      </c>
      <c r="R746" s="30">
        <f t="shared" si="435"/>
        <v>0</v>
      </c>
      <c r="S746" s="8">
        <f t="shared" si="428"/>
        <v>0</v>
      </c>
      <c r="T746" s="122">
        <f t="shared" si="436"/>
        <v>0.12559999999999999</v>
      </c>
      <c r="U746" s="121">
        <f t="shared" si="444"/>
        <v>5</v>
      </c>
      <c r="V746" s="121">
        <v>252</v>
      </c>
      <c r="W746" s="120">
        <f t="shared" si="429"/>
        <v>1.002350302</v>
      </c>
      <c r="X746" s="172">
        <f t="shared" si="445"/>
        <v>14.316448999201842</v>
      </c>
      <c r="Y746" s="113">
        <f t="shared" si="430"/>
        <v>0</v>
      </c>
      <c r="Z746" s="125" t="str">
        <f t="shared" si="440"/>
        <v>J=</v>
      </c>
      <c r="AA746" s="118">
        <f t="shared" si="441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31"/>
        <v>44892</v>
      </c>
      <c r="B747" s="113">
        <f t="shared" si="424"/>
        <v>1206.2645356197718</v>
      </c>
      <c r="C747" s="113">
        <f t="shared" si="437"/>
        <v>1001.409519</v>
      </c>
      <c r="D747" s="114">
        <f t="shared" si="432"/>
        <v>6370.34</v>
      </c>
      <c r="E747" s="115">
        <f t="shared" si="447"/>
        <v>6407.93</v>
      </c>
      <c r="F747" s="116">
        <f t="shared" si="448"/>
        <v>44855</v>
      </c>
      <c r="G747" s="117">
        <f t="shared" si="425"/>
        <v>5.9007839455980093E-3</v>
      </c>
      <c r="H747" s="118">
        <f t="shared" si="438"/>
        <v>44915</v>
      </c>
      <c r="I747" s="118">
        <f t="shared" si="426"/>
        <v>44915</v>
      </c>
      <c r="J747" s="119">
        <f t="shared" si="433"/>
        <v>21</v>
      </c>
      <c r="K747" s="119">
        <f t="shared" si="449"/>
        <v>5</v>
      </c>
      <c r="L747" s="8">
        <f t="shared" si="434"/>
        <v>1.0014018</v>
      </c>
      <c r="M747" s="120">
        <f t="shared" si="450"/>
        <v>1</v>
      </c>
      <c r="N747" s="120">
        <f t="shared" si="443"/>
        <v>1.1886004602070757</v>
      </c>
      <c r="O747" s="113">
        <f t="shared" si="446"/>
        <v>1.1902666399999999</v>
      </c>
      <c r="P747" s="113">
        <f t="shared" si="427"/>
        <v>1191.94434344</v>
      </c>
      <c r="Q747" s="11">
        <f t="shared" si="439"/>
        <v>0</v>
      </c>
      <c r="R747" s="30">
        <f t="shared" si="435"/>
        <v>0</v>
      </c>
      <c r="S747" s="8">
        <f t="shared" si="428"/>
        <v>0</v>
      </c>
      <c r="T747" s="122">
        <f t="shared" si="436"/>
        <v>0.12559999999999999</v>
      </c>
      <c r="U747" s="121">
        <f t="shared" si="444"/>
        <v>5</v>
      </c>
      <c r="V747" s="121">
        <v>252</v>
      </c>
      <c r="W747" s="120">
        <f t="shared" si="429"/>
        <v>1.002350302</v>
      </c>
      <c r="X747" s="172">
        <f t="shared" si="445"/>
        <v>14.320192179771842</v>
      </c>
      <c r="Y747" s="113">
        <f t="shared" si="430"/>
        <v>0</v>
      </c>
      <c r="Z747" s="125" t="str">
        <f t="shared" si="440"/>
        <v>J=</v>
      </c>
      <c r="AA747" s="118">
        <f t="shared" si="441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31"/>
        <v>44893</v>
      </c>
      <c r="B748" s="113">
        <f t="shared" si="424"/>
        <v>1206.2682788003419</v>
      </c>
      <c r="C748" s="113">
        <f t="shared" si="437"/>
        <v>1001.409519</v>
      </c>
      <c r="D748" s="114">
        <f t="shared" si="432"/>
        <v>6370.34</v>
      </c>
      <c r="E748" s="115">
        <f t="shared" si="447"/>
        <v>6407.93</v>
      </c>
      <c r="F748" s="116">
        <f t="shared" si="448"/>
        <v>44855</v>
      </c>
      <c r="G748" s="117">
        <f t="shared" si="425"/>
        <v>5.9007839455980093E-3</v>
      </c>
      <c r="H748" s="118">
        <f t="shared" si="438"/>
        <v>44915</v>
      </c>
      <c r="I748" s="118">
        <f t="shared" si="426"/>
        <v>44915</v>
      </c>
      <c r="J748" s="119">
        <f t="shared" si="433"/>
        <v>21</v>
      </c>
      <c r="K748" s="119">
        <f t="shared" si="449"/>
        <v>5</v>
      </c>
      <c r="L748" s="8">
        <f t="shared" si="434"/>
        <v>1.0014018</v>
      </c>
      <c r="M748" s="120">
        <f t="shared" si="450"/>
        <v>1</v>
      </c>
      <c r="N748" s="120">
        <f t="shared" si="443"/>
        <v>1.1886004602070757</v>
      </c>
      <c r="O748" s="113">
        <f t="shared" si="446"/>
        <v>1.1902666399999999</v>
      </c>
      <c r="P748" s="113">
        <f t="shared" si="427"/>
        <v>1191.94434344</v>
      </c>
      <c r="Q748" s="11">
        <f t="shared" si="439"/>
        <v>0</v>
      </c>
      <c r="R748" s="30">
        <f t="shared" si="435"/>
        <v>0</v>
      </c>
      <c r="S748" s="8">
        <f t="shared" si="428"/>
        <v>0</v>
      </c>
      <c r="T748" s="122">
        <f t="shared" si="436"/>
        <v>0.12559999999999999</v>
      </c>
      <c r="U748" s="121">
        <f t="shared" si="444"/>
        <v>5</v>
      </c>
      <c r="V748" s="121">
        <v>252</v>
      </c>
      <c r="W748" s="120">
        <f t="shared" si="429"/>
        <v>1.002350302</v>
      </c>
      <c r="X748" s="172">
        <f t="shared" si="445"/>
        <v>14.323935360341842</v>
      </c>
      <c r="Y748" s="113">
        <f t="shared" si="430"/>
        <v>0</v>
      </c>
      <c r="Z748" s="125" t="str">
        <f t="shared" si="440"/>
        <v>J=</v>
      </c>
      <c r="AA748" s="118">
        <f t="shared" si="441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31"/>
        <v>44894</v>
      </c>
      <c r="B749" s="113">
        <f t="shared" si="424"/>
        <v>1207.1764629111301</v>
      </c>
      <c r="C749" s="113">
        <f t="shared" si="437"/>
        <v>1001.409519</v>
      </c>
      <c r="D749" s="114">
        <f t="shared" si="432"/>
        <v>6370.34</v>
      </c>
      <c r="E749" s="115">
        <f t="shared" si="447"/>
        <v>6407.93</v>
      </c>
      <c r="F749" s="116">
        <f t="shared" si="448"/>
        <v>44855</v>
      </c>
      <c r="G749" s="117">
        <f t="shared" si="425"/>
        <v>5.9007839455980093E-3</v>
      </c>
      <c r="H749" s="118">
        <f t="shared" si="438"/>
        <v>44915</v>
      </c>
      <c r="I749" s="118">
        <f t="shared" si="426"/>
        <v>44915</v>
      </c>
      <c r="J749" s="119">
        <f t="shared" si="433"/>
        <v>21</v>
      </c>
      <c r="K749" s="119">
        <f t="shared" si="449"/>
        <v>6</v>
      </c>
      <c r="L749" s="8">
        <f t="shared" si="434"/>
        <v>1.00168239</v>
      </c>
      <c r="M749" s="120">
        <f t="shared" si="450"/>
        <v>1</v>
      </c>
      <c r="N749" s="120">
        <f t="shared" si="443"/>
        <v>1.1886004602070757</v>
      </c>
      <c r="O749" s="113">
        <f t="shared" si="446"/>
        <v>1.1906001399999999</v>
      </c>
      <c r="P749" s="113">
        <f t="shared" si="427"/>
        <v>1192.2783135100001</v>
      </c>
      <c r="Q749" s="11">
        <f t="shared" si="439"/>
        <v>0</v>
      </c>
      <c r="R749" s="30">
        <f t="shared" si="435"/>
        <v>0</v>
      </c>
      <c r="S749" s="8">
        <f t="shared" si="428"/>
        <v>0</v>
      </c>
      <c r="T749" s="122">
        <f t="shared" si="436"/>
        <v>0.12559999999999999</v>
      </c>
      <c r="U749" s="121">
        <f t="shared" si="444"/>
        <v>6</v>
      </c>
      <c r="V749" s="121">
        <v>252</v>
      </c>
      <c r="W749" s="120">
        <f t="shared" si="429"/>
        <v>1.002821025</v>
      </c>
      <c r="X749" s="172">
        <f t="shared" si="445"/>
        <v>14.898149401129945</v>
      </c>
      <c r="Y749" s="113">
        <f t="shared" si="430"/>
        <v>0</v>
      </c>
      <c r="Z749" s="125" t="str">
        <f t="shared" si="440"/>
        <v>J=</v>
      </c>
      <c r="AA749" s="118">
        <f t="shared" si="441"/>
        <v>44915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75">
        <f t="shared" si="431"/>
        <v>44895</v>
      </c>
      <c r="B750" s="172">
        <f t="shared" si="424"/>
        <v>1208.0853509711417</v>
      </c>
      <c r="C750" s="172">
        <f t="shared" si="437"/>
        <v>1001.409519</v>
      </c>
      <c r="D750" s="176">
        <f t="shared" si="432"/>
        <v>6370.34</v>
      </c>
      <c r="E750" s="177">
        <f t="shared" si="447"/>
        <v>6407.93</v>
      </c>
      <c r="F750" s="178">
        <f t="shared" si="448"/>
        <v>44855</v>
      </c>
      <c r="G750" s="179">
        <f t="shared" si="425"/>
        <v>5.9007839455980093E-3</v>
      </c>
      <c r="H750" s="175">
        <f t="shared" si="438"/>
        <v>44915</v>
      </c>
      <c r="I750" s="175">
        <f t="shared" si="426"/>
        <v>44915</v>
      </c>
      <c r="J750" s="173">
        <f t="shared" si="433"/>
        <v>21</v>
      </c>
      <c r="K750" s="173">
        <f t="shared" si="449"/>
        <v>7</v>
      </c>
      <c r="L750" s="172">
        <f t="shared" si="434"/>
        <v>1.00196307</v>
      </c>
      <c r="M750" s="180">
        <f t="shared" si="450"/>
        <v>1</v>
      </c>
      <c r="N750" s="180">
        <f t="shared" si="443"/>
        <v>1.1886004602070757</v>
      </c>
      <c r="O750" s="172">
        <f t="shared" si="446"/>
        <v>1.1909337600000001</v>
      </c>
      <c r="P750" s="172">
        <f t="shared" si="427"/>
        <v>1192.61240376</v>
      </c>
      <c r="Q750" s="181">
        <f t="shared" si="439"/>
        <v>0</v>
      </c>
      <c r="R750" s="182">
        <f t="shared" si="435"/>
        <v>0</v>
      </c>
      <c r="S750" s="172">
        <f t="shared" si="428"/>
        <v>0</v>
      </c>
      <c r="T750" s="183">
        <f t="shared" si="436"/>
        <v>0.12559999999999999</v>
      </c>
      <c r="U750" s="181">
        <f t="shared" si="444"/>
        <v>7</v>
      </c>
      <c r="V750" s="181">
        <v>252</v>
      </c>
      <c r="W750" s="180">
        <f t="shared" si="429"/>
        <v>1.0032919680000001</v>
      </c>
      <c r="X750" s="172">
        <f t="shared" si="445"/>
        <v>15.472947211141598</v>
      </c>
      <c r="Y750" s="172">
        <f t="shared" si="430"/>
        <v>0</v>
      </c>
      <c r="Z750" s="184" t="str">
        <f t="shared" si="440"/>
        <v>J=</v>
      </c>
      <c r="AA750" s="175">
        <f t="shared" si="441"/>
        <v>44915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31"/>
        <v>44896</v>
      </c>
      <c r="B751" s="113">
        <f t="shared" si="424"/>
        <v>1197.43579073</v>
      </c>
      <c r="C751" s="113">
        <f t="shared" si="437"/>
        <v>1001.409519</v>
      </c>
      <c r="D751" s="114">
        <f t="shared" si="432"/>
        <v>6370.34</v>
      </c>
      <c r="E751" s="115">
        <f t="shared" si="447"/>
        <v>6407.93</v>
      </c>
      <c r="F751" s="116">
        <f t="shared" si="448"/>
        <v>44855</v>
      </c>
      <c r="G751" s="117">
        <f t="shared" si="425"/>
        <v>5.9007839455980093E-3</v>
      </c>
      <c r="H751" s="118">
        <f t="shared" si="438"/>
        <v>44915</v>
      </c>
      <c r="I751" s="118">
        <f t="shared" si="426"/>
        <v>44915</v>
      </c>
      <c r="J751" s="119">
        <f t="shared" si="433"/>
        <v>21</v>
      </c>
      <c r="K751" s="119">
        <f t="shared" si="449"/>
        <v>8</v>
      </c>
      <c r="L751" s="8">
        <f t="shared" si="434"/>
        <v>1.0022438199999999</v>
      </c>
      <c r="M751" s="120">
        <f t="shared" si="450"/>
        <v>1</v>
      </c>
      <c r="N751" s="120">
        <f t="shared" si="443"/>
        <v>1.1886004602070757</v>
      </c>
      <c r="O751" s="113">
        <f t="shared" si="446"/>
        <v>1.1912674599999999</v>
      </c>
      <c r="P751" s="113">
        <f t="shared" si="427"/>
        <v>1192.94657411</v>
      </c>
      <c r="Q751" s="11">
        <f t="shared" si="439"/>
        <v>0</v>
      </c>
      <c r="R751" s="30">
        <f t="shared" si="435"/>
        <v>0</v>
      </c>
      <c r="S751" s="8">
        <f t="shared" si="428"/>
        <v>0</v>
      </c>
      <c r="T751" s="122">
        <f t="shared" si="436"/>
        <v>0.12559999999999999</v>
      </c>
      <c r="U751" s="121">
        <f t="shared" si="444"/>
        <v>8</v>
      </c>
      <c r="V751" s="121">
        <v>252</v>
      </c>
      <c r="W751" s="120">
        <f t="shared" si="429"/>
        <v>1.0037631330000001</v>
      </c>
      <c r="X751" s="172">
        <f>TRUNC((P751*(W751-1)),8)</f>
        <v>4.4892166199999997</v>
      </c>
      <c r="Y751" s="113">
        <f t="shared" si="430"/>
        <v>0</v>
      </c>
      <c r="Z751" s="125" t="str">
        <f t="shared" si="440"/>
        <v>J=</v>
      </c>
      <c r="AA751" s="118">
        <f t="shared" si="441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31"/>
        <v>44897</v>
      </c>
      <c r="B752" s="113">
        <f t="shared" si="424"/>
        <v>1198.3338162100001</v>
      </c>
      <c r="C752" s="113">
        <f t="shared" si="437"/>
        <v>1001.409519</v>
      </c>
      <c r="D752" s="114">
        <f t="shared" si="432"/>
        <v>6370.34</v>
      </c>
      <c r="E752" s="115">
        <f t="shared" si="447"/>
        <v>6407.93</v>
      </c>
      <c r="F752" s="116">
        <f t="shared" si="448"/>
        <v>44855</v>
      </c>
      <c r="G752" s="117">
        <f t="shared" si="425"/>
        <v>5.9007839455980093E-3</v>
      </c>
      <c r="H752" s="118">
        <f t="shared" si="438"/>
        <v>44915</v>
      </c>
      <c r="I752" s="118">
        <f t="shared" si="426"/>
        <v>44915</v>
      </c>
      <c r="J752" s="119">
        <f t="shared" si="433"/>
        <v>21</v>
      </c>
      <c r="K752" s="119">
        <f t="shared" si="449"/>
        <v>9</v>
      </c>
      <c r="L752" s="8">
        <f t="shared" si="434"/>
        <v>1.00252465</v>
      </c>
      <c r="M752" s="120">
        <f t="shared" si="450"/>
        <v>1</v>
      </c>
      <c r="N752" s="120">
        <f t="shared" si="443"/>
        <v>1.1886004602070757</v>
      </c>
      <c r="O752" s="113">
        <f t="shared" si="446"/>
        <v>1.1916012600000001</v>
      </c>
      <c r="P752" s="113">
        <f t="shared" si="427"/>
        <v>1193.28084461</v>
      </c>
      <c r="Q752" s="11">
        <f t="shared" si="439"/>
        <v>0</v>
      </c>
      <c r="R752" s="30">
        <f t="shared" si="435"/>
        <v>0</v>
      </c>
      <c r="S752" s="8">
        <f t="shared" si="428"/>
        <v>0</v>
      </c>
      <c r="T752" s="122">
        <f t="shared" si="436"/>
        <v>0.12559999999999999</v>
      </c>
      <c r="U752" s="121">
        <f t="shared" si="444"/>
        <v>9</v>
      </c>
      <c r="V752" s="121">
        <v>252</v>
      </c>
      <c r="W752" s="120">
        <f t="shared" si="429"/>
        <v>1.00423452</v>
      </c>
      <c r="X752" s="172">
        <f t="shared" ref="X752:X770" si="451">TRUNC((P752*(W752-1)),8)</f>
        <v>5.0529716000000002</v>
      </c>
      <c r="Y752" s="113">
        <f t="shared" si="430"/>
        <v>0</v>
      </c>
      <c r="Z752" s="125" t="str">
        <f t="shared" si="440"/>
        <v>J=</v>
      </c>
      <c r="AA752" s="118">
        <f t="shared" si="441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31"/>
        <v>44898</v>
      </c>
      <c r="B753" s="113">
        <f t="shared" si="424"/>
        <v>1199.23250998</v>
      </c>
      <c r="C753" s="113">
        <f t="shared" si="437"/>
        <v>1001.409519</v>
      </c>
      <c r="D753" s="114">
        <f t="shared" si="432"/>
        <v>6370.34</v>
      </c>
      <c r="E753" s="115">
        <f t="shared" si="447"/>
        <v>6407.93</v>
      </c>
      <c r="F753" s="116">
        <f t="shared" si="448"/>
        <v>44855</v>
      </c>
      <c r="G753" s="117">
        <f t="shared" si="425"/>
        <v>5.9007839455980093E-3</v>
      </c>
      <c r="H753" s="118">
        <f t="shared" si="438"/>
        <v>44915</v>
      </c>
      <c r="I753" s="118">
        <f t="shared" si="426"/>
        <v>44915</v>
      </c>
      <c r="J753" s="119">
        <f t="shared" si="433"/>
        <v>21</v>
      </c>
      <c r="K753" s="119">
        <f t="shared" si="449"/>
        <v>10</v>
      </c>
      <c r="L753" s="8">
        <f t="shared" si="434"/>
        <v>1.0028055600000001</v>
      </c>
      <c r="M753" s="120">
        <f t="shared" si="450"/>
        <v>1</v>
      </c>
      <c r="N753" s="120">
        <f t="shared" si="443"/>
        <v>1.1886004602070757</v>
      </c>
      <c r="O753" s="113">
        <f t="shared" si="446"/>
        <v>1.1919351499999999</v>
      </c>
      <c r="P753" s="113">
        <f t="shared" si="427"/>
        <v>1193.61520524</v>
      </c>
      <c r="Q753" s="11">
        <f t="shared" si="439"/>
        <v>0</v>
      </c>
      <c r="R753" s="30">
        <f t="shared" si="435"/>
        <v>0</v>
      </c>
      <c r="S753" s="8">
        <f t="shared" si="428"/>
        <v>0</v>
      </c>
      <c r="T753" s="122">
        <f t="shared" si="436"/>
        <v>0.12559999999999999</v>
      </c>
      <c r="U753" s="121">
        <f t="shared" si="444"/>
        <v>10</v>
      </c>
      <c r="V753" s="121">
        <v>252</v>
      </c>
      <c r="W753" s="120">
        <f t="shared" si="429"/>
        <v>1.0047061269999999</v>
      </c>
      <c r="X753" s="172">
        <f t="shared" si="451"/>
        <v>5.6173047399999998</v>
      </c>
      <c r="Y753" s="113">
        <f t="shared" si="430"/>
        <v>0</v>
      </c>
      <c r="Z753" s="125" t="str">
        <f t="shared" si="440"/>
        <v>J=</v>
      </c>
      <c r="AA753" s="118">
        <f t="shared" si="441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31"/>
        <v>44899</v>
      </c>
      <c r="B754" s="113">
        <f t="shared" si="424"/>
        <v>1199.23250998</v>
      </c>
      <c r="C754" s="113">
        <f t="shared" si="437"/>
        <v>1001.409519</v>
      </c>
      <c r="D754" s="114">
        <f t="shared" si="432"/>
        <v>6370.34</v>
      </c>
      <c r="E754" s="115">
        <f t="shared" si="447"/>
        <v>6407.93</v>
      </c>
      <c r="F754" s="116">
        <f t="shared" si="448"/>
        <v>44855</v>
      </c>
      <c r="G754" s="117">
        <f t="shared" si="425"/>
        <v>5.9007839455980093E-3</v>
      </c>
      <c r="H754" s="118">
        <f t="shared" si="438"/>
        <v>44915</v>
      </c>
      <c r="I754" s="118">
        <f t="shared" si="426"/>
        <v>44915</v>
      </c>
      <c r="J754" s="119">
        <f t="shared" si="433"/>
        <v>21</v>
      </c>
      <c r="K754" s="119">
        <f t="shared" si="449"/>
        <v>10</v>
      </c>
      <c r="L754" s="8">
        <f t="shared" si="434"/>
        <v>1.0028055600000001</v>
      </c>
      <c r="M754" s="120">
        <f t="shared" si="450"/>
        <v>1</v>
      </c>
      <c r="N754" s="120">
        <f t="shared" si="443"/>
        <v>1.1886004602070757</v>
      </c>
      <c r="O754" s="113">
        <f t="shared" si="446"/>
        <v>1.1919351499999999</v>
      </c>
      <c r="P754" s="113">
        <f t="shared" si="427"/>
        <v>1193.61520524</v>
      </c>
      <c r="Q754" s="11">
        <f t="shared" si="439"/>
        <v>0</v>
      </c>
      <c r="R754" s="30">
        <f t="shared" si="435"/>
        <v>0</v>
      </c>
      <c r="S754" s="8">
        <f t="shared" si="428"/>
        <v>0</v>
      </c>
      <c r="T754" s="122">
        <f t="shared" si="436"/>
        <v>0.12559999999999999</v>
      </c>
      <c r="U754" s="121">
        <f t="shared" si="444"/>
        <v>10</v>
      </c>
      <c r="V754" s="121">
        <v>252</v>
      </c>
      <c r="W754" s="120">
        <f t="shared" si="429"/>
        <v>1.0047061269999999</v>
      </c>
      <c r="X754" s="172">
        <f t="shared" si="451"/>
        <v>5.6173047399999998</v>
      </c>
      <c r="Y754" s="113">
        <f t="shared" si="430"/>
        <v>0</v>
      </c>
      <c r="Z754" s="125" t="str">
        <f t="shared" si="440"/>
        <v>J=</v>
      </c>
      <c r="AA754" s="118">
        <f t="shared" si="441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31"/>
        <v>44900</v>
      </c>
      <c r="B755" s="113">
        <f t="shared" si="424"/>
        <v>1199.23250998</v>
      </c>
      <c r="C755" s="113">
        <f t="shared" si="437"/>
        <v>1001.409519</v>
      </c>
      <c r="D755" s="114">
        <f t="shared" si="432"/>
        <v>6370.34</v>
      </c>
      <c r="E755" s="115">
        <f t="shared" si="447"/>
        <v>6407.93</v>
      </c>
      <c r="F755" s="116">
        <f t="shared" si="448"/>
        <v>44855</v>
      </c>
      <c r="G755" s="117">
        <f t="shared" si="425"/>
        <v>5.9007839455980093E-3</v>
      </c>
      <c r="H755" s="118">
        <f t="shared" si="438"/>
        <v>44915</v>
      </c>
      <c r="I755" s="118">
        <f t="shared" si="426"/>
        <v>44915</v>
      </c>
      <c r="J755" s="119">
        <f t="shared" si="433"/>
        <v>21</v>
      </c>
      <c r="K755" s="119">
        <f t="shared" si="449"/>
        <v>10</v>
      </c>
      <c r="L755" s="8">
        <f t="shared" si="434"/>
        <v>1.0028055600000001</v>
      </c>
      <c r="M755" s="120">
        <f t="shared" si="450"/>
        <v>1</v>
      </c>
      <c r="N755" s="120">
        <f t="shared" si="443"/>
        <v>1.1886004602070757</v>
      </c>
      <c r="O755" s="113">
        <f t="shared" si="446"/>
        <v>1.1919351499999999</v>
      </c>
      <c r="P755" s="113">
        <f t="shared" si="427"/>
        <v>1193.61520524</v>
      </c>
      <c r="Q755" s="11">
        <f t="shared" si="439"/>
        <v>0</v>
      </c>
      <c r="R755" s="30">
        <f t="shared" si="435"/>
        <v>0</v>
      </c>
      <c r="S755" s="8">
        <f t="shared" si="428"/>
        <v>0</v>
      </c>
      <c r="T755" s="122">
        <f t="shared" si="436"/>
        <v>0.12559999999999999</v>
      </c>
      <c r="U755" s="121">
        <f t="shared" si="444"/>
        <v>10</v>
      </c>
      <c r="V755" s="121">
        <v>252</v>
      </c>
      <c r="W755" s="120">
        <f t="shared" si="429"/>
        <v>1.0047061269999999</v>
      </c>
      <c r="X755" s="172">
        <f t="shared" si="451"/>
        <v>5.6173047399999998</v>
      </c>
      <c r="Y755" s="113">
        <f t="shared" si="430"/>
        <v>0</v>
      </c>
      <c r="Z755" s="125" t="str">
        <f t="shared" si="440"/>
        <v>J=</v>
      </c>
      <c r="AA755" s="118">
        <f t="shared" si="441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31"/>
        <v>44901</v>
      </c>
      <c r="B756" s="113">
        <f t="shared" si="424"/>
        <v>1200.1318759600001</v>
      </c>
      <c r="C756" s="113">
        <f t="shared" si="437"/>
        <v>1001.409519</v>
      </c>
      <c r="D756" s="114">
        <f t="shared" si="432"/>
        <v>6370.34</v>
      </c>
      <c r="E756" s="115">
        <f t="shared" si="447"/>
        <v>6407.93</v>
      </c>
      <c r="F756" s="116">
        <f t="shared" si="448"/>
        <v>44855</v>
      </c>
      <c r="G756" s="117">
        <f t="shared" si="425"/>
        <v>5.9007839455980093E-3</v>
      </c>
      <c r="H756" s="118">
        <f t="shared" si="438"/>
        <v>44915</v>
      </c>
      <c r="I756" s="118">
        <f t="shared" si="426"/>
        <v>44915</v>
      </c>
      <c r="J756" s="119">
        <f t="shared" si="433"/>
        <v>21</v>
      </c>
      <c r="K756" s="119">
        <f t="shared" si="449"/>
        <v>11</v>
      </c>
      <c r="L756" s="8">
        <f t="shared" si="434"/>
        <v>1.0030865499999999</v>
      </c>
      <c r="M756" s="120">
        <f t="shared" si="450"/>
        <v>1</v>
      </c>
      <c r="N756" s="120">
        <f t="shared" si="443"/>
        <v>1.1886004602070757</v>
      </c>
      <c r="O756" s="113">
        <f t="shared" si="446"/>
        <v>1.1922691299999999</v>
      </c>
      <c r="P756" s="113">
        <f t="shared" si="427"/>
        <v>1193.9496559900001</v>
      </c>
      <c r="Q756" s="11">
        <f t="shared" si="439"/>
        <v>0</v>
      </c>
      <c r="R756" s="30">
        <f t="shared" si="435"/>
        <v>0</v>
      </c>
      <c r="S756" s="8">
        <f t="shared" si="428"/>
        <v>0</v>
      </c>
      <c r="T756" s="122">
        <f t="shared" si="436"/>
        <v>0.12559999999999999</v>
      </c>
      <c r="U756" s="121">
        <f t="shared" si="444"/>
        <v>11</v>
      </c>
      <c r="V756" s="121">
        <v>252</v>
      </c>
      <c r="W756" s="120">
        <f t="shared" si="429"/>
        <v>1.0051779569999999</v>
      </c>
      <c r="X756" s="172">
        <f t="shared" si="451"/>
        <v>6.1822199700000002</v>
      </c>
      <c r="Y756" s="113">
        <f t="shared" si="430"/>
        <v>0</v>
      </c>
      <c r="Z756" s="125" t="str">
        <f t="shared" si="440"/>
        <v>J=</v>
      </c>
      <c r="AA756" s="118">
        <f t="shared" si="441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31"/>
        <v>44902</v>
      </c>
      <c r="B757" s="113">
        <f t="shared" si="424"/>
        <v>1201.031921</v>
      </c>
      <c r="C757" s="113">
        <f t="shared" si="437"/>
        <v>1001.409519</v>
      </c>
      <c r="D757" s="114">
        <f t="shared" si="432"/>
        <v>6370.34</v>
      </c>
      <c r="E757" s="115">
        <f t="shared" si="447"/>
        <v>6407.93</v>
      </c>
      <c r="F757" s="116">
        <f t="shared" si="448"/>
        <v>44855</v>
      </c>
      <c r="G757" s="117">
        <f t="shared" si="425"/>
        <v>5.9007839455980093E-3</v>
      </c>
      <c r="H757" s="118">
        <f t="shared" si="438"/>
        <v>44915</v>
      </c>
      <c r="I757" s="118">
        <f t="shared" si="426"/>
        <v>44915</v>
      </c>
      <c r="J757" s="119">
        <f t="shared" si="433"/>
        <v>21</v>
      </c>
      <c r="K757" s="119">
        <f t="shared" si="449"/>
        <v>12</v>
      </c>
      <c r="L757" s="8">
        <f t="shared" si="434"/>
        <v>1.0033676199999999</v>
      </c>
      <c r="M757" s="120">
        <f t="shared" si="450"/>
        <v>1</v>
      </c>
      <c r="N757" s="120">
        <f t="shared" si="443"/>
        <v>1.1886004602070757</v>
      </c>
      <c r="O757" s="113">
        <f t="shared" si="446"/>
        <v>1.1926032099999999</v>
      </c>
      <c r="P757" s="113">
        <f t="shared" si="427"/>
        <v>1194.2842068800001</v>
      </c>
      <c r="Q757" s="11">
        <f t="shared" si="439"/>
        <v>0</v>
      </c>
      <c r="R757" s="30">
        <f t="shared" si="435"/>
        <v>0</v>
      </c>
      <c r="S757" s="8">
        <f t="shared" si="428"/>
        <v>0</v>
      </c>
      <c r="T757" s="122">
        <f t="shared" si="436"/>
        <v>0.12559999999999999</v>
      </c>
      <c r="U757" s="121">
        <f t="shared" si="444"/>
        <v>12</v>
      </c>
      <c r="V757" s="121">
        <v>252</v>
      </c>
      <c r="W757" s="120">
        <f t="shared" si="429"/>
        <v>1.0056500070000001</v>
      </c>
      <c r="X757" s="172">
        <f t="shared" si="451"/>
        <v>6.7477141200000004</v>
      </c>
      <c r="Y757" s="113">
        <f t="shared" si="430"/>
        <v>0</v>
      </c>
      <c r="Z757" s="125" t="str">
        <f t="shared" si="440"/>
        <v>J=</v>
      </c>
      <c r="AA757" s="118">
        <f t="shared" si="441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31"/>
        <v>44903</v>
      </c>
      <c r="B758" s="113">
        <f t="shared" si="424"/>
        <v>1201.9326389800001</v>
      </c>
      <c r="C758" s="113">
        <f t="shared" si="437"/>
        <v>1001.409519</v>
      </c>
      <c r="D758" s="114">
        <f t="shared" si="432"/>
        <v>6370.34</v>
      </c>
      <c r="E758" s="115">
        <f t="shared" si="447"/>
        <v>6407.93</v>
      </c>
      <c r="F758" s="116">
        <f t="shared" si="448"/>
        <v>44855</v>
      </c>
      <c r="G758" s="117">
        <f t="shared" si="425"/>
        <v>5.9007839455980093E-3</v>
      </c>
      <c r="H758" s="118">
        <f t="shared" si="438"/>
        <v>44915</v>
      </c>
      <c r="I758" s="118">
        <f t="shared" si="426"/>
        <v>44915</v>
      </c>
      <c r="J758" s="119">
        <f t="shared" si="433"/>
        <v>21</v>
      </c>
      <c r="K758" s="119">
        <f t="shared" si="449"/>
        <v>13</v>
      </c>
      <c r="L758" s="8">
        <f t="shared" si="434"/>
        <v>1.0036487700000001</v>
      </c>
      <c r="M758" s="120">
        <f t="shared" si="450"/>
        <v>1</v>
      </c>
      <c r="N758" s="120">
        <f t="shared" si="443"/>
        <v>1.1886004602070757</v>
      </c>
      <c r="O758" s="113">
        <f t="shared" si="446"/>
        <v>1.19293738</v>
      </c>
      <c r="P758" s="113">
        <f t="shared" si="427"/>
        <v>1194.6188479</v>
      </c>
      <c r="Q758" s="11">
        <f t="shared" si="439"/>
        <v>0</v>
      </c>
      <c r="R758" s="30">
        <f t="shared" si="435"/>
        <v>0</v>
      </c>
      <c r="S758" s="8">
        <f t="shared" si="428"/>
        <v>0</v>
      </c>
      <c r="T758" s="122">
        <f t="shared" si="436"/>
        <v>0.12559999999999999</v>
      </c>
      <c r="U758" s="121">
        <f t="shared" si="444"/>
        <v>13</v>
      </c>
      <c r="V758" s="121">
        <v>252</v>
      </c>
      <c r="W758" s="120">
        <f t="shared" si="429"/>
        <v>1.00612228</v>
      </c>
      <c r="X758" s="172">
        <f t="shared" si="451"/>
        <v>7.3137910799999997</v>
      </c>
      <c r="Y758" s="113">
        <f t="shared" si="430"/>
        <v>0</v>
      </c>
      <c r="Z758" s="125" t="str">
        <f t="shared" si="440"/>
        <v>J=</v>
      </c>
      <c r="AA758" s="118">
        <f t="shared" si="441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31"/>
        <v>44904</v>
      </c>
      <c r="B759" s="113">
        <f t="shared" si="424"/>
        <v>1202.83402783</v>
      </c>
      <c r="C759" s="113">
        <f t="shared" si="437"/>
        <v>1001.409519</v>
      </c>
      <c r="D759" s="114">
        <f t="shared" si="432"/>
        <v>6370.34</v>
      </c>
      <c r="E759" s="115">
        <f t="shared" si="447"/>
        <v>6407.93</v>
      </c>
      <c r="F759" s="116">
        <f t="shared" si="448"/>
        <v>44855</v>
      </c>
      <c r="G759" s="117">
        <f t="shared" si="425"/>
        <v>5.9007839455980093E-3</v>
      </c>
      <c r="H759" s="118">
        <f t="shared" si="438"/>
        <v>44915</v>
      </c>
      <c r="I759" s="118">
        <f t="shared" si="426"/>
        <v>44915</v>
      </c>
      <c r="J759" s="119">
        <f t="shared" si="433"/>
        <v>21</v>
      </c>
      <c r="K759" s="119">
        <f t="shared" si="449"/>
        <v>14</v>
      </c>
      <c r="L759" s="8">
        <f t="shared" si="434"/>
        <v>1.00392999</v>
      </c>
      <c r="M759" s="120">
        <f t="shared" si="450"/>
        <v>1</v>
      </c>
      <c r="N759" s="120">
        <f t="shared" si="443"/>
        <v>1.1886004602070757</v>
      </c>
      <c r="O759" s="113">
        <f t="shared" si="446"/>
        <v>1.1932716400000001</v>
      </c>
      <c r="P759" s="113">
        <f t="shared" si="427"/>
        <v>1194.95357904</v>
      </c>
      <c r="Q759" s="11">
        <f t="shared" si="439"/>
        <v>0</v>
      </c>
      <c r="R759" s="30">
        <f t="shared" si="435"/>
        <v>0</v>
      </c>
      <c r="S759" s="8">
        <f t="shared" si="428"/>
        <v>0</v>
      </c>
      <c r="T759" s="122">
        <f t="shared" si="436"/>
        <v>0.12559999999999999</v>
      </c>
      <c r="U759" s="121">
        <f t="shared" si="444"/>
        <v>14</v>
      </c>
      <c r="V759" s="121">
        <v>252</v>
      </c>
      <c r="W759" s="120">
        <f t="shared" si="429"/>
        <v>1.0065947740000001</v>
      </c>
      <c r="X759" s="172">
        <f t="shared" si="451"/>
        <v>7.88044879</v>
      </c>
      <c r="Y759" s="113">
        <f t="shared" si="430"/>
        <v>0</v>
      </c>
      <c r="Z759" s="125" t="str">
        <f t="shared" si="440"/>
        <v>J=</v>
      </c>
      <c r="AA759" s="118">
        <f t="shared" si="441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31"/>
        <v>44905</v>
      </c>
      <c r="B760" s="113">
        <f t="shared" si="424"/>
        <v>1203.7361092899998</v>
      </c>
      <c r="C760" s="113">
        <f t="shared" si="437"/>
        <v>1001.409519</v>
      </c>
      <c r="D760" s="114">
        <f t="shared" si="432"/>
        <v>6370.34</v>
      </c>
      <c r="E760" s="115">
        <f t="shared" si="447"/>
        <v>6407.93</v>
      </c>
      <c r="F760" s="116">
        <f t="shared" si="448"/>
        <v>44855</v>
      </c>
      <c r="G760" s="117">
        <f t="shared" si="425"/>
        <v>5.9007839455980093E-3</v>
      </c>
      <c r="H760" s="118">
        <f t="shared" si="438"/>
        <v>44915</v>
      </c>
      <c r="I760" s="118">
        <f t="shared" si="426"/>
        <v>44915</v>
      </c>
      <c r="J760" s="119">
        <f t="shared" si="433"/>
        <v>21</v>
      </c>
      <c r="K760" s="119">
        <f t="shared" si="449"/>
        <v>15</v>
      </c>
      <c r="L760" s="8">
        <f t="shared" si="434"/>
        <v>1.0042112999999999</v>
      </c>
      <c r="M760" s="120">
        <f t="shared" si="450"/>
        <v>1</v>
      </c>
      <c r="N760" s="120">
        <f t="shared" si="443"/>
        <v>1.1886004602070757</v>
      </c>
      <c r="O760" s="113">
        <f t="shared" si="446"/>
        <v>1.1936060100000001</v>
      </c>
      <c r="P760" s="113">
        <f t="shared" si="427"/>
        <v>1195.2884203399999</v>
      </c>
      <c r="Q760" s="11">
        <f t="shared" si="439"/>
        <v>0</v>
      </c>
      <c r="R760" s="30">
        <f t="shared" si="435"/>
        <v>0</v>
      </c>
      <c r="S760" s="8">
        <f t="shared" si="428"/>
        <v>0</v>
      </c>
      <c r="T760" s="122">
        <f t="shared" si="436"/>
        <v>0.12559999999999999</v>
      </c>
      <c r="U760" s="121">
        <f t="shared" si="444"/>
        <v>15</v>
      </c>
      <c r="V760" s="121">
        <v>252</v>
      </c>
      <c r="W760" s="120">
        <f t="shared" si="429"/>
        <v>1.0070674900000001</v>
      </c>
      <c r="X760" s="172">
        <f t="shared" si="451"/>
        <v>8.4476889499999999</v>
      </c>
      <c r="Y760" s="113">
        <f t="shared" si="430"/>
        <v>0</v>
      </c>
      <c r="Z760" s="125" t="str">
        <f t="shared" si="440"/>
        <v>J=</v>
      </c>
      <c r="AA760" s="118">
        <f t="shared" si="441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31"/>
        <v>44906</v>
      </c>
      <c r="B761" s="113">
        <f t="shared" si="424"/>
        <v>1203.7361092899998</v>
      </c>
      <c r="C761" s="113">
        <f t="shared" si="437"/>
        <v>1001.409519</v>
      </c>
      <c r="D761" s="114">
        <f t="shared" si="432"/>
        <v>6370.34</v>
      </c>
      <c r="E761" s="115">
        <f t="shared" si="447"/>
        <v>6407.93</v>
      </c>
      <c r="F761" s="116">
        <f t="shared" si="448"/>
        <v>44855</v>
      </c>
      <c r="G761" s="117">
        <f t="shared" si="425"/>
        <v>5.9007839455980093E-3</v>
      </c>
      <c r="H761" s="118">
        <f t="shared" si="438"/>
        <v>44915</v>
      </c>
      <c r="I761" s="118">
        <f t="shared" si="426"/>
        <v>44915</v>
      </c>
      <c r="J761" s="119">
        <f t="shared" si="433"/>
        <v>21</v>
      </c>
      <c r="K761" s="119">
        <f t="shared" si="449"/>
        <v>15</v>
      </c>
      <c r="L761" s="8">
        <f t="shared" si="434"/>
        <v>1.0042112999999999</v>
      </c>
      <c r="M761" s="120">
        <f t="shared" si="450"/>
        <v>1</v>
      </c>
      <c r="N761" s="120">
        <f t="shared" si="443"/>
        <v>1.1886004602070757</v>
      </c>
      <c r="O761" s="113">
        <f t="shared" si="446"/>
        <v>1.1936060100000001</v>
      </c>
      <c r="P761" s="113">
        <f t="shared" si="427"/>
        <v>1195.2884203399999</v>
      </c>
      <c r="Q761" s="11">
        <f t="shared" si="439"/>
        <v>0</v>
      </c>
      <c r="R761" s="30">
        <f t="shared" si="435"/>
        <v>0</v>
      </c>
      <c r="S761" s="8">
        <f t="shared" si="428"/>
        <v>0</v>
      </c>
      <c r="T761" s="122">
        <f t="shared" si="436"/>
        <v>0.12559999999999999</v>
      </c>
      <c r="U761" s="121">
        <f t="shared" si="444"/>
        <v>15</v>
      </c>
      <c r="V761" s="121">
        <v>252</v>
      </c>
      <c r="W761" s="120">
        <f t="shared" si="429"/>
        <v>1.0070674900000001</v>
      </c>
      <c r="X761" s="172">
        <f t="shared" si="451"/>
        <v>8.4476889499999999</v>
      </c>
      <c r="Y761" s="113">
        <f t="shared" si="430"/>
        <v>0</v>
      </c>
      <c r="Z761" s="125" t="str">
        <f t="shared" si="440"/>
        <v>J=</v>
      </c>
      <c r="AA761" s="118">
        <f t="shared" si="441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31"/>
        <v>44907</v>
      </c>
      <c r="B762" s="113">
        <f t="shared" si="424"/>
        <v>1203.7361092899998</v>
      </c>
      <c r="C762" s="113">
        <f t="shared" si="437"/>
        <v>1001.409519</v>
      </c>
      <c r="D762" s="114">
        <f t="shared" si="432"/>
        <v>6370.34</v>
      </c>
      <c r="E762" s="115">
        <f t="shared" si="447"/>
        <v>6407.93</v>
      </c>
      <c r="F762" s="116">
        <f t="shared" si="448"/>
        <v>44855</v>
      </c>
      <c r="G762" s="117">
        <f t="shared" si="425"/>
        <v>5.9007839455980093E-3</v>
      </c>
      <c r="H762" s="118">
        <f t="shared" si="438"/>
        <v>44915</v>
      </c>
      <c r="I762" s="118">
        <f t="shared" si="426"/>
        <v>44915</v>
      </c>
      <c r="J762" s="119">
        <f t="shared" si="433"/>
        <v>21</v>
      </c>
      <c r="K762" s="119">
        <f t="shared" si="449"/>
        <v>15</v>
      </c>
      <c r="L762" s="8">
        <f t="shared" si="434"/>
        <v>1.0042112999999999</v>
      </c>
      <c r="M762" s="120">
        <f t="shared" si="450"/>
        <v>1</v>
      </c>
      <c r="N762" s="120">
        <f t="shared" si="443"/>
        <v>1.1886004602070757</v>
      </c>
      <c r="O762" s="113">
        <f t="shared" si="446"/>
        <v>1.1936060100000001</v>
      </c>
      <c r="P762" s="113">
        <f t="shared" si="427"/>
        <v>1195.2884203399999</v>
      </c>
      <c r="Q762" s="11">
        <f t="shared" si="439"/>
        <v>0</v>
      </c>
      <c r="R762" s="30">
        <f t="shared" si="435"/>
        <v>0</v>
      </c>
      <c r="S762" s="8">
        <f t="shared" si="428"/>
        <v>0</v>
      </c>
      <c r="T762" s="122">
        <f t="shared" si="436"/>
        <v>0.12559999999999999</v>
      </c>
      <c r="U762" s="121">
        <f t="shared" si="444"/>
        <v>15</v>
      </c>
      <c r="V762" s="121">
        <v>252</v>
      </c>
      <c r="W762" s="120">
        <f t="shared" si="429"/>
        <v>1.0070674900000001</v>
      </c>
      <c r="X762" s="172">
        <f t="shared" si="451"/>
        <v>8.4476889499999999</v>
      </c>
      <c r="Y762" s="113">
        <f t="shared" si="430"/>
        <v>0</v>
      </c>
      <c r="Z762" s="125" t="str">
        <f t="shared" si="440"/>
        <v>J=</v>
      </c>
      <c r="AA762" s="118">
        <f t="shared" si="441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31"/>
        <v>44908</v>
      </c>
      <c r="B763" s="113">
        <f t="shared" si="424"/>
        <v>1204.6388534799999</v>
      </c>
      <c r="C763" s="113">
        <f t="shared" si="437"/>
        <v>1001.409519</v>
      </c>
      <c r="D763" s="114">
        <f t="shared" si="432"/>
        <v>6370.34</v>
      </c>
      <c r="E763" s="115">
        <f t="shared" si="447"/>
        <v>6407.93</v>
      </c>
      <c r="F763" s="116">
        <f t="shared" si="448"/>
        <v>44855</v>
      </c>
      <c r="G763" s="117">
        <f t="shared" si="425"/>
        <v>5.9007839455980093E-3</v>
      </c>
      <c r="H763" s="118">
        <f t="shared" si="438"/>
        <v>44915</v>
      </c>
      <c r="I763" s="118">
        <f t="shared" si="426"/>
        <v>44915</v>
      </c>
      <c r="J763" s="119">
        <f t="shared" si="433"/>
        <v>21</v>
      </c>
      <c r="K763" s="119">
        <f t="shared" si="449"/>
        <v>16</v>
      </c>
      <c r="L763" s="8">
        <f t="shared" si="434"/>
        <v>1.00449268</v>
      </c>
      <c r="M763" s="120">
        <f t="shared" si="450"/>
        <v>1</v>
      </c>
      <c r="N763" s="120">
        <f t="shared" si="443"/>
        <v>1.1886004602070757</v>
      </c>
      <c r="O763" s="113">
        <f t="shared" si="446"/>
        <v>1.1939404600000001</v>
      </c>
      <c r="P763" s="113">
        <f t="shared" si="427"/>
        <v>1195.6233417599999</v>
      </c>
      <c r="Q763" s="11">
        <f t="shared" si="439"/>
        <v>0</v>
      </c>
      <c r="R763" s="30">
        <f t="shared" si="435"/>
        <v>0</v>
      </c>
      <c r="S763" s="8">
        <f t="shared" si="428"/>
        <v>0</v>
      </c>
      <c r="T763" s="122">
        <f t="shared" si="436"/>
        <v>0.12559999999999999</v>
      </c>
      <c r="U763" s="121">
        <f t="shared" si="444"/>
        <v>16</v>
      </c>
      <c r="V763" s="121">
        <v>252</v>
      </c>
      <c r="W763" s="120">
        <f t="shared" si="429"/>
        <v>1.007540428</v>
      </c>
      <c r="X763" s="172">
        <f t="shared" si="451"/>
        <v>9.0155117199999992</v>
      </c>
      <c r="Y763" s="113">
        <f t="shared" si="430"/>
        <v>0</v>
      </c>
      <c r="Z763" s="125" t="str">
        <f t="shared" si="440"/>
        <v>J=</v>
      </c>
      <c r="AA763" s="118">
        <f t="shared" si="441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31"/>
        <v>44909</v>
      </c>
      <c r="B764" s="113">
        <f t="shared" si="424"/>
        <v>1205.5422708000001</v>
      </c>
      <c r="C764" s="113">
        <f t="shared" si="437"/>
        <v>1001.409519</v>
      </c>
      <c r="D764" s="114">
        <f t="shared" si="432"/>
        <v>6370.34</v>
      </c>
      <c r="E764" s="115">
        <f t="shared" si="447"/>
        <v>6407.93</v>
      </c>
      <c r="F764" s="116">
        <f t="shared" si="448"/>
        <v>44855</v>
      </c>
      <c r="G764" s="117">
        <f t="shared" si="425"/>
        <v>5.9007839455980093E-3</v>
      </c>
      <c r="H764" s="118">
        <f t="shared" si="438"/>
        <v>44915</v>
      </c>
      <c r="I764" s="118">
        <f t="shared" si="426"/>
        <v>44915</v>
      </c>
      <c r="J764" s="119">
        <f t="shared" si="433"/>
        <v>21</v>
      </c>
      <c r="K764" s="119">
        <f t="shared" si="449"/>
        <v>17</v>
      </c>
      <c r="L764" s="8">
        <f t="shared" si="434"/>
        <v>1.0047741400000001</v>
      </c>
      <c r="M764" s="120">
        <f t="shared" si="450"/>
        <v>1</v>
      </c>
      <c r="N764" s="120">
        <f t="shared" si="443"/>
        <v>1.1886004602070757</v>
      </c>
      <c r="O764" s="113">
        <f t="shared" si="446"/>
        <v>1.194275</v>
      </c>
      <c r="P764" s="113">
        <f t="shared" si="427"/>
        <v>1195.9583533</v>
      </c>
      <c r="Q764" s="11">
        <f t="shared" si="439"/>
        <v>0</v>
      </c>
      <c r="R764" s="30">
        <f t="shared" si="435"/>
        <v>0</v>
      </c>
      <c r="S764" s="8">
        <f t="shared" si="428"/>
        <v>0</v>
      </c>
      <c r="T764" s="122">
        <f t="shared" si="436"/>
        <v>0.12559999999999999</v>
      </c>
      <c r="U764" s="121">
        <f t="shared" si="444"/>
        <v>17</v>
      </c>
      <c r="V764" s="121">
        <v>252</v>
      </c>
      <c r="W764" s="120">
        <f t="shared" si="429"/>
        <v>1.0080135880000001</v>
      </c>
      <c r="X764" s="172">
        <f t="shared" si="451"/>
        <v>9.5839175000000001</v>
      </c>
      <c r="Y764" s="113">
        <f t="shared" si="430"/>
        <v>0</v>
      </c>
      <c r="Z764" s="125" t="str">
        <f t="shared" si="440"/>
        <v>J=</v>
      </c>
      <c r="AA764" s="118">
        <f t="shared" si="441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31"/>
        <v>44910</v>
      </c>
      <c r="B765" s="113">
        <f t="shared" si="424"/>
        <v>1206.4463729199999</v>
      </c>
      <c r="C765" s="113">
        <f t="shared" si="437"/>
        <v>1001.409519</v>
      </c>
      <c r="D765" s="114">
        <f t="shared" si="432"/>
        <v>6370.34</v>
      </c>
      <c r="E765" s="115">
        <f t="shared" si="447"/>
        <v>6407.93</v>
      </c>
      <c r="F765" s="116">
        <f t="shared" si="448"/>
        <v>44855</v>
      </c>
      <c r="G765" s="117">
        <f t="shared" si="425"/>
        <v>5.9007839455980093E-3</v>
      </c>
      <c r="H765" s="118">
        <f t="shared" si="438"/>
        <v>44915</v>
      </c>
      <c r="I765" s="118">
        <f t="shared" si="426"/>
        <v>44915</v>
      </c>
      <c r="J765" s="119">
        <f t="shared" si="433"/>
        <v>21</v>
      </c>
      <c r="K765" s="119">
        <f t="shared" si="449"/>
        <v>18</v>
      </c>
      <c r="L765" s="8">
        <f t="shared" si="434"/>
        <v>1.0050556799999999</v>
      </c>
      <c r="M765" s="120">
        <f t="shared" si="450"/>
        <v>1</v>
      </c>
      <c r="N765" s="120">
        <f t="shared" si="443"/>
        <v>1.1886004602070757</v>
      </c>
      <c r="O765" s="113">
        <f t="shared" si="446"/>
        <v>1.1946096399999999</v>
      </c>
      <c r="P765" s="113">
        <f t="shared" si="427"/>
        <v>1196.29346498</v>
      </c>
      <c r="Q765" s="11">
        <f t="shared" si="439"/>
        <v>0</v>
      </c>
      <c r="R765" s="30">
        <f t="shared" si="435"/>
        <v>0</v>
      </c>
      <c r="S765" s="8">
        <f t="shared" si="428"/>
        <v>0</v>
      </c>
      <c r="T765" s="122">
        <f t="shared" si="436"/>
        <v>0.12559999999999999</v>
      </c>
      <c r="U765" s="121">
        <f t="shared" si="444"/>
        <v>18</v>
      </c>
      <c r="V765" s="121">
        <v>252</v>
      </c>
      <c r="W765" s="120">
        <f t="shared" si="429"/>
        <v>1.008486971</v>
      </c>
      <c r="X765" s="172">
        <f t="shared" si="451"/>
        <v>10.15290794</v>
      </c>
      <c r="Y765" s="113">
        <f t="shared" si="430"/>
        <v>0</v>
      </c>
      <c r="Z765" s="125" t="str">
        <f t="shared" si="440"/>
        <v>J=</v>
      </c>
      <c r="AA765" s="118">
        <f t="shared" si="441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31"/>
        <v>44911</v>
      </c>
      <c r="B766" s="113">
        <f t="shared" si="424"/>
        <v>1207.3511489</v>
      </c>
      <c r="C766" s="113">
        <f t="shared" si="437"/>
        <v>1001.409519</v>
      </c>
      <c r="D766" s="114">
        <f t="shared" si="432"/>
        <v>6370.34</v>
      </c>
      <c r="E766" s="115">
        <f t="shared" si="447"/>
        <v>6407.93</v>
      </c>
      <c r="F766" s="116">
        <f t="shared" si="448"/>
        <v>44855</v>
      </c>
      <c r="G766" s="117">
        <f t="shared" si="425"/>
        <v>5.9007839455980093E-3</v>
      </c>
      <c r="H766" s="118">
        <f t="shared" si="438"/>
        <v>44915</v>
      </c>
      <c r="I766" s="118">
        <f t="shared" si="426"/>
        <v>44915</v>
      </c>
      <c r="J766" s="119">
        <f t="shared" si="433"/>
        <v>21</v>
      </c>
      <c r="K766" s="119">
        <f t="shared" si="449"/>
        <v>19</v>
      </c>
      <c r="L766" s="8">
        <f t="shared" si="434"/>
        <v>1.0053373000000001</v>
      </c>
      <c r="M766" s="120">
        <f t="shared" si="450"/>
        <v>1</v>
      </c>
      <c r="N766" s="120">
        <f t="shared" si="443"/>
        <v>1.1886004602070757</v>
      </c>
      <c r="O766" s="113">
        <f t="shared" si="446"/>
        <v>1.19494437</v>
      </c>
      <c r="P766" s="113">
        <f t="shared" si="427"/>
        <v>1196.6286667899999</v>
      </c>
      <c r="Q766" s="11">
        <f t="shared" si="439"/>
        <v>0</v>
      </c>
      <c r="R766" s="30">
        <f t="shared" si="435"/>
        <v>0</v>
      </c>
      <c r="S766" s="8">
        <f t="shared" si="428"/>
        <v>0</v>
      </c>
      <c r="T766" s="122">
        <f t="shared" si="436"/>
        <v>0.12559999999999999</v>
      </c>
      <c r="U766" s="121">
        <f t="shared" si="444"/>
        <v>19</v>
      </c>
      <c r="V766" s="121">
        <v>252</v>
      </c>
      <c r="W766" s="120">
        <f t="shared" si="429"/>
        <v>1.008960576</v>
      </c>
      <c r="X766" s="172">
        <f t="shared" si="451"/>
        <v>10.72248211</v>
      </c>
      <c r="Y766" s="113">
        <f t="shared" si="430"/>
        <v>0</v>
      </c>
      <c r="Z766" s="125" t="str">
        <f t="shared" si="440"/>
        <v>J=</v>
      </c>
      <c r="AA766" s="118">
        <f t="shared" si="441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31"/>
        <v>44912</v>
      </c>
      <c r="B767" s="113">
        <f t="shared" si="424"/>
        <v>1208.2566091899998</v>
      </c>
      <c r="C767" s="113">
        <f t="shared" si="437"/>
        <v>1001.409519</v>
      </c>
      <c r="D767" s="114">
        <f t="shared" si="432"/>
        <v>6370.34</v>
      </c>
      <c r="E767" s="115">
        <f t="shared" si="447"/>
        <v>6407.93</v>
      </c>
      <c r="F767" s="116">
        <f t="shared" si="448"/>
        <v>44855</v>
      </c>
      <c r="G767" s="117">
        <f t="shared" si="425"/>
        <v>5.9007839455980093E-3</v>
      </c>
      <c r="H767" s="118">
        <f t="shared" si="438"/>
        <v>44915</v>
      </c>
      <c r="I767" s="118">
        <f t="shared" si="426"/>
        <v>44915</v>
      </c>
      <c r="J767" s="119">
        <f t="shared" si="433"/>
        <v>21</v>
      </c>
      <c r="K767" s="119">
        <f t="shared" si="449"/>
        <v>20</v>
      </c>
      <c r="L767" s="8">
        <f t="shared" si="434"/>
        <v>1.005619</v>
      </c>
      <c r="M767" s="120">
        <f t="shared" si="450"/>
        <v>1</v>
      </c>
      <c r="N767" s="120">
        <f t="shared" si="443"/>
        <v>1.1886004602070757</v>
      </c>
      <c r="O767" s="113">
        <f t="shared" si="446"/>
        <v>1.1952792000000001</v>
      </c>
      <c r="P767" s="113">
        <f t="shared" si="427"/>
        <v>1196.9639687399999</v>
      </c>
      <c r="Q767" s="11">
        <f t="shared" si="439"/>
        <v>0</v>
      </c>
      <c r="R767" s="30">
        <f t="shared" si="435"/>
        <v>0</v>
      </c>
      <c r="S767" s="8">
        <f t="shared" si="428"/>
        <v>0</v>
      </c>
      <c r="T767" s="122">
        <f t="shared" si="436"/>
        <v>0.12559999999999999</v>
      </c>
      <c r="U767" s="121">
        <f t="shared" si="444"/>
        <v>20</v>
      </c>
      <c r="V767" s="121">
        <v>252</v>
      </c>
      <c r="W767" s="120">
        <f t="shared" si="429"/>
        <v>1.009434403</v>
      </c>
      <c r="X767" s="172">
        <f t="shared" si="451"/>
        <v>11.29264045</v>
      </c>
      <c r="Y767" s="113">
        <f t="shared" si="430"/>
        <v>0</v>
      </c>
      <c r="Z767" s="125" t="str">
        <f t="shared" si="440"/>
        <v>J=</v>
      </c>
      <c r="AA767" s="118">
        <f t="shared" si="441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31"/>
        <v>44913</v>
      </c>
      <c r="B768" s="113">
        <f t="shared" si="424"/>
        <v>1208.2566091899998</v>
      </c>
      <c r="C768" s="113">
        <f t="shared" si="437"/>
        <v>1001.409519</v>
      </c>
      <c r="D768" s="114">
        <f t="shared" si="432"/>
        <v>6370.34</v>
      </c>
      <c r="E768" s="115">
        <f t="shared" si="447"/>
        <v>6407.93</v>
      </c>
      <c r="F768" s="116">
        <f t="shared" si="448"/>
        <v>44855</v>
      </c>
      <c r="G768" s="117">
        <f t="shared" si="425"/>
        <v>5.9007839455980093E-3</v>
      </c>
      <c r="H768" s="118">
        <f t="shared" si="438"/>
        <v>44915</v>
      </c>
      <c r="I768" s="118">
        <f t="shared" si="426"/>
        <v>44915</v>
      </c>
      <c r="J768" s="119">
        <f t="shared" si="433"/>
        <v>21</v>
      </c>
      <c r="K768" s="119">
        <f t="shared" si="449"/>
        <v>20</v>
      </c>
      <c r="L768" s="8">
        <f t="shared" si="434"/>
        <v>1.005619</v>
      </c>
      <c r="M768" s="120">
        <f t="shared" si="450"/>
        <v>1</v>
      </c>
      <c r="N768" s="120">
        <f t="shared" si="443"/>
        <v>1.1886004602070757</v>
      </c>
      <c r="O768" s="113">
        <f t="shared" si="446"/>
        <v>1.1952792000000001</v>
      </c>
      <c r="P768" s="113">
        <f t="shared" si="427"/>
        <v>1196.9639687399999</v>
      </c>
      <c r="Q768" s="11">
        <f t="shared" si="439"/>
        <v>0</v>
      </c>
      <c r="R768" s="30">
        <f t="shared" si="435"/>
        <v>0</v>
      </c>
      <c r="S768" s="8">
        <f t="shared" si="428"/>
        <v>0</v>
      </c>
      <c r="T768" s="122">
        <f t="shared" si="436"/>
        <v>0.12559999999999999</v>
      </c>
      <c r="U768" s="121">
        <f t="shared" si="444"/>
        <v>20</v>
      </c>
      <c r="V768" s="121">
        <v>252</v>
      </c>
      <c r="W768" s="120">
        <f t="shared" si="429"/>
        <v>1.009434403</v>
      </c>
      <c r="X768" s="172">
        <f t="shared" si="451"/>
        <v>11.29264045</v>
      </c>
      <c r="Y768" s="113">
        <f t="shared" si="430"/>
        <v>0</v>
      </c>
      <c r="Z768" s="125" t="str">
        <f t="shared" si="440"/>
        <v>J=</v>
      </c>
      <c r="AA768" s="118">
        <f t="shared" si="441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31"/>
        <v>44914</v>
      </c>
      <c r="B769" s="113">
        <f t="shared" si="424"/>
        <v>1208.2566091899998</v>
      </c>
      <c r="C769" s="113">
        <f t="shared" si="437"/>
        <v>1001.409519</v>
      </c>
      <c r="D769" s="114">
        <f t="shared" si="432"/>
        <v>6370.34</v>
      </c>
      <c r="E769" s="115">
        <f t="shared" si="447"/>
        <v>6407.93</v>
      </c>
      <c r="F769" s="116">
        <f t="shared" si="448"/>
        <v>44855</v>
      </c>
      <c r="G769" s="117">
        <f t="shared" si="425"/>
        <v>5.9007839455980093E-3</v>
      </c>
      <c r="H769" s="118">
        <f t="shared" si="438"/>
        <v>44915</v>
      </c>
      <c r="I769" s="118">
        <f t="shared" si="426"/>
        <v>44915</v>
      </c>
      <c r="J769" s="119">
        <f t="shared" si="433"/>
        <v>21</v>
      </c>
      <c r="K769" s="119">
        <f t="shared" si="449"/>
        <v>20</v>
      </c>
      <c r="L769" s="8">
        <f t="shared" si="434"/>
        <v>1.005619</v>
      </c>
      <c r="M769" s="120">
        <f t="shared" si="450"/>
        <v>1</v>
      </c>
      <c r="N769" s="120">
        <f t="shared" si="443"/>
        <v>1.1886004602070757</v>
      </c>
      <c r="O769" s="113">
        <f t="shared" si="446"/>
        <v>1.1952792000000001</v>
      </c>
      <c r="P769" s="113">
        <f t="shared" si="427"/>
        <v>1196.9639687399999</v>
      </c>
      <c r="Q769" s="11">
        <f t="shared" si="439"/>
        <v>0</v>
      </c>
      <c r="R769" s="30">
        <f t="shared" si="435"/>
        <v>0</v>
      </c>
      <c r="S769" s="8">
        <f t="shared" si="428"/>
        <v>0</v>
      </c>
      <c r="T769" s="122">
        <f t="shared" si="436"/>
        <v>0.12559999999999999</v>
      </c>
      <c r="U769" s="121">
        <f t="shared" si="444"/>
        <v>20</v>
      </c>
      <c r="V769" s="121">
        <v>252</v>
      </c>
      <c r="W769" s="120">
        <f t="shared" si="429"/>
        <v>1.009434403</v>
      </c>
      <c r="X769" s="172">
        <f t="shared" si="451"/>
        <v>11.29264045</v>
      </c>
      <c r="Y769" s="113">
        <f t="shared" si="430"/>
        <v>0</v>
      </c>
      <c r="Z769" s="125" t="str">
        <f t="shared" si="440"/>
        <v>J=</v>
      </c>
      <c r="AA769" s="118">
        <f t="shared" si="441"/>
        <v>44915</v>
      </c>
      <c r="AB769" s="173" t="s">
        <v>122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31"/>
        <v>44915</v>
      </c>
      <c r="B770" s="113">
        <f t="shared" si="424"/>
        <v>1209.16275417</v>
      </c>
      <c r="C770" s="113">
        <f t="shared" si="437"/>
        <v>1001.409519</v>
      </c>
      <c r="D770" s="114">
        <f t="shared" si="432"/>
        <v>6370.34</v>
      </c>
      <c r="E770" s="115">
        <f t="shared" si="447"/>
        <v>6407.93</v>
      </c>
      <c r="F770" s="116">
        <f t="shared" si="448"/>
        <v>44855</v>
      </c>
      <c r="G770" s="117">
        <f t="shared" si="425"/>
        <v>5.9007839455980093E-3</v>
      </c>
      <c r="H770" s="118">
        <f t="shared" si="438"/>
        <v>44946</v>
      </c>
      <c r="I770" s="118">
        <f t="shared" si="426"/>
        <v>44915</v>
      </c>
      <c r="J770" s="119">
        <f t="shared" si="433"/>
        <v>21</v>
      </c>
      <c r="K770" s="119">
        <f t="shared" si="449"/>
        <v>21</v>
      </c>
      <c r="L770" s="8">
        <f t="shared" si="434"/>
        <v>1.0059007799999999</v>
      </c>
      <c r="M770" s="120">
        <f t="shared" si="450"/>
        <v>1</v>
      </c>
      <c r="N770" s="120">
        <f t="shared" si="443"/>
        <v>1.1886004602070757</v>
      </c>
      <c r="O770" s="113">
        <f t="shared" si="446"/>
        <v>1.1956141300000001</v>
      </c>
      <c r="P770" s="113">
        <f t="shared" si="427"/>
        <v>1197.29937083</v>
      </c>
      <c r="Q770" s="11">
        <f t="shared" si="439"/>
        <v>25</v>
      </c>
      <c r="R770" s="30">
        <f t="shared" si="435"/>
        <v>0</v>
      </c>
      <c r="S770" s="8">
        <f t="shared" si="428"/>
        <v>0</v>
      </c>
      <c r="T770" s="122">
        <f t="shared" si="436"/>
        <v>0.12559999999999999</v>
      </c>
      <c r="U770" s="121">
        <f t="shared" si="444"/>
        <v>21</v>
      </c>
      <c r="V770" s="121">
        <v>252</v>
      </c>
      <c r="W770" s="120">
        <f t="shared" si="429"/>
        <v>1.0099084519999999</v>
      </c>
      <c r="X770" s="172">
        <f t="shared" si="451"/>
        <v>11.86338334</v>
      </c>
      <c r="Y770" s="113">
        <f t="shared" si="430"/>
        <v>11.86338334</v>
      </c>
      <c r="Z770" s="125" t="str">
        <f t="shared" si="440"/>
        <v>J=</v>
      </c>
      <c r="AA770" s="118">
        <f t="shared" si="441"/>
        <v>44915</v>
      </c>
      <c r="AB770" s="173" t="s">
        <v>121</v>
      </c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31"/>
        <v>44916</v>
      </c>
      <c r="B771" s="113">
        <f t="shared" si="424"/>
        <v>1210.1870131789981</v>
      </c>
      <c r="C771" s="113">
        <f t="shared" si="437"/>
        <v>1001.409519</v>
      </c>
      <c r="D771" s="114">
        <f t="shared" si="432"/>
        <v>6407.93</v>
      </c>
      <c r="E771" s="115">
        <f t="shared" si="447"/>
        <v>6434.2</v>
      </c>
      <c r="F771" s="116">
        <f t="shared" si="448"/>
        <v>44885</v>
      </c>
      <c r="G771" s="117">
        <f t="shared" si="425"/>
        <v>4.0996078296735572E-3</v>
      </c>
      <c r="H771" s="118">
        <f t="shared" si="438"/>
        <v>44946</v>
      </c>
      <c r="I771" s="118">
        <f t="shared" si="426"/>
        <v>44946</v>
      </c>
      <c r="J771" s="119">
        <f t="shared" si="433"/>
        <v>23</v>
      </c>
      <c r="K771" s="119">
        <f t="shared" si="449"/>
        <v>1</v>
      </c>
      <c r="L771" s="8">
        <f t="shared" si="434"/>
        <v>1.00017789</v>
      </c>
      <c r="M771" s="120">
        <f t="shared" si="450"/>
        <v>1.0059007799999999</v>
      </c>
      <c r="N771" s="120">
        <f t="shared" si="443"/>
        <v>1.1956141300306562</v>
      </c>
      <c r="O771" s="113">
        <f t="shared" si="446"/>
        <v>1.19582681</v>
      </c>
      <c r="P771" s="113">
        <f t="shared" si="427"/>
        <v>1197.5123506</v>
      </c>
      <c r="Q771" s="11">
        <f t="shared" si="439"/>
        <v>0</v>
      </c>
      <c r="R771" s="30">
        <f t="shared" si="435"/>
        <v>0</v>
      </c>
      <c r="S771" s="8">
        <f t="shared" si="428"/>
        <v>0</v>
      </c>
      <c r="T771" s="122">
        <f t="shared" si="436"/>
        <v>0.12559999999999999</v>
      </c>
      <c r="U771" s="121">
        <f t="shared" si="444"/>
        <v>1</v>
      </c>
      <c r="V771" s="121">
        <v>252</v>
      </c>
      <c r="W771" s="120">
        <f t="shared" si="429"/>
        <v>1.000469619</v>
      </c>
      <c r="X771" s="172">
        <f>TRUNC((P771*(W771-1)),8)+(X$770*(P771/P$770)*W771)+(0.02*X$770)+(((A771-A$770)/30)*0.01*X$770)</f>
        <v>12.674662578998012</v>
      </c>
      <c r="Y771" s="113">
        <f t="shared" si="430"/>
        <v>0</v>
      </c>
      <c r="Z771" s="125" t="str">
        <f t="shared" si="440"/>
        <v>J=</v>
      </c>
      <c r="AA771" s="118">
        <f t="shared" si="441"/>
        <v>44946</v>
      </c>
      <c r="AB771" s="185">
        <v>12.201796590365262</v>
      </c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31"/>
        <v>44917</v>
      </c>
      <c r="B772" s="113">
        <f t="shared" si="424"/>
        <v>1210.9745346120678</v>
      </c>
      <c r="C772" s="113">
        <f t="shared" si="437"/>
        <v>1001.409519</v>
      </c>
      <c r="D772" s="114">
        <f t="shared" si="432"/>
        <v>6407.93</v>
      </c>
      <c r="E772" s="115">
        <f t="shared" si="447"/>
        <v>6434.2</v>
      </c>
      <c r="F772" s="116">
        <f t="shared" si="448"/>
        <v>44885</v>
      </c>
      <c r="G772" s="117">
        <f t="shared" si="425"/>
        <v>4.0996078296735572E-3</v>
      </c>
      <c r="H772" s="118">
        <f t="shared" si="438"/>
        <v>44946</v>
      </c>
      <c r="I772" s="118">
        <f t="shared" si="426"/>
        <v>44946</v>
      </c>
      <c r="J772" s="119">
        <f t="shared" si="433"/>
        <v>23</v>
      </c>
      <c r="K772" s="119">
        <f t="shared" si="449"/>
        <v>2</v>
      </c>
      <c r="L772" s="8">
        <f t="shared" si="434"/>
        <v>1.00035582</v>
      </c>
      <c r="M772" s="120">
        <f t="shared" si="450"/>
        <v>1.0059007799999999</v>
      </c>
      <c r="N772" s="120">
        <f t="shared" si="443"/>
        <v>1.1956141300306562</v>
      </c>
      <c r="O772" s="113">
        <f t="shared" si="446"/>
        <v>1.1960395500000001</v>
      </c>
      <c r="P772" s="113">
        <f t="shared" si="427"/>
        <v>1197.7253904700001</v>
      </c>
      <c r="Q772" s="11">
        <f t="shared" si="439"/>
        <v>0</v>
      </c>
      <c r="R772" s="30">
        <f t="shared" si="435"/>
        <v>0</v>
      </c>
      <c r="S772" s="8">
        <f t="shared" si="428"/>
        <v>0</v>
      </c>
      <c r="T772" s="122">
        <f t="shared" si="436"/>
        <v>0.12559999999999999</v>
      </c>
      <c r="U772" s="121">
        <f t="shared" si="444"/>
        <v>2</v>
      </c>
      <c r="V772" s="121">
        <v>252</v>
      </c>
      <c r="W772" s="120">
        <f t="shared" si="429"/>
        <v>1.000939459</v>
      </c>
      <c r="X772" s="172">
        <f t="shared" ref="X772:X780" si="452">TRUNC((P772*(W772-1)),8)+(X$770*(P772/P$770)*W772)+(0.02*X$770)+(((A772-A$770)/30)*0.01*X$770)</f>
        <v>13.249144142067697</v>
      </c>
      <c r="Y772" s="113">
        <f t="shared" si="430"/>
        <v>0</v>
      </c>
      <c r="Z772" s="125" t="str">
        <f t="shared" si="440"/>
        <v>J=</v>
      </c>
      <c r="AA772" s="118">
        <f t="shared" si="441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31"/>
        <v>44918</v>
      </c>
      <c r="B773" s="113">
        <f t="shared" si="424"/>
        <v>1211.7625547580112</v>
      </c>
      <c r="C773" s="113">
        <f t="shared" si="437"/>
        <v>1001.409519</v>
      </c>
      <c r="D773" s="114">
        <f t="shared" si="432"/>
        <v>6407.93</v>
      </c>
      <c r="E773" s="115">
        <f t="shared" si="447"/>
        <v>6434.2</v>
      </c>
      <c r="F773" s="116">
        <f t="shared" si="448"/>
        <v>44885</v>
      </c>
      <c r="G773" s="117">
        <f t="shared" si="425"/>
        <v>4.0996078296735572E-3</v>
      </c>
      <c r="H773" s="118">
        <f t="shared" si="438"/>
        <v>44946</v>
      </c>
      <c r="I773" s="118">
        <f t="shared" si="426"/>
        <v>44946</v>
      </c>
      <c r="J773" s="119">
        <f t="shared" si="433"/>
        <v>23</v>
      </c>
      <c r="K773" s="119">
        <f t="shared" si="449"/>
        <v>3</v>
      </c>
      <c r="L773" s="8">
        <f t="shared" si="434"/>
        <v>1.00053378</v>
      </c>
      <c r="M773" s="120">
        <f t="shared" si="450"/>
        <v>1.0059007799999999</v>
      </c>
      <c r="N773" s="120">
        <f t="shared" si="443"/>
        <v>1.1956141300306562</v>
      </c>
      <c r="O773" s="113">
        <f t="shared" si="446"/>
        <v>1.1962523199999999</v>
      </c>
      <c r="P773" s="113">
        <f t="shared" si="427"/>
        <v>1197.93846037</v>
      </c>
      <c r="Q773" s="11">
        <f t="shared" si="439"/>
        <v>0</v>
      </c>
      <c r="R773" s="30">
        <f t="shared" si="435"/>
        <v>0</v>
      </c>
      <c r="S773" s="8">
        <f t="shared" si="428"/>
        <v>0</v>
      </c>
      <c r="T773" s="122">
        <f t="shared" si="436"/>
        <v>0.12559999999999999</v>
      </c>
      <c r="U773" s="121">
        <f t="shared" si="444"/>
        <v>3</v>
      </c>
      <c r="V773" s="121">
        <v>252</v>
      </c>
      <c r="W773" s="120">
        <f t="shared" si="429"/>
        <v>1.0014095190000001</v>
      </c>
      <c r="X773" s="172">
        <f t="shared" si="452"/>
        <v>13.82409438801111</v>
      </c>
      <c r="Y773" s="113">
        <f t="shared" si="430"/>
        <v>0</v>
      </c>
      <c r="Z773" s="125" t="str">
        <f t="shared" si="440"/>
        <v>J=</v>
      </c>
      <c r="AA773" s="118">
        <f t="shared" si="441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31"/>
        <v>44919</v>
      </c>
      <c r="B774" s="113">
        <f t="shared" si="424"/>
        <v>1212.5510851400816</v>
      </c>
      <c r="C774" s="113">
        <f t="shared" si="437"/>
        <v>1001.409519</v>
      </c>
      <c r="D774" s="114">
        <f t="shared" si="432"/>
        <v>6407.93</v>
      </c>
      <c r="E774" s="115">
        <f t="shared" si="447"/>
        <v>6434.2</v>
      </c>
      <c r="F774" s="116">
        <f t="shared" si="448"/>
        <v>44885</v>
      </c>
      <c r="G774" s="117">
        <f t="shared" si="425"/>
        <v>4.0996078296735572E-3</v>
      </c>
      <c r="H774" s="118">
        <f t="shared" si="438"/>
        <v>44946</v>
      </c>
      <c r="I774" s="118">
        <f t="shared" si="426"/>
        <v>44946</v>
      </c>
      <c r="J774" s="119">
        <f t="shared" si="433"/>
        <v>23</v>
      </c>
      <c r="K774" s="119">
        <f t="shared" si="449"/>
        <v>4</v>
      </c>
      <c r="L774" s="8">
        <f t="shared" si="434"/>
        <v>1.0007117699999999</v>
      </c>
      <c r="M774" s="120">
        <f t="shared" si="450"/>
        <v>1.0059007799999999</v>
      </c>
      <c r="N774" s="120">
        <f t="shared" si="443"/>
        <v>1.1956141300306562</v>
      </c>
      <c r="O774" s="113">
        <f t="shared" si="446"/>
        <v>1.19646513</v>
      </c>
      <c r="P774" s="113">
        <f t="shared" si="427"/>
        <v>1198.1515703299999</v>
      </c>
      <c r="Q774" s="11">
        <f t="shared" si="439"/>
        <v>0</v>
      </c>
      <c r="R774" s="30">
        <f t="shared" si="435"/>
        <v>0</v>
      </c>
      <c r="S774" s="8">
        <f t="shared" si="428"/>
        <v>0</v>
      </c>
      <c r="T774" s="122">
        <f t="shared" si="436"/>
        <v>0.12559999999999999</v>
      </c>
      <c r="U774" s="121">
        <f t="shared" si="444"/>
        <v>4</v>
      </c>
      <c r="V774" s="121">
        <v>252</v>
      </c>
      <c r="W774" s="120">
        <f t="shared" si="429"/>
        <v>1.0018798</v>
      </c>
      <c r="X774" s="172">
        <f t="shared" si="452"/>
        <v>14.39951481008166</v>
      </c>
      <c r="Y774" s="113">
        <f t="shared" si="430"/>
        <v>0</v>
      </c>
      <c r="Z774" s="125" t="str">
        <f t="shared" si="440"/>
        <v>J=</v>
      </c>
      <c r="AA774" s="118">
        <f t="shared" si="441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31"/>
        <v>44920</v>
      </c>
      <c r="B775" s="113">
        <f t="shared" si="424"/>
        <v>1212.5550396011949</v>
      </c>
      <c r="C775" s="113">
        <f t="shared" si="437"/>
        <v>1001.409519</v>
      </c>
      <c r="D775" s="114">
        <f t="shared" si="432"/>
        <v>6407.93</v>
      </c>
      <c r="E775" s="115">
        <f t="shared" si="447"/>
        <v>6434.2</v>
      </c>
      <c r="F775" s="116">
        <f t="shared" si="448"/>
        <v>44885</v>
      </c>
      <c r="G775" s="117">
        <f t="shared" si="425"/>
        <v>4.0996078296735572E-3</v>
      </c>
      <c r="H775" s="118">
        <f t="shared" si="438"/>
        <v>44946</v>
      </c>
      <c r="I775" s="118">
        <f t="shared" si="426"/>
        <v>44946</v>
      </c>
      <c r="J775" s="119">
        <f t="shared" si="433"/>
        <v>23</v>
      </c>
      <c r="K775" s="119">
        <f t="shared" si="449"/>
        <v>4</v>
      </c>
      <c r="L775" s="8">
        <f t="shared" si="434"/>
        <v>1.0007117699999999</v>
      </c>
      <c r="M775" s="120">
        <f t="shared" si="450"/>
        <v>1.0059007799999999</v>
      </c>
      <c r="N775" s="120">
        <f t="shared" si="443"/>
        <v>1.1956141300306562</v>
      </c>
      <c r="O775" s="113">
        <f t="shared" si="446"/>
        <v>1.19646513</v>
      </c>
      <c r="P775" s="113">
        <f t="shared" si="427"/>
        <v>1198.1515703299999</v>
      </c>
      <c r="Q775" s="11">
        <f t="shared" si="439"/>
        <v>0</v>
      </c>
      <c r="R775" s="30">
        <f t="shared" si="435"/>
        <v>0</v>
      </c>
      <c r="S775" s="8">
        <f t="shared" si="428"/>
        <v>0</v>
      </c>
      <c r="T775" s="122">
        <f t="shared" si="436"/>
        <v>0.12559999999999999</v>
      </c>
      <c r="U775" s="121">
        <f t="shared" si="444"/>
        <v>4</v>
      </c>
      <c r="V775" s="121">
        <v>252</v>
      </c>
      <c r="W775" s="120">
        <f t="shared" si="429"/>
        <v>1.0018798</v>
      </c>
      <c r="X775" s="172">
        <f t="shared" si="452"/>
        <v>14.403469271194993</v>
      </c>
      <c r="Y775" s="113">
        <f t="shared" si="430"/>
        <v>0</v>
      </c>
      <c r="Z775" s="125" t="str">
        <f t="shared" si="440"/>
        <v>J=</v>
      </c>
      <c r="AA775" s="118">
        <f t="shared" si="441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31"/>
        <v>44921</v>
      </c>
      <c r="B776" s="113">
        <f t="shared" si="424"/>
        <v>1212.5589940623083</v>
      </c>
      <c r="C776" s="113">
        <f t="shared" si="437"/>
        <v>1001.409519</v>
      </c>
      <c r="D776" s="114">
        <f t="shared" si="432"/>
        <v>6407.93</v>
      </c>
      <c r="E776" s="115">
        <f t="shared" si="447"/>
        <v>6434.2</v>
      </c>
      <c r="F776" s="116">
        <f t="shared" si="448"/>
        <v>44885</v>
      </c>
      <c r="G776" s="117">
        <f t="shared" si="425"/>
        <v>4.0996078296735572E-3</v>
      </c>
      <c r="H776" s="118">
        <f t="shared" si="438"/>
        <v>44946</v>
      </c>
      <c r="I776" s="118">
        <f t="shared" si="426"/>
        <v>44946</v>
      </c>
      <c r="J776" s="119">
        <f t="shared" si="433"/>
        <v>23</v>
      </c>
      <c r="K776" s="119">
        <f t="shared" si="449"/>
        <v>4</v>
      </c>
      <c r="L776" s="8">
        <f t="shared" si="434"/>
        <v>1.0007117699999999</v>
      </c>
      <c r="M776" s="120">
        <f t="shared" si="450"/>
        <v>1.0059007799999999</v>
      </c>
      <c r="N776" s="120">
        <f t="shared" si="443"/>
        <v>1.1956141300306562</v>
      </c>
      <c r="O776" s="113">
        <f t="shared" si="446"/>
        <v>1.19646513</v>
      </c>
      <c r="P776" s="113">
        <f t="shared" si="427"/>
        <v>1198.1515703299999</v>
      </c>
      <c r="Q776" s="11">
        <f t="shared" si="439"/>
        <v>0</v>
      </c>
      <c r="R776" s="30">
        <f t="shared" si="435"/>
        <v>0</v>
      </c>
      <c r="S776" s="8">
        <f t="shared" si="428"/>
        <v>0</v>
      </c>
      <c r="T776" s="122">
        <f t="shared" si="436"/>
        <v>0.12559999999999999</v>
      </c>
      <c r="U776" s="121">
        <f t="shared" si="444"/>
        <v>4</v>
      </c>
      <c r="V776" s="121">
        <v>252</v>
      </c>
      <c r="W776" s="120">
        <f t="shared" si="429"/>
        <v>1.0018798</v>
      </c>
      <c r="X776" s="172">
        <f t="shared" si="452"/>
        <v>14.407423732308326</v>
      </c>
      <c r="Y776" s="113">
        <f t="shared" si="430"/>
        <v>0</v>
      </c>
      <c r="Z776" s="125" t="str">
        <f t="shared" si="440"/>
        <v>J=</v>
      </c>
      <c r="AA776" s="118">
        <f t="shared" si="441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31"/>
        <v>44922</v>
      </c>
      <c r="B777" s="113">
        <f t="shared" si="424"/>
        <v>1213.34802474295</v>
      </c>
      <c r="C777" s="113">
        <f t="shared" si="437"/>
        <v>1001.409519</v>
      </c>
      <c r="D777" s="114">
        <f t="shared" si="432"/>
        <v>6407.93</v>
      </c>
      <c r="E777" s="115">
        <f t="shared" si="447"/>
        <v>6434.2</v>
      </c>
      <c r="F777" s="116">
        <f t="shared" si="448"/>
        <v>44885</v>
      </c>
      <c r="G777" s="117">
        <f t="shared" si="425"/>
        <v>4.0996078296735572E-3</v>
      </c>
      <c r="H777" s="118">
        <f t="shared" si="438"/>
        <v>44946</v>
      </c>
      <c r="I777" s="118">
        <f t="shared" si="426"/>
        <v>44946</v>
      </c>
      <c r="J777" s="119">
        <f t="shared" si="433"/>
        <v>23</v>
      </c>
      <c r="K777" s="119">
        <f t="shared" si="449"/>
        <v>5</v>
      </c>
      <c r="L777" s="8">
        <f t="shared" si="434"/>
        <v>1.00088979</v>
      </c>
      <c r="M777" s="120">
        <f t="shared" si="450"/>
        <v>1.0059007799999999</v>
      </c>
      <c r="N777" s="120">
        <f t="shared" si="443"/>
        <v>1.1956141300306562</v>
      </c>
      <c r="O777" s="113">
        <f t="shared" si="446"/>
        <v>1.1966779700000001</v>
      </c>
      <c r="P777" s="113">
        <f t="shared" si="427"/>
        <v>1198.36471033</v>
      </c>
      <c r="Q777" s="11">
        <f t="shared" si="439"/>
        <v>0</v>
      </c>
      <c r="R777" s="30">
        <f t="shared" si="435"/>
        <v>0</v>
      </c>
      <c r="S777" s="8">
        <f t="shared" si="428"/>
        <v>0</v>
      </c>
      <c r="T777" s="122">
        <f t="shared" si="436"/>
        <v>0.12559999999999999</v>
      </c>
      <c r="U777" s="121">
        <f t="shared" si="444"/>
        <v>5</v>
      </c>
      <c r="V777" s="121">
        <v>252</v>
      </c>
      <c r="W777" s="120">
        <f t="shared" si="429"/>
        <v>1.002350302</v>
      </c>
      <c r="X777" s="172">
        <f t="shared" si="452"/>
        <v>14.983314412949978</v>
      </c>
      <c r="Y777" s="113">
        <f t="shared" si="430"/>
        <v>0</v>
      </c>
      <c r="Z777" s="125" t="str">
        <f t="shared" si="440"/>
        <v>J=</v>
      </c>
      <c r="AA777" s="118">
        <f t="shared" si="441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31"/>
        <v>44923</v>
      </c>
      <c r="B778" s="113">
        <f t="shared" ref="B778:B841" si="453">(P778+X778)</f>
        <v>1214.1375660635458</v>
      </c>
      <c r="C778" s="113">
        <f t="shared" si="437"/>
        <v>1001.409519</v>
      </c>
      <c r="D778" s="114">
        <f t="shared" si="432"/>
        <v>6407.93</v>
      </c>
      <c r="E778" s="115">
        <f t="shared" si="447"/>
        <v>6434.2</v>
      </c>
      <c r="F778" s="116">
        <f t="shared" si="448"/>
        <v>44885</v>
      </c>
      <c r="G778" s="117">
        <f t="shared" ref="G778:G841" si="454">(E778/D778)-1</f>
        <v>4.0996078296735572E-3</v>
      </c>
      <c r="H778" s="118">
        <f t="shared" si="438"/>
        <v>44946</v>
      </c>
      <c r="I778" s="118">
        <f t="shared" ref="I778:I841" si="455">IF(A778&gt;I777,H778,I777)</f>
        <v>44946</v>
      </c>
      <c r="J778" s="119">
        <f t="shared" si="433"/>
        <v>23</v>
      </c>
      <c r="K778" s="119">
        <f t="shared" si="449"/>
        <v>6</v>
      </c>
      <c r="L778" s="8">
        <f t="shared" si="434"/>
        <v>1.0010678399999999</v>
      </c>
      <c r="M778" s="120">
        <f t="shared" si="450"/>
        <v>1.0059007799999999</v>
      </c>
      <c r="N778" s="120">
        <f t="shared" si="443"/>
        <v>1.1956141300306562</v>
      </c>
      <c r="O778" s="113">
        <f t="shared" si="446"/>
        <v>1.19689085</v>
      </c>
      <c r="P778" s="113">
        <f t="shared" ref="P778:P841" si="456">TRUNC(C778*O778,8)</f>
        <v>1198.57789039</v>
      </c>
      <c r="Q778" s="11">
        <f t="shared" si="439"/>
        <v>0</v>
      </c>
      <c r="R778" s="30">
        <f t="shared" si="435"/>
        <v>0</v>
      </c>
      <c r="S778" s="8">
        <f t="shared" ref="S778:S841" si="457">IF(R778&gt;0,TRUNC(R778*P778,8),0)</f>
        <v>0</v>
      </c>
      <c r="T778" s="122">
        <f t="shared" si="436"/>
        <v>0.12559999999999999</v>
      </c>
      <c r="U778" s="121">
        <f t="shared" si="444"/>
        <v>6</v>
      </c>
      <c r="V778" s="121">
        <v>252</v>
      </c>
      <c r="W778" s="120">
        <f t="shared" ref="W778:W841" si="458">ROUND((1+T778)^TRUNC((U778/V778),9),9)</f>
        <v>1.002821025</v>
      </c>
      <c r="X778" s="172">
        <f t="shared" si="452"/>
        <v>15.559675673545804</v>
      </c>
      <c r="Y778" s="113">
        <f t="shared" ref="Y778:Y801" si="459">IF(Q778&gt;0,S778+X778,0)</f>
        <v>0</v>
      </c>
      <c r="Z778" s="125" t="str">
        <f t="shared" si="440"/>
        <v>J=</v>
      </c>
      <c r="AA778" s="118">
        <f t="shared" si="441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60">(A778+1)</f>
        <v>44924</v>
      </c>
      <c r="B779" s="113">
        <f t="shared" si="453"/>
        <v>1214.9276271436888</v>
      </c>
      <c r="C779" s="113">
        <f t="shared" si="437"/>
        <v>1001.409519</v>
      </c>
      <c r="D779" s="114">
        <f t="shared" ref="D779:D842" si="461">IF(E779=E778,D778,E778)</f>
        <v>6407.93</v>
      </c>
      <c r="E779" s="115">
        <f t="shared" si="447"/>
        <v>6434.2</v>
      </c>
      <c r="F779" s="116">
        <f t="shared" si="448"/>
        <v>44885</v>
      </c>
      <c r="G779" s="117">
        <f t="shared" si="454"/>
        <v>4.0996078296735572E-3</v>
      </c>
      <c r="H779" s="118">
        <f t="shared" si="438"/>
        <v>44946</v>
      </c>
      <c r="I779" s="118">
        <f t="shared" si="455"/>
        <v>44946</v>
      </c>
      <c r="J779" s="119">
        <f t="shared" ref="J779:J842" si="462">IF(I779=I778,J778,NETWORKDAYS(I778,I779,$AD$176:$AD$502)-1)</f>
        <v>23</v>
      </c>
      <c r="K779" s="119">
        <f t="shared" si="449"/>
        <v>7</v>
      </c>
      <c r="L779" s="8">
        <f t="shared" ref="L779:L842" si="463">IF(E779&lt;D779,1,TRUNC((E779/D779)^TRUNC((K779/J779),9),8))</f>
        <v>1.0012459300000001</v>
      </c>
      <c r="M779" s="120">
        <f t="shared" si="450"/>
        <v>1.0059007799999999</v>
      </c>
      <c r="N779" s="120">
        <f t="shared" si="443"/>
        <v>1.1956141300306562</v>
      </c>
      <c r="O779" s="113">
        <f t="shared" si="446"/>
        <v>1.19710378</v>
      </c>
      <c r="P779" s="113">
        <f t="shared" si="456"/>
        <v>1198.79112052</v>
      </c>
      <c r="Q779" s="11">
        <f t="shared" si="439"/>
        <v>0</v>
      </c>
      <c r="R779" s="30">
        <f t="shared" ref="R779:R842" si="464">IF(Q779&gt;0,VLOOKUP($A779,$AD$10:$AI$170,6),0)</f>
        <v>0</v>
      </c>
      <c r="S779" s="8">
        <f t="shared" si="457"/>
        <v>0</v>
      </c>
      <c r="T779" s="122">
        <f t="shared" ref="T779:T842" si="465">(T778)</f>
        <v>0.12559999999999999</v>
      </c>
      <c r="U779" s="121">
        <f t="shared" si="444"/>
        <v>7</v>
      </c>
      <c r="V779" s="121">
        <v>252</v>
      </c>
      <c r="W779" s="120">
        <f t="shared" si="458"/>
        <v>1.0032919680000001</v>
      </c>
      <c r="X779" s="172">
        <f t="shared" si="452"/>
        <v>16.136506623688746</v>
      </c>
      <c r="Y779" s="113">
        <f t="shared" si="459"/>
        <v>0</v>
      </c>
      <c r="Z779" s="125" t="str">
        <f t="shared" si="440"/>
        <v>J=</v>
      </c>
      <c r="AA779" s="118">
        <f t="shared" si="441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5">
      <c r="A780" s="175">
        <f t="shared" si="460"/>
        <v>44925</v>
      </c>
      <c r="B780" s="172">
        <f t="shared" si="453"/>
        <v>1215.7181801703653</v>
      </c>
      <c r="C780" s="172">
        <f t="shared" ref="C780:C843" si="466">TRUNC(IF(Q779&gt;0,VLOOKUP(A779,$AD$12:$AE$170,2),C779),8)</f>
        <v>1001.409519</v>
      </c>
      <c r="D780" s="176">
        <f t="shared" si="461"/>
        <v>6407.93</v>
      </c>
      <c r="E780" s="177">
        <f t="shared" si="447"/>
        <v>6434.2</v>
      </c>
      <c r="F780" s="178">
        <f t="shared" si="448"/>
        <v>44885</v>
      </c>
      <c r="G780" s="179">
        <f t="shared" si="454"/>
        <v>4.0996078296735572E-3</v>
      </c>
      <c r="H780" s="175">
        <f t="shared" ref="H780:H843" si="467">IF(DAY(A780)=H$9,VLOOKUP(A780,AH$118:AN$450,4),H779)</f>
        <v>44946</v>
      </c>
      <c r="I780" s="175">
        <f t="shared" si="455"/>
        <v>44946</v>
      </c>
      <c r="J780" s="173">
        <f t="shared" si="462"/>
        <v>23</v>
      </c>
      <c r="K780" s="173">
        <f t="shared" si="449"/>
        <v>8</v>
      </c>
      <c r="L780" s="172">
        <f t="shared" si="463"/>
        <v>1.0014240400000001</v>
      </c>
      <c r="M780" s="180">
        <f t="shared" si="450"/>
        <v>1.0059007799999999</v>
      </c>
      <c r="N780" s="180">
        <f t="shared" si="443"/>
        <v>1.1956141300306562</v>
      </c>
      <c r="O780" s="172">
        <f t="shared" si="446"/>
        <v>1.1973167300000001</v>
      </c>
      <c r="P780" s="172">
        <f t="shared" si="456"/>
        <v>1199.0043706700001</v>
      </c>
      <c r="Q780" s="181">
        <f t="shared" ref="Q780:Q843" si="468">IF(VLOOKUP(A780,AD$10:AK$170,8)=VLOOKUP(A779,AD$10:AK$170,8),0,VLOOKUP(A780,AD$10:AK$170,8))</f>
        <v>0</v>
      </c>
      <c r="R780" s="182">
        <f t="shared" si="464"/>
        <v>0</v>
      </c>
      <c r="S780" s="172">
        <f t="shared" si="457"/>
        <v>0</v>
      </c>
      <c r="T780" s="183">
        <f t="shared" si="465"/>
        <v>0.12559999999999999</v>
      </c>
      <c r="U780" s="181">
        <f t="shared" si="444"/>
        <v>8</v>
      </c>
      <c r="V780" s="181">
        <v>252</v>
      </c>
      <c r="W780" s="180">
        <f t="shared" si="458"/>
        <v>1.0037631330000001</v>
      </c>
      <c r="X780" s="172">
        <f t="shared" si="452"/>
        <v>16.713809500365265</v>
      </c>
      <c r="Y780" s="172">
        <f t="shared" si="459"/>
        <v>0</v>
      </c>
      <c r="Z780" s="184" t="str">
        <f t="shared" ref="Z780:Z843" si="469">IF($Q779&gt;0,VLOOKUP($A779,$AD$10:$AM$170,9),Z779)</f>
        <v>J=</v>
      </c>
      <c r="AA780" s="175">
        <f t="shared" ref="AA780:AA843" si="470">IF($Q779&gt;0,VLOOKUP($A779,$AD$10:$AM$170,10),AA779)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60"/>
        <v>44926</v>
      </c>
      <c r="B781" s="113">
        <f t="shared" si="453"/>
        <v>1204.2957821100001</v>
      </c>
      <c r="C781" s="113">
        <f t="shared" si="466"/>
        <v>1001.409519</v>
      </c>
      <c r="D781" s="114">
        <f t="shared" si="461"/>
        <v>6407.93</v>
      </c>
      <c r="E781" s="115">
        <f t="shared" si="447"/>
        <v>6434.2</v>
      </c>
      <c r="F781" s="116">
        <f t="shared" si="448"/>
        <v>44885</v>
      </c>
      <c r="G781" s="117">
        <f t="shared" si="454"/>
        <v>4.0996078296735572E-3</v>
      </c>
      <c r="H781" s="118">
        <f t="shared" si="467"/>
        <v>44946</v>
      </c>
      <c r="I781" s="118">
        <f t="shared" si="455"/>
        <v>44946</v>
      </c>
      <c r="J781" s="119">
        <f t="shared" si="462"/>
        <v>23</v>
      </c>
      <c r="K781" s="119">
        <f t="shared" si="449"/>
        <v>9</v>
      </c>
      <c r="L781" s="8">
        <f t="shared" si="463"/>
        <v>1.0016021900000001</v>
      </c>
      <c r="M781" s="120">
        <f t="shared" si="450"/>
        <v>1.0059007799999999</v>
      </c>
      <c r="N781" s="120">
        <f t="shared" si="443"/>
        <v>1.1956141300306562</v>
      </c>
      <c r="O781" s="113">
        <f t="shared" si="446"/>
        <v>1.1975297300000001</v>
      </c>
      <c r="P781" s="113">
        <f t="shared" si="456"/>
        <v>1199.2176709</v>
      </c>
      <c r="Q781" s="11">
        <f t="shared" si="468"/>
        <v>0</v>
      </c>
      <c r="R781" s="30">
        <f t="shared" si="464"/>
        <v>0</v>
      </c>
      <c r="S781" s="8">
        <f t="shared" si="457"/>
        <v>0</v>
      </c>
      <c r="T781" s="122">
        <f t="shared" si="465"/>
        <v>0.12559999999999999</v>
      </c>
      <c r="U781" s="121">
        <f t="shared" si="444"/>
        <v>9</v>
      </c>
      <c r="V781" s="121">
        <v>252</v>
      </c>
      <c r="W781" s="120">
        <f t="shared" si="458"/>
        <v>1.00423452</v>
      </c>
      <c r="X781" s="172">
        <f>TRUNC((P781*(W781-1)),8)</f>
        <v>5.0781112100000003</v>
      </c>
      <c r="Y781" s="113">
        <f t="shared" si="459"/>
        <v>0</v>
      </c>
      <c r="Z781" s="125" t="str">
        <f t="shared" si="469"/>
        <v>J=</v>
      </c>
      <c r="AA781" s="118">
        <f t="shared" si="470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60"/>
        <v>44927</v>
      </c>
      <c r="B782" s="113">
        <f t="shared" si="453"/>
        <v>1204.2957821100001</v>
      </c>
      <c r="C782" s="113">
        <f t="shared" si="466"/>
        <v>1001.409519</v>
      </c>
      <c r="D782" s="114">
        <f t="shared" si="461"/>
        <v>6407.93</v>
      </c>
      <c r="E782" s="115">
        <f t="shared" si="447"/>
        <v>6434.2</v>
      </c>
      <c r="F782" s="116">
        <f t="shared" si="448"/>
        <v>44885</v>
      </c>
      <c r="G782" s="117">
        <f t="shared" si="454"/>
        <v>4.0996078296735572E-3</v>
      </c>
      <c r="H782" s="118">
        <f t="shared" si="467"/>
        <v>44946</v>
      </c>
      <c r="I782" s="118">
        <f t="shared" si="455"/>
        <v>44946</v>
      </c>
      <c r="J782" s="119">
        <f t="shared" si="462"/>
        <v>23</v>
      </c>
      <c r="K782" s="119">
        <f t="shared" si="449"/>
        <v>9</v>
      </c>
      <c r="L782" s="8">
        <f t="shared" si="463"/>
        <v>1.0016021900000001</v>
      </c>
      <c r="M782" s="120">
        <f t="shared" si="450"/>
        <v>1.0059007799999999</v>
      </c>
      <c r="N782" s="120">
        <f t="shared" si="443"/>
        <v>1.1956141300306562</v>
      </c>
      <c r="O782" s="113">
        <f t="shared" si="446"/>
        <v>1.1975297300000001</v>
      </c>
      <c r="P782" s="113">
        <f t="shared" si="456"/>
        <v>1199.2176709</v>
      </c>
      <c r="Q782" s="11">
        <f t="shared" si="468"/>
        <v>0</v>
      </c>
      <c r="R782" s="30">
        <f t="shared" si="464"/>
        <v>0</v>
      </c>
      <c r="S782" s="8">
        <f t="shared" si="457"/>
        <v>0</v>
      </c>
      <c r="T782" s="122">
        <f t="shared" si="465"/>
        <v>0.12559999999999999</v>
      </c>
      <c r="U782" s="121">
        <f t="shared" si="444"/>
        <v>9</v>
      </c>
      <c r="V782" s="121">
        <v>252</v>
      </c>
      <c r="W782" s="120">
        <f t="shared" si="458"/>
        <v>1.00423452</v>
      </c>
      <c r="X782" s="172">
        <f t="shared" ref="X782:X801" si="471">TRUNC((P782*(W782-1)),8)</f>
        <v>5.0781112100000003</v>
      </c>
      <c r="Y782" s="113">
        <f t="shared" si="459"/>
        <v>0</v>
      </c>
      <c r="Z782" s="125" t="str">
        <f t="shared" si="469"/>
        <v>J=</v>
      </c>
      <c r="AA782" s="118">
        <f t="shared" si="470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60"/>
        <v>44928</v>
      </c>
      <c r="B783" s="113">
        <f t="shared" si="453"/>
        <v>1204.2957821100001</v>
      </c>
      <c r="C783" s="113">
        <f t="shared" si="466"/>
        <v>1001.409519</v>
      </c>
      <c r="D783" s="114">
        <f t="shared" si="461"/>
        <v>6407.93</v>
      </c>
      <c r="E783" s="115">
        <f t="shared" si="447"/>
        <v>6434.2</v>
      </c>
      <c r="F783" s="116">
        <f t="shared" si="448"/>
        <v>44885</v>
      </c>
      <c r="G783" s="117">
        <f t="shared" si="454"/>
        <v>4.0996078296735572E-3</v>
      </c>
      <c r="H783" s="118">
        <f t="shared" si="467"/>
        <v>44946</v>
      </c>
      <c r="I783" s="118">
        <f t="shared" si="455"/>
        <v>44946</v>
      </c>
      <c r="J783" s="119">
        <f t="shared" si="462"/>
        <v>23</v>
      </c>
      <c r="K783" s="119">
        <f t="shared" si="449"/>
        <v>9</v>
      </c>
      <c r="L783" s="8">
        <f t="shared" si="463"/>
        <v>1.0016021900000001</v>
      </c>
      <c r="M783" s="120">
        <f t="shared" si="450"/>
        <v>1.0059007799999999</v>
      </c>
      <c r="N783" s="120">
        <f t="shared" si="443"/>
        <v>1.1956141300306562</v>
      </c>
      <c r="O783" s="113">
        <f t="shared" si="446"/>
        <v>1.1975297300000001</v>
      </c>
      <c r="P783" s="113">
        <f t="shared" si="456"/>
        <v>1199.2176709</v>
      </c>
      <c r="Q783" s="11">
        <f t="shared" si="468"/>
        <v>0</v>
      </c>
      <c r="R783" s="30">
        <f t="shared" si="464"/>
        <v>0</v>
      </c>
      <c r="S783" s="8">
        <f t="shared" si="457"/>
        <v>0</v>
      </c>
      <c r="T783" s="122">
        <f t="shared" si="465"/>
        <v>0.12559999999999999</v>
      </c>
      <c r="U783" s="121">
        <f t="shared" si="444"/>
        <v>9</v>
      </c>
      <c r="V783" s="121">
        <v>252</v>
      </c>
      <c r="W783" s="120">
        <f t="shared" si="458"/>
        <v>1.00423452</v>
      </c>
      <c r="X783" s="172">
        <f t="shared" si="471"/>
        <v>5.0781112100000003</v>
      </c>
      <c r="Y783" s="113">
        <f t="shared" si="459"/>
        <v>0</v>
      </c>
      <c r="Z783" s="125" t="str">
        <f t="shared" si="469"/>
        <v>J=</v>
      </c>
      <c r="AA783" s="118">
        <f t="shared" si="470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60"/>
        <v>44929</v>
      </c>
      <c r="B784" s="113">
        <f t="shared" si="453"/>
        <v>1205.07567578</v>
      </c>
      <c r="C784" s="113">
        <f t="shared" si="466"/>
        <v>1001.409519</v>
      </c>
      <c r="D784" s="114">
        <f t="shared" si="461"/>
        <v>6407.93</v>
      </c>
      <c r="E784" s="115">
        <f t="shared" si="447"/>
        <v>6434.2</v>
      </c>
      <c r="F784" s="116">
        <f t="shared" si="448"/>
        <v>44885</v>
      </c>
      <c r="G784" s="117">
        <f t="shared" si="454"/>
        <v>4.0996078296735572E-3</v>
      </c>
      <c r="H784" s="118">
        <f t="shared" si="467"/>
        <v>44946</v>
      </c>
      <c r="I784" s="118">
        <f t="shared" si="455"/>
        <v>44946</v>
      </c>
      <c r="J784" s="119">
        <f t="shared" si="462"/>
        <v>23</v>
      </c>
      <c r="K784" s="119">
        <f t="shared" si="449"/>
        <v>10</v>
      </c>
      <c r="L784" s="8">
        <f t="shared" si="463"/>
        <v>1.0017803700000001</v>
      </c>
      <c r="M784" s="120">
        <f t="shared" si="450"/>
        <v>1.0059007799999999</v>
      </c>
      <c r="N784" s="120">
        <f t="shared" si="443"/>
        <v>1.1956141300306562</v>
      </c>
      <c r="O784" s="113">
        <f t="shared" si="446"/>
        <v>1.1977427599999999</v>
      </c>
      <c r="P784" s="113">
        <f t="shared" si="456"/>
        <v>1199.4310011699999</v>
      </c>
      <c r="Q784" s="11">
        <f t="shared" si="468"/>
        <v>0</v>
      </c>
      <c r="R784" s="30">
        <f t="shared" si="464"/>
        <v>0</v>
      </c>
      <c r="S784" s="8">
        <f t="shared" si="457"/>
        <v>0</v>
      </c>
      <c r="T784" s="122">
        <f t="shared" si="465"/>
        <v>0.12559999999999999</v>
      </c>
      <c r="U784" s="121">
        <f t="shared" si="444"/>
        <v>10</v>
      </c>
      <c r="V784" s="121">
        <v>252</v>
      </c>
      <c r="W784" s="120">
        <f t="shared" si="458"/>
        <v>1.0047061269999999</v>
      </c>
      <c r="X784" s="172">
        <f t="shared" si="471"/>
        <v>5.64467461</v>
      </c>
      <c r="Y784" s="113">
        <f t="shared" si="459"/>
        <v>0</v>
      </c>
      <c r="Z784" s="125" t="str">
        <f t="shared" si="469"/>
        <v>J=</v>
      </c>
      <c r="AA784" s="118">
        <f t="shared" si="470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60"/>
        <v>44930</v>
      </c>
      <c r="B785" s="113">
        <f t="shared" si="453"/>
        <v>1205.8560784700001</v>
      </c>
      <c r="C785" s="113">
        <f t="shared" si="466"/>
        <v>1001.409519</v>
      </c>
      <c r="D785" s="114">
        <f t="shared" si="461"/>
        <v>6407.93</v>
      </c>
      <c r="E785" s="115">
        <f t="shared" si="447"/>
        <v>6434.2</v>
      </c>
      <c r="F785" s="116">
        <f t="shared" si="448"/>
        <v>44885</v>
      </c>
      <c r="G785" s="117">
        <f t="shared" si="454"/>
        <v>4.0996078296735572E-3</v>
      </c>
      <c r="H785" s="118">
        <f t="shared" si="467"/>
        <v>44946</v>
      </c>
      <c r="I785" s="118">
        <f t="shared" si="455"/>
        <v>44946</v>
      </c>
      <c r="J785" s="119">
        <f t="shared" si="462"/>
        <v>23</v>
      </c>
      <c r="K785" s="119">
        <f t="shared" si="449"/>
        <v>11</v>
      </c>
      <c r="L785" s="8">
        <f t="shared" si="463"/>
        <v>1.0019585799999999</v>
      </c>
      <c r="M785" s="120">
        <f t="shared" si="450"/>
        <v>1.0059007799999999</v>
      </c>
      <c r="N785" s="120">
        <f t="shared" si="443"/>
        <v>1.1956141300306562</v>
      </c>
      <c r="O785" s="113">
        <f t="shared" si="446"/>
        <v>1.1979558299999999</v>
      </c>
      <c r="P785" s="113">
        <f t="shared" si="456"/>
        <v>1199.6443715</v>
      </c>
      <c r="Q785" s="11">
        <f t="shared" si="468"/>
        <v>0</v>
      </c>
      <c r="R785" s="30">
        <f t="shared" si="464"/>
        <v>0</v>
      </c>
      <c r="S785" s="8">
        <f t="shared" si="457"/>
        <v>0</v>
      </c>
      <c r="T785" s="122">
        <f t="shared" si="465"/>
        <v>0.12559999999999999</v>
      </c>
      <c r="U785" s="121">
        <f t="shared" si="444"/>
        <v>11</v>
      </c>
      <c r="V785" s="121">
        <v>252</v>
      </c>
      <c r="W785" s="120">
        <f t="shared" si="458"/>
        <v>1.0051779569999999</v>
      </c>
      <c r="X785" s="172">
        <f t="shared" si="471"/>
        <v>6.2117069699999998</v>
      </c>
      <c r="Y785" s="113">
        <f t="shared" si="459"/>
        <v>0</v>
      </c>
      <c r="Z785" s="125" t="str">
        <f t="shared" si="469"/>
        <v>J=</v>
      </c>
      <c r="AA785" s="118">
        <f t="shared" si="470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60"/>
        <v>44931</v>
      </c>
      <c r="B786" s="113">
        <f t="shared" si="453"/>
        <v>1206.6369968199999</v>
      </c>
      <c r="C786" s="113">
        <f t="shared" si="466"/>
        <v>1001.409519</v>
      </c>
      <c r="D786" s="114">
        <f t="shared" si="461"/>
        <v>6407.93</v>
      </c>
      <c r="E786" s="115">
        <f t="shared" si="447"/>
        <v>6434.2</v>
      </c>
      <c r="F786" s="116">
        <f t="shared" si="448"/>
        <v>44885</v>
      </c>
      <c r="G786" s="117">
        <f t="shared" si="454"/>
        <v>4.0996078296735572E-3</v>
      </c>
      <c r="H786" s="118">
        <f t="shared" si="467"/>
        <v>44946</v>
      </c>
      <c r="I786" s="118">
        <f t="shared" si="455"/>
        <v>44946</v>
      </c>
      <c r="J786" s="119">
        <f t="shared" si="462"/>
        <v>23</v>
      </c>
      <c r="K786" s="119">
        <f t="shared" si="449"/>
        <v>12</v>
      </c>
      <c r="L786" s="8">
        <f t="shared" si="463"/>
        <v>1.00213683</v>
      </c>
      <c r="M786" s="120">
        <f t="shared" si="450"/>
        <v>1.0059007799999999</v>
      </c>
      <c r="N786" s="120">
        <f t="shared" si="443"/>
        <v>1.1956141300306562</v>
      </c>
      <c r="O786" s="113">
        <f t="shared" si="446"/>
        <v>1.1981689499999999</v>
      </c>
      <c r="P786" s="113">
        <f t="shared" si="456"/>
        <v>1199.8577918999999</v>
      </c>
      <c r="Q786" s="11">
        <f t="shared" si="468"/>
        <v>0</v>
      </c>
      <c r="R786" s="30">
        <f t="shared" si="464"/>
        <v>0</v>
      </c>
      <c r="S786" s="8">
        <f t="shared" si="457"/>
        <v>0</v>
      </c>
      <c r="T786" s="122">
        <f t="shared" si="465"/>
        <v>0.12559999999999999</v>
      </c>
      <c r="U786" s="121">
        <f t="shared" si="444"/>
        <v>12</v>
      </c>
      <c r="V786" s="121">
        <v>252</v>
      </c>
      <c r="W786" s="120">
        <f t="shared" si="458"/>
        <v>1.0056500070000001</v>
      </c>
      <c r="X786" s="172">
        <f t="shared" si="471"/>
        <v>6.7792049199999997</v>
      </c>
      <c r="Y786" s="113">
        <f t="shared" si="459"/>
        <v>0</v>
      </c>
      <c r="Z786" s="125" t="str">
        <f t="shared" si="469"/>
        <v>J=</v>
      </c>
      <c r="AA786" s="118">
        <f t="shared" si="470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60"/>
        <v>44932</v>
      </c>
      <c r="B787" s="113">
        <f t="shared" si="453"/>
        <v>1207.4184044200001</v>
      </c>
      <c r="C787" s="113">
        <f t="shared" si="466"/>
        <v>1001.409519</v>
      </c>
      <c r="D787" s="114">
        <f t="shared" si="461"/>
        <v>6407.93</v>
      </c>
      <c r="E787" s="115">
        <f t="shared" si="447"/>
        <v>6434.2</v>
      </c>
      <c r="F787" s="116">
        <f t="shared" si="448"/>
        <v>44885</v>
      </c>
      <c r="G787" s="117">
        <f t="shared" si="454"/>
        <v>4.0996078296735572E-3</v>
      </c>
      <c r="H787" s="118">
        <f t="shared" si="467"/>
        <v>44946</v>
      </c>
      <c r="I787" s="118">
        <f t="shared" si="455"/>
        <v>44946</v>
      </c>
      <c r="J787" s="119">
        <f t="shared" si="462"/>
        <v>23</v>
      </c>
      <c r="K787" s="119">
        <f t="shared" si="449"/>
        <v>13</v>
      </c>
      <c r="L787" s="8">
        <f t="shared" si="463"/>
        <v>1.0023150999999999</v>
      </c>
      <c r="M787" s="120">
        <f t="shared" si="450"/>
        <v>1.0059007799999999</v>
      </c>
      <c r="N787" s="120">
        <f t="shared" si="443"/>
        <v>1.1956141300306562</v>
      </c>
      <c r="O787" s="113">
        <f t="shared" si="446"/>
        <v>1.19838209</v>
      </c>
      <c r="P787" s="113">
        <f t="shared" si="456"/>
        <v>1200.07123232</v>
      </c>
      <c r="Q787" s="11">
        <f t="shared" si="468"/>
        <v>0</v>
      </c>
      <c r="R787" s="30">
        <f t="shared" si="464"/>
        <v>0</v>
      </c>
      <c r="S787" s="8">
        <f t="shared" si="457"/>
        <v>0</v>
      </c>
      <c r="T787" s="122">
        <f t="shared" si="465"/>
        <v>0.12559999999999999</v>
      </c>
      <c r="U787" s="121">
        <f t="shared" si="444"/>
        <v>13</v>
      </c>
      <c r="V787" s="121">
        <v>252</v>
      </c>
      <c r="W787" s="120">
        <f t="shared" si="458"/>
        <v>1.00612228</v>
      </c>
      <c r="X787" s="172">
        <f t="shared" si="471"/>
        <v>7.3471720999999999</v>
      </c>
      <c r="Y787" s="113">
        <f t="shared" si="459"/>
        <v>0</v>
      </c>
      <c r="Z787" s="125" t="str">
        <f t="shared" si="469"/>
        <v>J=</v>
      </c>
      <c r="AA787" s="118">
        <f t="shared" si="470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60"/>
        <v>44933</v>
      </c>
      <c r="B788" s="113">
        <f t="shared" si="453"/>
        <v>1208.2003293</v>
      </c>
      <c r="C788" s="113">
        <f t="shared" si="466"/>
        <v>1001.409519</v>
      </c>
      <c r="D788" s="114">
        <f t="shared" si="461"/>
        <v>6407.93</v>
      </c>
      <c r="E788" s="115">
        <f t="shared" si="447"/>
        <v>6434.2</v>
      </c>
      <c r="F788" s="116">
        <f t="shared" si="448"/>
        <v>44885</v>
      </c>
      <c r="G788" s="117">
        <f t="shared" si="454"/>
        <v>4.0996078296735572E-3</v>
      </c>
      <c r="H788" s="118">
        <f t="shared" si="467"/>
        <v>44946</v>
      </c>
      <c r="I788" s="118">
        <f t="shared" si="455"/>
        <v>44946</v>
      </c>
      <c r="J788" s="119">
        <f t="shared" si="462"/>
        <v>23</v>
      </c>
      <c r="K788" s="119">
        <f t="shared" si="449"/>
        <v>14</v>
      </c>
      <c r="L788" s="8">
        <f t="shared" si="463"/>
        <v>1.00249341</v>
      </c>
      <c r="M788" s="120">
        <f t="shared" si="450"/>
        <v>1.0059007799999999</v>
      </c>
      <c r="N788" s="120">
        <f t="shared" si="443"/>
        <v>1.1956141300306562</v>
      </c>
      <c r="O788" s="113">
        <f t="shared" si="446"/>
        <v>1.1985952799999999</v>
      </c>
      <c r="P788" s="113">
        <f t="shared" si="456"/>
        <v>1200.2847228200001</v>
      </c>
      <c r="Q788" s="11">
        <f t="shared" si="468"/>
        <v>0</v>
      </c>
      <c r="R788" s="30">
        <f t="shared" si="464"/>
        <v>0</v>
      </c>
      <c r="S788" s="8">
        <f t="shared" si="457"/>
        <v>0</v>
      </c>
      <c r="T788" s="122">
        <f t="shared" si="465"/>
        <v>0.12559999999999999</v>
      </c>
      <c r="U788" s="121">
        <f t="shared" si="444"/>
        <v>14</v>
      </c>
      <c r="V788" s="121">
        <v>252</v>
      </c>
      <c r="W788" s="120">
        <f t="shared" si="458"/>
        <v>1.0065947740000001</v>
      </c>
      <c r="X788" s="172">
        <f t="shared" si="471"/>
        <v>7.9156064800000001</v>
      </c>
      <c r="Y788" s="113">
        <f t="shared" si="459"/>
        <v>0</v>
      </c>
      <c r="Z788" s="125" t="str">
        <f t="shared" si="469"/>
        <v>J=</v>
      </c>
      <c r="AA788" s="118">
        <f t="shared" si="470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60"/>
        <v>44934</v>
      </c>
      <c r="B789" s="113">
        <f t="shared" si="453"/>
        <v>1208.2003293</v>
      </c>
      <c r="C789" s="113">
        <f t="shared" si="466"/>
        <v>1001.409519</v>
      </c>
      <c r="D789" s="114">
        <f t="shared" si="461"/>
        <v>6407.93</v>
      </c>
      <c r="E789" s="115">
        <f t="shared" si="447"/>
        <v>6434.2</v>
      </c>
      <c r="F789" s="116">
        <f t="shared" si="448"/>
        <v>44885</v>
      </c>
      <c r="G789" s="117">
        <f t="shared" si="454"/>
        <v>4.0996078296735572E-3</v>
      </c>
      <c r="H789" s="118">
        <f t="shared" si="467"/>
        <v>44946</v>
      </c>
      <c r="I789" s="118">
        <f t="shared" si="455"/>
        <v>44946</v>
      </c>
      <c r="J789" s="119">
        <f t="shared" si="462"/>
        <v>23</v>
      </c>
      <c r="K789" s="119">
        <f t="shared" si="449"/>
        <v>14</v>
      </c>
      <c r="L789" s="8">
        <f t="shared" si="463"/>
        <v>1.00249341</v>
      </c>
      <c r="M789" s="120">
        <f t="shared" si="450"/>
        <v>1.0059007799999999</v>
      </c>
      <c r="N789" s="120">
        <f t="shared" si="443"/>
        <v>1.1956141300306562</v>
      </c>
      <c r="O789" s="113">
        <f t="shared" si="446"/>
        <v>1.1985952799999999</v>
      </c>
      <c r="P789" s="113">
        <f t="shared" si="456"/>
        <v>1200.2847228200001</v>
      </c>
      <c r="Q789" s="11">
        <f t="shared" si="468"/>
        <v>0</v>
      </c>
      <c r="R789" s="30">
        <f t="shared" si="464"/>
        <v>0</v>
      </c>
      <c r="S789" s="8">
        <f t="shared" si="457"/>
        <v>0</v>
      </c>
      <c r="T789" s="122">
        <f t="shared" si="465"/>
        <v>0.12559999999999999</v>
      </c>
      <c r="U789" s="121">
        <f t="shared" si="444"/>
        <v>14</v>
      </c>
      <c r="V789" s="121">
        <v>252</v>
      </c>
      <c r="W789" s="120">
        <f t="shared" si="458"/>
        <v>1.0065947740000001</v>
      </c>
      <c r="X789" s="172">
        <f t="shared" si="471"/>
        <v>7.9156064800000001</v>
      </c>
      <c r="Y789" s="113">
        <f t="shared" si="459"/>
        <v>0</v>
      </c>
      <c r="Z789" s="125" t="str">
        <f t="shared" si="469"/>
        <v>J=</v>
      </c>
      <c r="AA789" s="118">
        <f t="shared" si="470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60"/>
        <v>44935</v>
      </c>
      <c r="B790" s="113">
        <f t="shared" si="453"/>
        <v>1208.2003293</v>
      </c>
      <c r="C790" s="113">
        <f t="shared" si="466"/>
        <v>1001.409519</v>
      </c>
      <c r="D790" s="114">
        <f t="shared" si="461"/>
        <v>6407.93</v>
      </c>
      <c r="E790" s="115">
        <f t="shared" si="447"/>
        <v>6434.2</v>
      </c>
      <c r="F790" s="116">
        <f t="shared" si="448"/>
        <v>44885</v>
      </c>
      <c r="G790" s="117">
        <f t="shared" si="454"/>
        <v>4.0996078296735572E-3</v>
      </c>
      <c r="H790" s="118">
        <f t="shared" si="467"/>
        <v>44946</v>
      </c>
      <c r="I790" s="118">
        <f t="shared" si="455"/>
        <v>44946</v>
      </c>
      <c r="J790" s="119">
        <f t="shared" si="462"/>
        <v>23</v>
      </c>
      <c r="K790" s="119">
        <f t="shared" si="449"/>
        <v>14</v>
      </c>
      <c r="L790" s="8">
        <f t="shared" si="463"/>
        <v>1.00249341</v>
      </c>
      <c r="M790" s="120">
        <f t="shared" si="450"/>
        <v>1.0059007799999999</v>
      </c>
      <c r="N790" s="120">
        <f t="shared" si="443"/>
        <v>1.1956141300306562</v>
      </c>
      <c r="O790" s="113">
        <f t="shared" si="446"/>
        <v>1.1985952799999999</v>
      </c>
      <c r="P790" s="113">
        <f t="shared" si="456"/>
        <v>1200.2847228200001</v>
      </c>
      <c r="Q790" s="11">
        <f t="shared" si="468"/>
        <v>0</v>
      </c>
      <c r="R790" s="30">
        <f t="shared" si="464"/>
        <v>0</v>
      </c>
      <c r="S790" s="8">
        <f t="shared" si="457"/>
        <v>0</v>
      </c>
      <c r="T790" s="122">
        <f t="shared" si="465"/>
        <v>0.12559999999999999</v>
      </c>
      <c r="U790" s="121">
        <f t="shared" si="444"/>
        <v>14</v>
      </c>
      <c r="V790" s="121">
        <v>252</v>
      </c>
      <c r="W790" s="120">
        <f t="shared" si="458"/>
        <v>1.0065947740000001</v>
      </c>
      <c r="X790" s="172">
        <f t="shared" si="471"/>
        <v>7.9156064800000001</v>
      </c>
      <c r="Y790" s="113">
        <f t="shared" si="459"/>
        <v>0</v>
      </c>
      <c r="Z790" s="125" t="str">
        <f t="shared" si="469"/>
        <v>J=</v>
      </c>
      <c r="AA790" s="118">
        <f t="shared" si="470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60"/>
        <v>44936</v>
      </c>
      <c r="B791" s="113">
        <f t="shared" si="453"/>
        <v>1208.9827627699999</v>
      </c>
      <c r="C791" s="113">
        <f t="shared" si="466"/>
        <v>1001.409519</v>
      </c>
      <c r="D791" s="114">
        <f t="shared" si="461"/>
        <v>6407.93</v>
      </c>
      <c r="E791" s="115">
        <f t="shared" si="447"/>
        <v>6434.2</v>
      </c>
      <c r="F791" s="116">
        <f t="shared" si="448"/>
        <v>44885</v>
      </c>
      <c r="G791" s="117">
        <f t="shared" si="454"/>
        <v>4.0996078296735572E-3</v>
      </c>
      <c r="H791" s="118">
        <f t="shared" si="467"/>
        <v>44946</v>
      </c>
      <c r="I791" s="118">
        <f t="shared" si="455"/>
        <v>44946</v>
      </c>
      <c r="J791" s="119">
        <f t="shared" si="462"/>
        <v>23</v>
      </c>
      <c r="K791" s="119">
        <f t="shared" si="449"/>
        <v>15</v>
      </c>
      <c r="L791" s="8">
        <f t="shared" si="463"/>
        <v>1.00267175</v>
      </c>
      <c r="M791" s="120">
        <f t="shared" si="450"/>
        <v>1.0059007799999999</v>
      </c>
      <c r="N791" s="120">
        <f t="shared" si="443"/>
        <v>1.1956141300306562</v>
      </c>
      <c r="O791" s="113">
        <f t="shared" si="446"/>
        <v>1.1988085100000001</v>
      </c>
      <c r="P791" s="113">
        <f t="shared" si="456"/>
        <v>1200.4982533699999</v>
      </c>
      <c r="Q791" s="11">
        <f t="shared" si="468"/>
        <v>0</v>
      </c>
      <c r="R791" s="30">
        <f t="shared" si="464"/>
        <v>0</v>
      </c>
      <c r="S791" s="8">
        <f t="shared" si="457"/>
        <v>0</v>
      </c>
      <c r="T791" s="122">
        <f t="shared" si="465"/>
        <v>0.12559999999999999</v>
      </c>
      <c r="U791" s="121">
        <f t="shared" si="444"/>
        <v>15</v>
      </c>
      <c r="V791" s="121">
        <v>252</v>
      </c>
      <c r="W791" s="120">
        <f t="shared" si="458"/>
        <v>1.0070674900000001</v>
      </c>
      <c r="X791" s="172">
        <f t="shared" si="471"/>
        <v>8.4845094000000003</v>
      </c>
      <c r="Y791" s="113">
        <f t="shared" si="459"/>
        <v>0</v>
      </c>
      <c r="Z791" s="125" t="str">
        <f t="shared" si="469"/>
        <v>J=</v>
      </c>
      <c r="AA791" s="118">
        <f t="shared" si="470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60"/>
        <v>44937</v>
      </c>
      <c r="B792" s="113">
        <f t="shared" si="453"/>
        <v>1209.76569494</v>
      </c>
      <c r="C792" s="113">
        <f t="shared" si="466"/>
        <v>1001.409519</v>
      </c>
      <c r="D792" s="114">
        <f t="shared" si="461"/>
        <v>6407.93</v>
      </c>
      <c r="E792" s="115">
        <f t="shared" si="447"/>
        <v>6434.2</v>
      </c>
      <c r="F792" s="116">
        <f t="shared" si="448"/>
        <v>44885</v>
      </c>
      <c r="G792" s="117">
        <f t="shared" si="454"/>
        <v>4.0996078296735572E-3</v>
      </c>
      <c r="H792" s="118">
        <f t="shared" si="467"/>
        <v>44946</v>
      </c>
      <c r="I792" s="118">
        <f t="shared" si="455"/>
        <v>44946</v>
      </c>
      <c r="J792" s="119">
        <f t="shared" si="462"/>
        <v>23</v>
      </c>
      <c r="K792" s="119">
        <f t="shared" si="449"/>
        <v>16</v>
      </c>
      <c r="L792" s="8">
        <f t="shared" si="463"/>
        <v>1.00285012</v>
      </c>
      <c r="M792" s="120">
        <f t="shared" si="450"/>
        <v>1.0059007799999999</v>
      </c>
      <c r="N792" s="120">
        <f t="shared" si="443"/>
        <v>1.1956141300306562</v>
      </c>
      <c r="O792" s="113">
        <f t="shared" si="446"/>
        <v>1.1990217700000001</v>
      </c>
      <c r="P792" s="113">
        <f t="shared" si="456"/>
        <v>1200.71181396</v>
      </c>
      <c r="Q792" s="11">
        <f t="shared" si="468"/>
        <v>0</v>
      </c>
      <c r="R792" s="30">
        <f t="shared" si="464"/>
        <v>0</v>
      </c>
      <c r="S792" s="8">
        <f t="shared" si="457"/>
        <v>0</v>
      </c>
      <c r="T792" s="122">
        <f t="shared" si="465"/>
        <v>0.12559999999999999</v>
      </c>
      <c r="U792" s="121">
        <f t="shared" si="444"/>
        <v>16</v>
      </c>
      <c r="V792" s="121">
        <v>252</v>
      </c>
      <c r="W792" s="120">
        <f t="shared" si="458"/>
        <v>1.007540428</v>
      </c>
      <c r="X792" s="172">
        <f t="shared" si="471"/>
        <v>9.0538809800000006</v>
      </c>
      <c r="Y792" s="113">
        <f t="shared" si="459"/>
        <v>0</v>
      </c>
      <c r="Z792" s="125" t="str">
        <f t="shared" si="469"/>
        <v>J=</v>
      </c>
      <c r="AA792" s="118">
        <f t="shared" si="470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60"/>
        <v>44938</v>
      </c>
      <c r="B793" s="113">
        <f t="shared" si="453"/>
        <v>1210.5491360999999</v>
      </c>
      <c r="C793" s="113">
        <f t="shared" si="466"/>
        <v>1001.409519</v>
      </c>
      <c r="D793" s="114">
        <f t="shared" si="461"/>
        <v>6407.93</v>
      </c>
      <c r="E793" s="115">
        <f t="shared" si="447"/>
        <v>6434.2</v>
      </c>
      <c r="F793" s="116">
        <f t="shared" si="448"/>
        <v>44885</v>
      </c>
      <c r="G793" s="117">
        <f t="shared" si="454"/>
        <v>4.0996078296735572E-3</v>
      </c>
      <c r="H793" s="118">
        <f t="shared" si="467"/>
        <v>44946</v>
      </c>
      <c r="I793" s="118">
        <f t="shared" si="455"/>
        <v>44946</v>
      </c>
      <c r="J793" s="119">
        <f t="shared" si="462"/>
        <v>23</v>
      </c>
      <c r="K793" s="119">
        <f t="shared" si="449"/>
        <v>17</v>
      </c>
      <c r="L793" s="8">
        <f t="shared" si="463"/>
        <v>1.00302852</v>
      </c>
      <c r="M793" s="120">
        <f t="shared" si="450"/>
        <v>1.0059007799999999</v>
      </c>
      <c r="N793" s="120">
        <f t="shared" si="443"/>
        <v>1.1956141300306562</v>
      </c>
      <c r="O793" s="113">
        <f t="shared" si="446"/>
        <v>1.1992350700000001</v>
      </c>
      <c r="P793" s="113">
        <f t="shared" si="456"/>
        <v>1200.92541461</v>
      </c>
      <c r="Q793" s="11">
        <f t="shared" si="468"/>
        <v>0</v>
      </c>
      <c r="R793" s="30">
        <f t="shared" si="464"/>
        <v>0</v>
      </c>
      <c r="S793" s="8">
        <f t="shared" si="457"/>
        <v>0</v>
      </c>
      <c r="T793" s="122">
        <f t="shared" si="465"/>
        <v>0.12559999999999999</v>
      </c>
      <c r="U793" s="121">
        <f t="shared" si="444"/>
        <v>17</v>
      </c>
      <c r="V793" s="121">
        <v>252</v>
      </c>
      <c r="W793" s="120">
        <f t="shared" si="458"/>
        <v>1.0080135880000001</v>
      </c>
      <c r="X793" s="172">
        <f t="shared" si="471"/>
        <v>9.6237214899999994</v>
      </c>
      <c r="Y793" s="113">
        <f t="shared" si="459"/>
        <v>0</v>
      </c>
      <c r="Z793" s="125" t="str">
        <f t="shared" si="469"/>
        <v>J=</v>
      </c>
      <c r="AA793" s="118">
        <f t="shared" si="470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60"/>
        <v>44939</v>
      </c>
      <c r="B794" s="113">
        <f t="shared" si="453"/>
        <v>1211.3330876399998</v>
      </c>
      <c r="C794" s="113">
        <f t="shared" si="466"/>
        <v>1001.409519</v>
      </c>
      <c r="D794" s="114">
        <f t="shared" si="461"/>
        <v>6407.93</v>
      </c>
      <c r="E794" s="115">
        <f t="shared" si="447"/>
        <v>6434.2</v>
      </c>
      <c r="F794" s="116">
        <f t="shared" si="448"/>
        <v>44885</v>
      </c>
      <c r="G794" s="117">
        <f t="shared" si="454"/>
        <v>4.0996078296735572E-3</v>
      </c>
      <c r="H794" s="118">
        <f t="shared" si="467"/>
        <v>44946</v>
      </c>
      <c r="I794" s="118">
        <f t="shared" si="455"/>
        <v>44946</v>
      </c>
      <c r="J794" s="119">
        <f t="shared" si="462"/>
        <v>23</v>
      </c>
      <c r="K794" s="119">
        <f t="shared" si="449"/>
        <v>18</v>
      </c>
      <c r="L794" s="8">
        <f t="shared" si="463"/>
        <v>1.00320696</v>
      </c>
      <c r="M794" s="120">
        <f t="shared" si="450"/>
        <v>1.0059007799999999</v>
      </c>
      <c r="N794" s="120">
        <f t="shared" si="443"/>
        <v>1.1956141300306562</v>
      </c>
      <c r="O794" s="113">
        <f t="shared" si="446"/>
        <v>1.19944841</v>
      </c>
      <c r="P794" s="113">
        <f t="shared" si="456"/>
        <v>1201.1390553199999</v>
      </c>
      <c r="Q794" s="11">
        <f t="shared" si="468"/>
        <v>0</v>
      </c>
      <c r="R794" s="30">
        <f t="shared" si="464"/>
        <v>0</v>
      </c>
      <c r="S794" s="8">
        <f t="shared" si="457"/>
        <v>0</v>
      </c>
      <c r="T794" s="122">
        <f t="shared" si="465"/>
        <v>0.12559999999999999</v>
      </c>
      <c r="U794" s="121">
        <f t="shared" si="444"/>
        <v>18</v>
      </c>
      <c r="V794" s="121">
        <v>252</v>
      </c>
      <c r="W794" s="120">
        <f t="shared" si="458"/>
        <v>1.008486971</v>
      </c>
      <c r="X794" s="172">
        <f t="shared" si="471"/>
        <v>10.19403232</v>
      </c>
      <c r="Y794" s="113">
        <f t="shared" si="459"/>
        <v>0</v>
      </c>
      <c r="Z794" s="125" t="str">
        <f t="shared" si="469"/>
        <v>J=</v>
      </c>
      <c r="AA794" s="118">
        <f t="shared" si="470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60"/>
        <v>44940</v>
      </c>
      <c r="B795" s="113">
        <f t="shared" si="453"/>
        <v>1212.11753847</v>
      </c>
      <c r="C795" s="113">
        <f t="shared" si="466"/>
        <v>1001.409519</v>
      </c>
      <c r="D795" s="114">
        <f t="shared" si="461"/>
        <v>6407.93</v>
      </c>
      <c r="E795" s="115">
        <f t="shared" si="447"/>
        <v>6434.2</v>
      </c>
      <c r="F795" s="116">
        <f t="shared" si="448"/>
        <v>44885</v>
      </c>
      <c r="G795" s="117">
        <f t="shared" si="454"/>
        <v>4.0996078296735572E-3</v>
      </c>
      <c r="H795" s="118">
        <f t="shared" si="467"/>
        <v>44946</v>
      </c>
      <c r="I795" s="118">
        <f t="shared" si="455"/>
        <v>44946</v>
      </c>
      <c r="J795" s="119">
        <f t="shared" si="462"/>
        <v>23</v>
      </c>
      <c r="K795" s="119">
        <f t="shared" si="449"/>
        <v>19</v>
      </c>
      <c r="L795" s="8">
        <f t="shared" si="463"/>
        <v>1.0033854200000001</v>
      </c>
      <c r="M795" s="120">
        <f t="shared" si="450"/>
        <v>1.0059007799999999</v>
      </c>
      <c r="N795" s="120">
        <f t="shared" si="443"/>
        <v>1.1956141300306562</v>
      </c>
      <c r="O795" s="113">
        <f t="shared" si="446"/>
        <v>1.19966178</v>
      </c>
      <c r="P795" s="113">
        <f t="shared" si="456"/>
        <v>1201.35272607</v>
      </c>
      <c r="Q795" s="11">
        <f t="shared" si="468"/>
        <v>0</v>
      </c>
      <c r="R795" s="30">
        <f t="shared" si="464"/>
        <v>0</v>
      </c>
      <c r="S795" s="8">
        <f t="shared" si="457"/>
        <v>0</v>
      </c>
      <c r="T795" s="122">
        <f t="shared" si="465"/>
        <v>0.12559999999999999</v>
      </c>
      <c r="U795" s="121">
        <f t="shared" si="444"/>
        <v>19</v>
      </c>
      <c r="V795" s="121">
        <v>252</v>
      </c>
      <c r="W795" s="120">
        <f t="shared" si="458"/>
        <v>1.008960576</v>
      </c>
      <c r="X795" s="172">
        <f t="shared" si="471"/>
        <v>10.7648124</v>
      </c>
      <c r="Y795" s="113">
        <f t="shared" si="459"/>
        <v>0</v>
      </c>
      <c r="Z795" s="125" t="str">
        <f t="shared" si="469"/>
        <v>J=</v>
      </c>
      <c r="AA795" s="118">
        <f t="shared" si="470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60"/>
        <v>44941</v>
      </c>
      <c r="B796" s="113">
        <f t="shared" si="453"/>
        <v>1212.11753847</v>
      </c>
      <c r="C796" s="113">
        <f t="shared" si="466"/>
        <v>1001.409519</v>
      </c>
      <c r="D796" s="114">
        <f t="shared" si="461"/>
        <v>6407.93</v>
      </c>
      <c r="E796" s="115">
        <f t="shared" si="447"/>
        <v>6434.2</v>
      </c>
      <c r="F796" s="116">
        <f t="shared" si="448"/>
        <v>44885</v>
      </c>
      <c r="G796" s="117">
        <f t="shared" si="454"/>
        <v>4.0996078296735572E-3</v>
      </c>
      <c r="H796" s="118">
        <f t="shared" si="467"/>
        <v>44946</v>
      </c>
      <c r="I796" s="118">
        <f t="shared" si="455"/>
        <v>44946</v>
      </c>
      <c r="J796" s="119">
        <f t="shared" si="462"/>
        <v>23</v>
      </c>
      <c r="K796" s="119">
        <f t="shared" si="449"/>
        <v>19</v>
      </c>
      <c r="L796" s="8">
        <f t="shared" si="463"/>
        <v>1.0033854200000001</v>
      </c>
      <c r="M796" s="120">
        <f t="shared" si="450"/>
        <v>1.0059007799999999</v>
      </c>
      <c r="N796" s="120">
        <f t="shared" si="443"/>
        <v>1.1956141300306562</v>
      </c>
      <c r="O796" s="113">
        <f t="shared" si="446"/>
        <v>1.19966178</v>
      </c>
      <c r="P796" s="113">
        <f t="shared" si="456"/>
        <v>1201.35272607</v>
      </c>
      <c r="Q796" s="11">
        <f t="shared" si="468"/>
        <v>0</v>
      </c>
      <c r="R796" s="30">
        <f t="shared" si="464"/>
        <v>0</v>
      </c>
      <c r="S796" s="8">
        <f t="shared" si="457"/>
        <v>0</v>
      </c>
      <c r="T796" s="122">
        <f t="shared" si="465"/>
        <v>0.12559999999999999</v>
      </c>
      <c r="U796" s="121">
        <f t="shared" si="444"/>
        <v>19</v>
      </c>
      <c r="V796" s="121">
        <v>252</v>
      </c>
      <c r="W796" s="120">
        <f t="shared" si="458"/>
        <v>1.008960576</v>
      </c>
      <c r="X796" s="172">
        <f t="shared" si="471"/>
        <v>10.7648124</v>
      </c>
      <c r="Y796" s="113">
        <f t="shared" si="459"/>
        <v>0</v>
      </c>
      <c r="Z796" s="125" t="str">
        <f t="shared" si="469"/>
        <v>J=</v>
      </c>
      <c r="AA796" s="118">
        <f t="shared" si="470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60"/>
        <v>44942</v>
      </c>
      <c r="B797" s="113">
        <f t="shared" si="453"/>
        <v>1212.11753847</v>
      </c>
      <c r="C797" s="113">
        <f t="shared" si="466"/>
        <v>1001.409519</v>
      </c>
      <c r="D797" s="114">
        <f t="shared" si="461"/>
        <v>6407.93</v>
      </c>
      <c r="E797" s="115">
        <f t="shared" si="447"/>
        <v>6434.2</v>
      </c>
      <c r="F797" s="116">
        <f t="shared" si="448"/>
        <v>44885</v>
      </c>
      <c r="G797" s="117">
        <f t="shared" si="454"/>
        <v>4.0996078296735572E-3</v>
      </c>
      <c r="H797" s="118">
        <f t="shared" si="467"/>
        <v>44946</v>
      </c>
      <c r="I797" s="118">
        <f t="shared" si="455"/>
        <v>44946</v>
      </c>
      <c r="J797" s="119">
        <f t="shared" si="462"/>
        <v>23</v>
      </c>
      <c r="K797" s="119">
        <f t="shared" si="449"/>
        <v>19</v>
      </c>
      <c r="L797" s="8">
        <f t="shared" si="463"/>
        <v>1.0033854200000001</v>
      </c>
      <c r="M797" s="120">
        <f t="shared" si="450"/>
        <v>1.0059007799999999</v>
      </c>
      <c r="N797" s="120">
        <f t="shared" si="443"/>
        <v>1.1956141300306562</v>
      </c>
      <c r="O797" s="113">
        <f t="shared" si="446"/>
        <v>1.19966178</v>
      </c>
      <c r="P797" s="113">
        <f t="shared" si="456"/>
        <v>1201.35272607</v>
      </c>
      <c r="Q797" s="11">
        <f t="shared" si="468"/>
        <v>0</v>
      </c>
      <c r="R797" s="30">
        <f t="shared" si="464"/>
        <v>0</v>
      </c>
      <c r="S797" s="8">
        <f t="shared" si="457"/>
        <v>0</v>
      </c>
      <c r="T797" s="122">
        <f t="shared" si="465"/>
        <v>0.12559999999999999</v>
      </c>
      <c r="U797" s="121">
        <f t="shared" si="444"/>
        <v>19</v>
      </c>
      <c r="V797" s="121">
        <v>252</v>
      </c>
      <c r="W797" s="120">
        <f t="shared" si="458"/>
        <v>1.008960576</v>
      </c>
      <c r="X797" s="172">
        <f t="shared" si="471"/>
        <v>10.7648124</v>
      </c>
      <c r="Y797" s="113">
        <f t="shared" si="459"/>
        <v>0</v>
      </c>
      <c r="Z797" s="125" t="str">
        <f t="shared" si="469"/>
        <v>J=</v>
      </c>
      <c r="AA797" s="118">
        <f t="shared" si="470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60"/>
        <v>44943</v>
      </c>
      <c r="B798" s="113">
        <f t="shared" si="453"/>
        <v>1212.90250898</v>
      </c>
      <c r="C798" s="113">
        <f t="shared" si="466"/>
        <v>1001.409519</v>
      </c>
      <c r="D798" s="114">
        <f t="shared" si="461"/>
        <v>6407.93</v>
      </c>
      <c r="E798" s="115">
        <f t="shared" si="447"/>
        <v>6434.2</v>
      </c>
      <c r="F798" s="116">
        <f t="shared" si="448"/>
        <v>44885</v>
      </c>
      <c r="G798" s="117">
        <f t="shared" si="454"/>
        <v>4.0996078296735572E-3</v>
      </c>
      <c r="H798" s="118">
        <f t="shared" si="467"/>
        <v>44946</v>
      </c>
      <c r="I798" s="118">
        <f t="shared" si="455"/>
        <v>44946</v>
      </c>
      <c r="J798" s="119">
        <f t="shared" si="462"/>
        <v>23</v>
      </c>
      <c r="K798" s="119">
        <f t="shared" si="449"/>
        <v>20</v>
      </c>
      <c r="L798" s="8">
        <f t="shared" si="463"/>
        <v>1.0035639199999999</v>
      </c>
      <c r="M798" s="120">
        <f t="shared" si="450"/>
        <v>1.0059007799999999</v>
      </c>
      <c r="N798" s="120">
        <f t="shared" si="443"/>
        <v>1.1956141300306562</v>
      </c>
      <c r="O798" s="113">
        <f t="shared" si="446"/>
        <v>1.1998751999999999</v>
      </c>
      <c r="P798" s="113">
        <f t="shared" si="456"/>
        <v>1201.56644689</v>
      </c>
      <c r="Q798" s="11">
        <f t="shared" si="468"/>
        <v>0</v>
      </c>
      <c r="R798" s="30">
        <f t="shared" si="464"/>
        <v>0</v>
      </c>
      <c r="S798" s="8">
        <f t="shared" si="457"/>
        <v>0</v>
      </c>
      <c r="T798" s="122">
        <f t="shared" si="465"/>
        <v>0.12559999999999999</v>
      </c>
      <c r="U798" s="121">
        <f t="shared" si="444"/>
        <v>20</v>
      </c>
      <c r="V798" s="121">
        <v>252</v>
      </c>
      <c r="W798" s="120">
        <f t="shared" si="458"/>
        <v>1.009434403</v>
      </c>
      <c r="X798" s="172">
        <f t="shared" si="471"/>
        <v>11.33606209</v>
      </c>
      <c r="Y798" s="113">
        <f t="shared" si="459"/>
        <v>0</v>
      </c>
      <c r="Z798" s="125" t="str">
        <f t="shared" si="469"/>
        <v>J=</v>
      </c>
      <c r="AA798" s="118">
        <f t="shared" si="470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60"/>
        <v>44944</v>
      </c>
      <c r="B799" s="113">
        <f t="shared" si="453"/>
        <v>1213.68797915</v>
      </c>
      <c r="C799" s="113">
        <f t="shared" si="466"/>
        <v>1001.409519</v>
      </c>
      <c r="D799" s="114">
        <f t="shared" si="461"/>
        <v>6407.93</v>
      </c>
      <c r="E799" s="115">
        <f t="shared" si="447"/>
        <v>6434.2</v>
      </c>
      <c r="F799" s="116">
        <f t="shared" si="448"/>
        <v>44885</v>
      </c>
      <c r="G799" s="117">
        <f t="shared" si="454"/>
        <v>4.0996078296735572E-3</v>
      </c>
      <c r="H799" s="118">
        <f t="shared" si="467"/>
        <v>44946</v>
      </c>
      <c r="I799" s="118">
        <f t="shared" si="455"/>
        <v>44946</v>
      </c>
      <c r="J799" s="119">
        <f t="shared" si="462"/>
        <v>23</v>
      </c>
      <c r="K799" s="119">
        <f t="shared" si="449"/>
        <v>21</v>
      </c>
      <c r="L799" s="8">
        <f t="shared" si="463"/>
        <v>1.0037424500000001</v>
      </c>
      <c r="M799" s="120">
        <f t="shared" si="450"/>
        <v>1.0059007799999999</v>
      </c>
      <c r="N799" s="120">
        <f t="shared" ref="N799:N862" si="472">IF(I799&gt;I798,N798*M799,N798)</f>
        <v>1.1956141300306562</v>
      </c>
      <c r="O799" s="113">
        <f t="shared" si="446"/>
        <v>1.2000886500000001</v>
      </c>
      <c r="P799" s="113">
        <f t="shared" si="456"/>
        <v>1201.7801977500001</v>
      </c>
      <c r="Q799" s="11">
        <f t="shared" si="468"/>
        <v>0</v>
      </c>
      <c r="R799" s="30">
        <f t="shared" si="464"/>
        <v>0</v>
      </c>
      <c r="S799" s="8">
        <f t="shared" si="457"/>
        <v>0</v>
      </c>
      <c r="T799" s="122">
        <f t="shared" si="465"/>
        <v>0.12559999999999999</v>
      </c>
      <c r="U799" s="121">
        <f t="shared" si="444"/>
        <v>21</v>
      </c>
      <c r="V799" s="121">
        <v>252</v>
      </c>
      <c r="W799" s="120">
        <f t="shared" si="458"/>
        <v>1.0099084519999999</v>
      </c>
      <c r="X799" s="172">
        <f t="shared" si="471"/>
        <v>11.907781399999999</v>
      </c>
      <c r="Y799" s="113">
        <f t="shared" si="459"/>
        <v>0</v>
      </c>
      <c r="Z799" s="125" t="str">
        <f t="shared" si="469"/>
        <v>J=</v>
      </c>
      <c r="AA799" s="118">
        <f t="shared" si="470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60"/>
        <v>44945</v>
      </c>
      <c r="B800" s="113">
        <f t="shared" si="453"/>
        <v>1214.4739617</v>
      </c>
      <c r="C800" s="113">
        <f t="shared" si="466"/>
        <v>1001.409519</v>
      </c>
      <c r="D800" s="114">
        <f t="shared" si="461"/>
        <v>6407.93</v>
      </c>
      <c r="E800" s="115">
        <f t="shared" si="447"/>
        <v>6434.2</v>
      </c>
      <c r="F800" s="116">
        <f t="shared" si="448"/>
        <v>44885</v>
      </c>
      <c r="G800" s="117">
        <f t="shared" si="454"/>
        <v>4.0996078296735572E-3</v>
      </c>
      <c r="H800" s="118">
        <f t="shared" si="467"/>
        <v>44946</v>
      </c>
      <c r="I800" s="118">
        <f t="shared" si="455"/>
        <v>44946</v>
      </c>
      <c r="J800" s="119">
        <f t="shared" si="462"/>
        <v>23</v>
      </c>
      <c r="K800" s="119">
        <f t="shared" si="449"/>
        <v>22</v>
      </c>
      <c r="L800" s="8">
        <f t="shared" si="463"/>
        <v>1.00392101</v>
      </c>
      <c r="M800" s="120">
        <f t="shared" si="450"/>
        <v>1.0059007799999999</v>
      </c>
      <c r="N800" s="120">
        <f t="shared" si="472"/>
        <v>1.1956141300306562</v>
      </c>
      <c r="O800" s="113">
        <f t="shared" si="446"/>
        <v>1.20030214</v>
      </c>
      <c r="P800" s="113">
        <f t="shared" si="456"/>
        <v>1201.9939886699999</v>
      </c>
      <c r="Q800" s="11">
        <f t="shared" si="468"/>
        <v>0</v>
      </c>
      <c r="R800" s="30">
        <f t="shared" si="464"/>
        <v>0</v>
      </c>
      <c r="S800" s="8">
        <f t="shared" si="457"/>
        <v>0</v>
      </c>
      <c r="T800" s="122">
        <f t="shared" si="465"/>
        <v>0.12559999999999999</v>
      </c>
      <c r="U800" s="121">
        <f t="shared" si="444"/>
        <v>22</v>
      </c>
      <c r="V800" s="121">
        <v>252</v>
      </c>
      <c r="W800" s="120">
        <f t="shared" si="458"/>
        <v>1.0103827249999999</v>
      </c>
      <c r="X800" s="172">
        <f t="shared" si="471"/>
        <v>12.47997303</v>
      </c>
      <c r="Y800" s="113">
        <f t="shared" si="459"/>
        <v>0</v>
      </c>
      <c r="Z800" s="125" t="str">
        <f t="shared" si="469"/>
        <v>J=</v>
      </c>
      <c r="AA800" s="118">
        <f t="shared" si="470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5">
      <c r="A801" s="175">
        <f t="shared" si="460"/>
        <v>44946</v>
      </c>
      <c r="B801" s="172">
        <f t="shared" si="453"/>
        <v>1215.2604443</v>
      </c>
      <c r="C801" s="172">
        <f t="shared" si="466"/>
        <v>1001.409519</v>
      </c>
      <c r="D801" s="176">
        <f t="shared" si="461"/>
        <v>6407.93</v>
      </c>
      <c r="E801" s="177">
        <f t="shared" si="447"/>
        <v>6434.2</v>
      </c>
      <c r="F801" s="178">
        <f t="shared" si="448"/>
        <v>44885</v>
      </c>
      <c r="G801" s="179">
        <f t="shared" si="454"/>
        <v>4.0996078296735572E-3</v>
      </c>
      <c r="H801" s="175">
        <f t="shared" si="467"/>
        <v>44979</v>
      </c>
      <c r="I801" s="175">
        <f t="shared" si="455"/>
        <v>44946</v>
      </c>
      <c r="J801" s="173">
        <f t="shared" si="462"/>
        <v>23</v>
      </c>
      <c r="K801" s="173">
        <f t="shared" si="449"/>
        <v>23</v>
      </c>
      <c r="L801" s="172">
        <f t="shared" si="463"/>
        <v>1.0040996</v>
      </c>
      <c r="M801" s="180">
        <f t="shared" si="450"/>
        <v>1.0059007799999999</v>
      </c>
      <c r="N801" s="180">
        <f t="shared" si="472"/>
        <v>1.1956141300306562</v>
      </c>
      <c r="O801" s="172">
        <f t="shared" si="446"/>
        <v>1.20051566</v>
      </c>
      <c r="P801" s="172">
        <f t="shared" si="456"/>
        <v>1202.2078096299999</v>
      </c>
      <c r="Q801" s="181">
        <f t="shared" si="468"/>
        <v>26</v>
      </c>
      <c r="R801" s="182">
        <f t="shared" si="464"/>
        <v>0</v>
      </c>
      <c r="S801" s="172">
        <f t="shared" si="457"/>
        <v>0</v>
      </c>
      <c r="T801" s="183">
        <f t="shared" si="465"/>
        <v>0.12559999999999999</v>
      </c>
      <c r="U801" s="181">
        <f t="shared" si="444"/>
        <v>23</v>
      </c>
      <c r="V801" s="181">
        <v>252</v>
      </c>
      <c r="W801" s="180">
        <f t="shared" si="458"/>
        <v>1.0108572199999999</v>
      </c>
      <c r="X801" s="172">
        <f t="shared" si="471"/>
        <v>13.05263467</v>
      </c>
      <c r="Y801" s="172">
        <f t="shared" si="459"/>
        <v>13.05263467</v>
      </c>
      <c r="Z801" s="184" t="str">
        <f t="shared" si="469"/>
        <v>J=</v>
      </c>
      <c r="AA801" s="175">
        <f t="shared" si="470"/>
        <v>44946</v>
      </c>
      <c r="AB801" s="173" t="s">
        <v>123</v>
      </c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60"/>
        <v>44947</v>
      </c>
      <c r="B802" s="113">
        <f t="shared" si="453"/>
        <v>1203.12643353</v>
      </c>
      <c r="C802" s="113">
        <f t="shared" si="466"/>
        <v>1001.409519</v>
      </c>
      <c r="D802" s="114">
        <f t="shared" si="461"/>
        <v>6434.2</v>
      </c>
      <c r="E802" s="115">
        <f t="shared" si="447"/>
        <v>6474.09</v>
      </c>
      <c r="F802" s="116">
        <f t="shared" si="448"/>
        <v>44915</v>
      </c>
      <c r="G802" s="117">
        <f t="shared" si="454"/>
        <v>6.199682944266538E-3</v>
      </c>
      <c r="H802" s="118">
        <f t="shared" si="467"/>
        <v>44979</v>
      </c>
      <c r="I802" s="118">
        <f t="shared" si="455"/>
        <v>44979</v>
      </c>
      <c r="J802" s="119">
        <f t="shared" si="462"/>
        <v>21</v>
      </c>
      <c r="K802" s="119">
        <f t="shared" si="449"/>
        <v>1</v>
      </c>
      <c r="L802" s="8">
        <f t="shared" si="463"/>
        <v>1.0002943500000001</v>
      </c>
      <c r="M802" s="120">
        <f t="shared" si="450"/>
        <v>1.0040996</v>
      </c>
      <c r="N802" s="120">
        <f t="shared" si="472"/>
        <v>1.2005156697181298</v>
      </c>
      <c r="O802" s="113">
        <f t="shared" si="446"/>
        <v>1.2008690399999999</v>
      </c>
      <c r="P802" s="113">
        <f t="shared" si="456"/>
        <v>1202.56168772</v>
      </c>
      <c r="Q802" s="11">
        <f t="shared" si="468"/>
        <v>0</v>
      </c>
      <c r="R802" s="30">
        <f t="shared" si="464"/>
        <v>0</v>
      </c>
      <c r="S802" s="8">
        <f t="shared" si="457"/>
        <v>0</v>
      </c>
      <c r="T802" s="122">
        <f t="shared" si="465"/>
        <v>0.12559999999999999</v>
      </c>
      <c r="U802" s="121">
        <f t="shared" si="444"/>
        <v>1</v>
      </c>
      <c r="V802" s="121">
        <v>252</v>
      </c>
      <c r="W802" s="120">
        <f t="shared" si="458"/>
        <v>1.000469619</v>
      </c>
      <c r="X802" s="113">
        <f t="shared" ref="X802:X865" si="473">TRUNC((P802*(W802-1)),8)</f>
        <v>0.56474581000000001</v>
      </c>
      <c r="Y802" s="191">
        <f t="shared" ref="Y802:Y865" si="474">IF(Z802="INCORPJ=",0,IF(Q802&gt;0,S802+X802,0))</f>
        <v>0</v>
      </c>
      <c r="Z802" s="125" t="str">
        <f t="shared" si="469"/>
        <v>INCORPJ=</v>
      </c>
      <c r="AA802" s="118">
        <f t="shared" si="470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60"/>
        <v>44948</v>
      </c>
      <c r="B803" s="113">
        <f t="shared" si="453"/>
        <v>1203.12643353</v>
      </c>
      <c r="C803" s="113">
        <f t="shared" si="466"/>
        <v>1001.409519</v>
      </c>
      <c r="D803" s="114">
        <f t="shared" si="461"/>
        <v>6434.2</v>
      </c>
      <c r="E803" s="115">
        <f t="shared" si="447"/>
        <v>6474.09</v>
      </c>
      <c r="F803" s="116">
        <f t="shared" si="448"/>
        <v>44915</v>
      </c>
      <c r="G803" s="117">
        <f t="shared" si="454"/>
        <v>6.199682944266538E-3</v>
      </c>
      <c r="H803" s="118">
        <f t="shared" si="467"/>
        <v>44979</v>
      </c>
      <c r="I803" s="118">
        <f t="shared" si="455"/>
        <v>44979</v>
      </c>
      <c r="J803" s="119">
        <f t="shared" si="462"/>
        <v>21</v>
      </c>
      <c r="K803" s="119">
        <f t="shared" si="449"/>
        <v>1</v>
      </c>
      <c r="L803" s="8">
        <f t="shared" si="463"/>
        <v>1.0002943500000001</v>
      </c>
      <c r="M803" s="120">
        <f t="shared" si="450"/>
        <v>1.0040996</v>
      </c>
      <c r="N803" s="120">
        <f t="shared" si="472"/>
        <v>1.2005156697181298</v>
      </c>
      <c r="O803" s="113">
        <f t="shared" si="446"/>
        <v>1.2008690399999999</v>
      </c>
      <c r="P803" s="113">
        <f t="shared" si="456"/>
        <v>1202.56168772</v>
      </c>
      <c r="Q803" s="11">
        <f t="shared" si="468"/>
        <v>0</v>
      </c>
      <c r="R803" s="30">
        <f t="shared" si="464"/>
        <v>0</v>
      </c>
      <c r="S803" s="8">
        <f t="shared" si="457"/>
        <v>0</v>
      </c>
      <c r="T803" s="122">
        <f t="shared" si="465"/>
        <v>0.12559999999999999</v>
      </c>
      <c r="U803" s="121">
        <f t="shared" si="444"/>
        <v>1</v>
      </c>
      <c r="V803" s="121">
        <v>252</v>
      </c>
      <c r="W803" s="120">
        <f t="shared" si="458"/>
        <v>1.000469619</v>
      </c>
      <c r="X803" s="113">
        <f t="shared" si="473"/>
        <v>0.56474581000000001</v>
      </c>
      <c r="Y803" s="191">
        <f t="shared" si="474"/>
        <v>0</v>
      </c>
      <c r="Z803" s="125" t="str">
        <f t="shared" si="469"/>
        <v>INCORPJ=</v>
      </c>
      <c r="AA803" s="118">
        <f t="shared" si="470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60"/>
        <v>44949</v>
      </c>
      <c r="B804" s="113">
        <f t="shared" si="453"/>
        <v>1203.12643353</v>
      </c>
      <c r="C804" s="113">
        <f t="shared" si="466"/>
        <v>1001.409519</v>
      </c>
      <c r="D804" s="114">
        <f t="shared" si="461"/>
        <v>6434.2</v>
      </c>
      <c r="E804" s="115">
        <f t="shared" si="447"/>
        <v>6474.09</v>
      </c>
      <c r="F804" s="116">
        <f t="shared" si="448"/>
        <v>44915</v>
      </c>
      <c r="G804" s="117">
        <f t="shared" si="454"/>
        <v>6.199682944266538E-3</v>
      </c>
      <c r="H804" s="118">
        <f t="shared" si="467"/>
        <v>44979</v>
      </c>
      <c r="I804" s="118">
        <f t="shared" si="455"/>
        <v>44979</v>
      </c>
      <c r="J804" s="119">
        <f t="shared" si="462"/>
        <v>21</v>
      </c>
      <c r="K804" s="119">
        <f t="shared" si="449"/>
        <v>1</v>
      </c>
      <c r="L804" s="8">
        <f t="shared" si="463"/>
        <v>1.0002943500000001</v>
      </c>
      <c r="M804" s="120">
        <f t="shared" si="450"/>
        <v>1.0040996</v>
      </c>
      <c r="N804" s="120">
        <f t="shared" si="472"/>
        <v>1.2005156697181298</v>
      </c>
      <c r="O804" s="113">
        <f t="shared" si="446"/>
        <v>1.2008690399999999</v>
      </c>
      <c r="P804" s="113">
        <f t="shared" si="456"/>
        <v>1202.56168772</v>
      </c>
      <c r="Q804" s="11">
        <f t="shared" si="468"/>
        <v>0</v>
      </c>
      <c r="R804" s="30">
        <f t="shared" si="464"/>
        <v>0</v>
      </c>
      <c r="S804" s="8">
        <f t="shared" si="457"/>
        <v>0</v>
      </c>
      <c r="T804" s="122">
        <f t="shared" si="465"/>
        <v>0.12559999999999999</v>
      </c>
      <c r="U804" s="121">
        <f t="shared" si="444"/>
        <v>1</v>
      </c>
      <c r="V804" s="121">
        <v>252</v>
      </c>
      <c r="W804" s="120">
        <f t="shared" si="458"/>
        <v>1.000469619</v>
      </c>
      <c r="X804" s="113">
        <f t="shared" si="473"/>
        <v>0.56474581000000001</v>
      </c>
      <c r="Y804" s="191">
        <f t="shared" si="474"/>
        <v>0</v>
      </c>
      <c r="Z804" s="125" t="str">
        <f t="shared" si="469"/>
        <v>INCORPJ=</v>
      </c>
      <c r="AA804" s="118">
        <f t="shared" si="470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60"/>
        <v>44950</v>
      </c>
      <c r="B805" s="113">
        <f t="shared" si="453"/>
        <v>1204.0457559000001</v>
      </c>
      <c r="C805" s="113">
        <f t="shared" si="466"/>
        <v>1001.409519</v>
      </c>
      <c r="D805" s="114">
        <f t="shared" si="461"/>
        <v>6434.2</v>
      </c>
      <c r="E805" s="115">
        <f t="shared" si="447"/>
        <v>6474.09</v>
      </c>
      <c r="F805" s="116">
        <f t="shared" si="448"/>
        <v>44915</v>
      </c>
      <c r="G805" s="117">
        <f t="shared" si="454"/>
        <v>6.199682944266538E-3</v>
      </c>
      <c r="H805" s="118">
        <f t="shared" si="467"/>
        <v>44979</v>
      </c>
      <c r="I805" s="118">
        <f t="shared" si="455"/>
        <v>44979</v>
      </c>
      <c r="J805" s="119">
        <f t="shared" si="462"/>
        <v>21</v>
      </c>
      <c r="K805" s="119">
        <f t="shared" si="449"/>
        <v>2</v>
      </c>
      <c r="L805" s="8">
        <f t="shared" si="463"/>
        <v>1.0005887899999999</v>
      </c>
      <c r="M805" s="120">
        <f t="shared" si="450"/>
        <v>1.0040996</v>
      </c>
      <c r="N805" s="120">
        <f t="shared" si="472"/>
        <v>1.2005156697181298</v>
      </c>
      <c r="O805" s="113">
        <f t="shared" si="446"/>
        <v>1.20122252</v>
      </c>
      <c r="P805" s="113">
        <f t="shared" si="456"/>
        <v>1202.9156659600001</v>
      </c>
      <c r="Q805" s="11">
        <f t="shared" si="468"/>
        <v>0</v>
      </c>
      <c r="R805" s="30">
        <f t="shared" si="464"/>
        <v>0</v>
      </c>
      <c r="S805" s="8">
        <f t="shared" si="457"/>
        <v>0</v>
      </c>
      <c r="T805" s="122">
        <f t="shared" si="465"/>
        <v>0.12559999999999999</v>
      </c>
      <c r="U805" s="121">
        <f t="shared" ref="U805:U868" si="475">IF(Q804&gt;0,1,IF(K805=K804,U804,U804+1))</f>
        <v>2</v>
      </c>
      <c r="V805" s="121">
        <v>252</v>
      </c>
      <c r="W805" s="120">
        <f t="shared" si="458"/>
        <v>1.000939459</v>
      </c>
      <c r="X805" s="113">
        <f t="shared" si="473"/>
        <v>1.13008994</v>
      </c>
      <c r="Y805" s="191">
        <f t="shared" si="474"/>
        <v>0</v>
      </c>
      <c r="Z805" s="125" t="str">
        <f t="shared" si="469"/>
        <v>INCORPJ=</v>
      </c>
      <c r="AA805" s="118">
        <f t="shared" si="470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60"/>
        <v>44951</v>
      </c>
      <c r="B806" s="113">
        <f t="shared" si="453"/>
        <v>1204.9657758999999</v>
      </c>
      <c r="C806" s="113">
        <f t="shared" si="466"/>
        <v>1001.409519</v>
      </c>
      <c r="D806" s="114">
        <f t="shared" si="461"/>
        <v>6434.2</v>
      </c>
      <c r="E806" s="115">
        <f t="shared" si="447"/>
        <v>6474.09</v>
      </c>
      <c r="F806" s="116">
        <f t="shared" si="448"/>
        <v>44915</v>
      </c>
      <c r="G806" s="117">
        <f t="shared" si="454"/>
        <v>6.199682944266538E-3</v>
      </c>
      <c r="H806" s="118">
        <f t="shared" si="467"/>
        <v>44979</v>
      </c>
      <c r="I806" s="118">
        <f t="shared" si="455"/>
        <v>44979</v>
      </c>
      <c r="J806" s="119">
        <f t="shared" si="462"/>
        <v>21</v>
      </c>
      <c r="K806" s="119">
        <f t="shared" si="449"/>
        <v>3</v>
      </c>
      <c r="L806" s="8">
        <f t="shared" si="463"/>
        <v>1.00088332</v>
      </c>
      <c r="M806" s="120">
        <f t="shared" si="450"/>
        <v>1.0040996</v>
      </c>
      <c r="N806" s="120">
        <f t="shared" si="472"/>
        <v>1.2005156697181298</v>
      </c>
      <c r="O806" s="113">
        <f t="shared" si="446"/>
        <v>1.2015761</v>
      </c>
      <c r="P806" s="113">
        <f t="shared" si="456"/>
        <v>1203.26974434</v>
      </c>
      <c r="Q806" s="11">
        <f t="shared" si="468"/>
        <v>0</v>
      </c>
      <c r="R806" s="30">
        <f t="shared" si="464"/>
        <v>0</v>
      </c>
      <c r="S806" s="8">
        <f t="shared" si="457"/>
        <v>0</v>
      </c>
      <c r="T806" s="122">
        <f t="shared" si="465"/>
        <v>0.12559999999999999</v>
      </c>
      <c r="U806" s="121">
        <f t="shared" si="475"/>
        <v>3</v>
      </c>
      <c r="V806" s="121">
        <v>252</v>
      </c>
      <c r="W806" s="120">
        <f t="shared" si="458"/>
        <v>1.0014095190000001</v>
      </c>
      <c r="X806" s="113">
        <f t="shared" si="473"/>
        <v>1.69603156</v>
      </c>
      <c r="Y806" s="191">
        <f t="shared" si="474"/>
        <v>0</v>
      </c>
      <c r="Z806" s="125" t="str">
        <f t="shared" si="469"/>
        <v>INCORPJ=</v>
      </c>
      <c r="AA806" s="118">
        <f t="shared" si="470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60"/>
        <v>44952</v>
      </c>
      <c r="B807" s="113">
        <f t="shared" si="453"/>
        <v>1205.8865051300002</v>
      </c>
      <c r="C807" s="113">
        <f t="shared" si="466"/>
        <v>1001.409519</v>
      </c>
      <c r="D807" s="114">
        <f t="shared" si="461"/>
        <v>6434.2</v>
      </c>
      <c r="E807" s="115">
        <f t="shared" si="447"/>
        <v>6474.09</v>
      </c>
      <c r="F807" s="116">
        <f t="shared" si="448"/>
        <v>44915</v>
      </c>
      <c r="G807" s="117">
        <f t="shared" si="454"/>
        <v>6.199682944266538E-3</v>
      </c>
      <c r="H807" s="118">
        <f t="shared" si="467"/>
        <v>44979</v>
      </c>
      <c r="I807" s="118">
        <f t="shared" si="455"/>
        <v>44979</v>
      </c>
      <c r="J807" s="119">
        <f t="shared" si="462"/>
        <v>21</v>
      </c>
      <c r="K807" s="119">
        <f t="shared" si="449"/>
        <v>4</v>
      </c>
      <c r="L807" s="8">
        <f t="shared" si="463"/>
        <v>1.0011779300000001</v>
      </c>
      <c r="M807" s="120">
        <f t="shared" si="450"/>
        <v>1.0040996</v>
      </c>
      <c r="N807" s="120">
        <f t="shared" si="472"/>
        <v>1.2005156697181298</v>
      </c>
      <c r="O807" s="113">
        <f t="shared" si="446"/>
        <v>1.2019297900000001</v>
      </c>
      <c r="P807" s="113">
        <f t="shared" si="456"/>
        <v>1203.6239328700001</v>
      </c>
      <c r="Q807" s="11">
        <f t="shared" si="468"/>
        <v>0</v>
      </c>
      <c r="R807" s="30">
        <f t="shared" si="464"/>
        <v>0</v>
      </c>
      <c r="S807" s="8">
        <f t="shared" si="457"/>
        <v>0</v>
      </c>
      <c r="T807" s="122">
        <f t="shared" si="465"/>
        <v>0.12559999999999999</v>
      </c>
      <c r="U807" s="121">
        <f t="shared" si="475"/>
        <v>4</v>
      </c>
      <c r="V807" s="121">
        <v>252</v>
      </c>
      <c r="W807" s="120">
        <f t="shared" si="458"/>
        <v>1.0018798</v>
      </c>
      <c r="X807" s="113">
        <f t="shared" si="473"/>
        <v>2.2625722599999998</v>
      </c>
      <c r="Y807" s="191">
        <f t="shared" si="474"/>
        <v>0</v>
      </c>
      <c r="Z807" s="125" t="str">
        <f t="shared" si="469"/>
        <v>INCORPJ=</v>
      </c>
      <c r="AA807" s="118">
        <f t="shared" si="470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60"/>
        <v>44953</v>
      </c>
      <c r="B808" s="113">
        <f t="shared" si="453"/>
        <v>1206.8079440000001</v>
      </c>
      <c r="C808" s="113">
        <f t="shared" si="466"/>
        <v>1001.409519</v>
      </c>
      <c r="D808" s="114">
        <f t="shared" si="461"/>
        <v>6434.2</v>
      </c>
      <c r="E808" s="115">
        <f t="shared" si="447"/>
        <v>6474.09</v>
      </c>
      <c r="F808" s="116">
        <f t="shared" si="448"/>
        <v>44915</v>
      </c>
      <c r="G808" s="117">
        <f t="shared" si="454"/>
        <v>6.199682944266538E-3</v>
      </c>
      <c r="H808" s="118">
        <f t="shared" si="467"/>
        <v>44979</v>
      </c>
      <c r="I808" s="118">
        <f t="shared" si="455"/>
        <v>44979</v>
      </c>
      <c r="J808" s="119">
        <f t="shared" si="462"/>
        <v>21</v>
      </c>
      <c r="K808" s="119">
        <f t="shared" si="449"/>
        <v>5</v>
      </c>
      <c r="L808" s="8">
        <f t="shared" si="463"/>
        <v>1.00147264</v>
      </c>
      <c r="M808" s="120">
        <f t="shared" si="450"/>
        <v>1.0040996</v>
      </c>
      <c r="N808" s="120">
        <f t="shared" si="472"/>
        <v>1.2005156697181298</v>
      </c>
      <c r="O808" s="113">
        <f t="shared" si="446"/>
        <v>1.20228359</v>
      </c>
      <c r="P808" s="113">
        <f t="shared" si="456"/>
        <v>1203.97823156</v>
      </c>
      <c r="Q808" s="11">
        <f t="shared" si="468"/>
        <v>0</v>
      </c>
      <c r="R808" s="30">
        <f t="shared" si="464"/>
        <v>0</v>
      </c>
      <c r="S808" s="8">
        <f t="shared" si="457"/>
        <v>0</v>
      </c>
      <c r="T808" s="122">
        <f t="shared" si="465"/>
        <v>0.12559999999999999</v>
      </c>
      <c r="U808" s="121">
        <f t="shared" si="475"/>
        <v>5</v>
      </c>
      <c r="V808" s="121">
        <v>252</v>
      </c>
      <c r="W808" s="120">
        <f t="shared" si="458"/>
        <v>1.002350302</v>
      </c>
      <c r="X808" s="113">
        <f t="shared" si="473"/>
        <v>2.8297124400000002</v>
      </c>
      <c r="Y808" s="191">
        <f t="shared" si="474"/>
        <v>0</v>
      </c>
      <c r="Z808" s="125" t="str">
        <f t="shared" si="469"/>
        <v>INCORPJ=</v>
      </c>
      <c r="AA808" s="118">
        <f t="shared" si="470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60"/>
        <v>44954</v>
      </c>
      <c r="B809" s="113">
        <f t="shared" si="453"/>
        <v>1207.7300728</v>
      </c>
      <c r="C809" s="113">
        <f t="shared" si="466"/>
        <v>1001.409519</v>
      </c>
      <c r="D809" s="114">
        <f t="shared" si="461"/>
        <v>6434.2</v>
      </c>
      <c r="E809" s="115">
        <f t="shared" si="447"/>
        <v>6474.09</v>
      </c>
      <c r="F809" s="116">
        <f t="shared" si="448"/>
        <v>44915</v>
      </c>
      <c r="G809" s="117">
        <f t="shared" si="454"/>
        <v>6.199682944266538E-3</v>
      </c>
      <c r="H809" s="118">
        <f t="shared" si="467"/>
        <v>44979</v>
      </c>
      <c r="I809" s="118">
        <f t="shared" si="455"/>
        <v>44979</v>
      </c>
      <c r="J809" s="119">
        <f t="shared" si="462"/>
        <v>21</v>
      </c>
      <c r="K809" s="119">
        <f t="shared" si="449"/>
        <v>6</v>
      </c>
      <c r="L809" s="8">
        <f t="shared" si="463"/>
        <v>1.00176742</v>
      </c>
      <c r="M809" s="120">
        <f t="shared" si="450"/>
        <v>1.0040996</v>
      </c>
      <c r="N809" s="120">
        <f t="shared" si="472"/>
        <v>1.2005156697181298</v>
      </c>
      <c r="O809" s="113">
        <f t="shared" ref="O809:O872" si="476">TRUNC(TRUNC((L809*N809),15),8)</f>
        <v>1.2026374799999999</v>
      </c>
      <c r="P809" s="113">
        <f t="shared" si="456"/>
        <v>1204.3326203700001</v>
      </c>
      <c r="Q809" s="11">
        <f t="shared" si="468"/>
        <v>0</v>
      </c>
      <c r="R809" s="30">
        <f t="shared" si="464"/>
        <v>0</v>
      </c>
      <c r="S809" s="8">
        <f t="shared" si="457"/>
        <v>0</v>
      </c>
      <c r="T809" s="122">
        <f t="shared" si="465"/>
        <v>0.12559999999999999</v>
      </c>
      <c r="U809" s="121">
        <f t="shared" si="475"/>
        <v>6</v>
      </c>
      <c r="V809" s="121">
        <v>252</v>
      </c>
      <c r="W809" s="120">
        <f t="shared" si="458"/>
        <v>1.002821025</v>
      </c>
      <c r="X809" s="113">
        <f t="shared" si="473"/>
        <v>3.39745243</v>
      </c>
      <c r="Y809" s="191">
        <f t="shared" si="474"/>
        <v>0</v>
      </c>
      <c r="Z809" s="125" t="str">
        <f t="shared" si="469"/>
        <v>INCORPJ=</v>
      </c>
      <c r="AA809" s="118">
        <f t="shared" si="470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60"/>
        <v>44955</v>
      </c>
      <c r="B810" s="113">
        <f t="shared" si="453"/>
        <v>1207.7300728</v>
      </c>
      <c r="C810" s="113">
        <f t="shared" si="466"/>
        <v>1001.409519</v>
      </c>
      <c r="D810" s="114">
        <f t="shared" si="461"/>
        <v>6434.2</v>
      </c>
      <c r="E810" s="115">
        <f t="shared" ref="E810:E873" si="477">IF($K810=1,VLOOKUP($A809,$AO$10:$AS$131,4),E809)</f>
        <v>6474.09</v>
      </c>
      <c r="F810" s="116">
        <f t="shared" ref="F810:F873" si="478">IF($K810=1,VLOOKUP($A809,$AO$10:$AS$131,5),F809)</f>
        <v>44915</v>
      </c>
      <c r="G810" s="117">
        <f t="shared" si="454"/>
        <v>6.199682944266538E-3</v>
      </c>
      <c r="H810" s="118">
        <f t="shared" si="467"/>
        <v>44979</v>
      </c>
      <c r="I810" s="118">
        <f t="shared" si="455"/>
        <v>44979</v>
      </c>
      <c r="J810" s="119">
        <f t="shared" si="462"/>
        <v>21</v>
      </c>
      <c r="K810" s="119">
        <f t="shared" ref="K810:K873" si="479">(J810-(NETWORKDAYS(A810,I810,AD$176:AD$502)-1))</f>
        <v>6</v>
      </c>
      <c r="L810" s="8">
        <f t="shared" si="463"/>
        <v>1.00176742</v>
      </c>
      <c r="M810" s="120">
        <f t="shared" ref="M810:M873" si="480">IF(I810&gt;I809,L809,M809)</f>
        <v>1.0040996</v>
      </c>
      <c r="N810" s="120">
        <f t="shared" si="472"/>
        <v>1.2005156697181298</v>
      </c>
      <c r="O810" s="113">
        <f t="shared" si="476"/>
        <v>1.2026374799999999</v>
      </c>
      <c r="P810" s="113">
        <f t="shared" si="456"/>
        <v>1204.3326203700001</v>
      </c>
      <c r="Q810" s="11">
        <f t="shared" si="468"/>
        <v>0</v>
      </c>
      <c r="R810" s="30">
        <f t="shared" si="464"/>
        <v>0</v>
      </c>
      <c r="S810" s="8">
        <f t="shared" si="457"/>
        <v>0</v>
      </c>
      <c r="T810" s="122">
        <f t="shared" si="465"/>
        <v>0.12559999999999999</v>
      </c>
      <c r="U810" s="121">
        <f t="shared" si="475"/>
        <v>6</v>
      </c>
      <c r="V810" s="121">
        <v>252</v>
      </c>
      <c r="W810" s="120">
        <f t="shared" si="458"/>
        <v>1.002821025</v>
      </c>
      <c r="X810" s="113">
        <f t="shared" si="473"/>
        <v>3.39745243</v>
      </c>
      <c r="Y810" s="191">
        <f t="shared" si="474"/>
        <v>0</v>
      </c>
      <c r="Z810" s="125" t="str">
        <f t="shared" si="469"/>
        <v>INCORPJ=</v>
      </c>
      <c r="AA810" s="118">
        <f t="shared" si="470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60"/>
        <v>44956</v>
      </c>
      <c r="B811" s="113">
        <f t="shared" si="453"/>
        <v>1207.7300728</v>
      </c>
      <c r="C811" s="113">
        <f t="shared" si="466"/>
        <v>1001.409519</v>
      </c>
      <c r="D811" s="114">
        <f t="shared" si="461"/>
        <v>6434.2</v>
      </c>
      <c r="E811" s="115">
        <f t="shared" si="477"/>
        <v>6474.09</v>
      </c>
      <c r="F811" s="116">
        <f t="shared" si="478"/>
        <v>44915</v>
      </c>
      <c r="G811" s="117">
        <f t="shared" si="454"/>
        <v>6.199682944266538E-3</v>
      </c>
      <c r="H811" s="118">
        <f t="shared" si="467"/>
        <v>44979</v>
      </c>
      <c r="I811" s="118">
        <f t="shared" si="455"/>
        <v>44979</v>
      </c>
      <c r="J811" s="119">
        <f t="shared" si="462"/>
        <v>21</v>
      </c>
      <c r="K811" s="119">
        <f t="shared" si="479"/>
        <v>6</v>
      </c>
      <c r="L811" s="8">
        <f t="shared" si="463"/>
        <v>1.00176742</v>
      </c>
      <c r="M811" s="120">
        <f t="shared" si="480"/>
        <v>1.0040996</v>
      </c>
      <c r="N811" s="120">
        <f t="shared" si="472"/>
        <v>1.2005156697181298</v>
      </c>
      <c r="O811" s="113">
        <f t="shared" si="476"/>
        <v>1.2026374799999999</v>
      </c>
      <c r="P811" s="113">
        <f t="shared" si="456"/>
        <v>1204.3326203700001</v>
      </c>
      <c r="Q811" s="11">
        <f t="shared" si="468"/>
        <v>0</v>
      </c>
      <c r="R811" s="30">
        <f t="shared" si="464"/>
        <v>0</v>
      </c>
      <c r="S811" s="8">
        <f t="shared" si="457"/>
        <v>0</v>
      </c>
      <c r="T811" s="122">
        <f t="shared" si="465"/>
        <v>0.12559999999999999</v>
      </c>
      <c r="U811" s="121">
        <f t="shared" si="475"/>
        <v>6</v>
      </c>
      <c r="V811" s="121">
        <v>252</v>
      </c>
      <c r="W811" s="120">
        <f t="shared" si="458"/>
        <v>1.002821025</v>
      </c>
      <c r="X811" s="113">
        <f t="shared" si="473"/>
        <v>3.39745243</v>
      </c>
      <c r="Y811" s="191">
        <f t="shared" si="474"/>
        <v>0</v>
      </c>
      <c r="Z811" s="125" t="str">
        <f t="shared" si="469"/>
        <v>INCORPJ=</v>
      </c>
      <c r="AA811" s="118">
        <f t="shared" si="470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60"/>
        <v>44957</v>
      </c>
      <c r="B812" s="113">
        <f t="shared" si="453"/>
        <v>1208.6529208300001</v>
      </c>
      <c r="C812" s="113">
        <f t="shared" si="466"/>
        <v>1001.409519</v>
      </c>
      <c r="D812" s="114">
        <f t="shared" si="461"/>
        <v>6434.2</v>
      </c>
      <c r="E812" s="115">
        <f t="shared" si="477"/>
        <v>6474.09</v>
      </c>
      <c r="F812" s="116">
        <f t="shared" si="478"/>
        <v>44915</v>
      </c>
      <c r="G812" s="117">
        <f t="shared" si="454"/>
        <v>6.199682944266538E-3</v>
      </c>
      <c r="H812" s="118">
        <f t="shared" si="467"/>
        <v>44979</v>
      </c>
      <c r="I812" s="118">
        <f t="shared" si="455"/>
        <v>44979</v>
      </c>
      <c r="J812" s="119">
        <f t="shared" si="462"/>
        <v>21</v>
      </c>
      <c r="K812" s="119">
        <f t="shared" si="479"/>
        <v>7</v>
      </c>
      <c r="L812" s="8">
        <f t="shared" si="463"/>
        <v>1.0020623</v>
      </c>
      <c r="M812" s="120">
        <f t="shared" si="480"/>
        <v>1.0040996</v>
      </c>
      <c r="N812" s="120">
        <f t="shared" si="472"/>
        <v>1.2005156697181298</v>
      </c>
      <c r="O812" s="113">
        <f t="shared" si="476"/>
        <v>1.2029914900000001</v>
      </c>
      <c r="P812" s="113">
        <f t="shared" si="456"/>
        <v>1204.68712936</v>
      </c>
      <c r="Q812" s="11">
        <f t="shared" si="468"/>
        <v>0</v>
      </c>
      <c r="R812" s="30">
        <f t="shared" si="464"/>
        <v>0</v>
      </c>
      <c r="S812" s="8">
        <f t="shared" si="457"/>
        <v>0</v>
      </c>
      <c r="T812" s="122">
        <f t="shared" si="465"/>
        <v>0.12559999999999999</v>
      </c>
      <c r="U812" s="121">
        <f t="shared" si="475"/>
        <v>7</v>
      </c>
      <c r="V812" s="121">
        <v>252</v>
      </c>
      <c r="W812" s="120">
        <f t="shared" si="458"/>
        <v>1.0032919680000001</v>
      </c>
      <c r="X812" s="113">
        <f t="shared" si="473"/>
        <v>3.9657914700000001</v>
      </c>
      <c r="Y812" s="191">
        <f t="shared" si="474"/>
        <v>0</v>
      </c>
      <c r="Z812" s="125" t="str">
        <f t="shared" si="469"/>
        <v>INCORPJ=</v>
      </c>
      <c r="AA812" s="118">
        <f t="shared" si="470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60"/>
        <v>44958</v>
      </c>
      <c r="B813" s="113">
        <f t="shared" si="453"/>
        <v>1209.5764607599999</v>
      </c>
      <c r="C813" s="113">
        <f t="shared" si="466"/>
        <v>1001.409519</v>
      </c>
      <c r="D813" s="114">
        <f t="shared" si="461"/>
        <v>6434.2</v>
      </c>
      <c r="E813" s="115">
        <f t="shared" si="477"/>
        <v>6474.09</v>
      </c>
      <c r="F813" s="116">
        <f t="shared" si="478"/>
        <v>44915</v>
      </c>
      <c r="G813" s="117">
        <f t="shared" si="454"/>
        <v>6.199682944266538E-3</v>
      </c>
      <c r="H813" s="118">
        <f t="shared" si="467"/>
        <v>44979</v>
      </c>
      <c r="I813" s="118">
        <f t="shared" si="455"/>
        <v>44979</v>
      </c>
      <c r="J813" s="119">
        <f t="shared" si="462"/>
        <v>21</v>
      </c>
      <c r="K813" s="119">
        <f t="shared" si="479"/>
        <v>8</v>
      </c>
      <c r="L813" s="8">
        <f t="shared" si="463"/>
        <v>1.0023572599999999</v>
      </c>
      <c r="M813" s="120">
        <f t="shared" si="480"/>
        <v>1.0040996</v>
      </c>
      <c r="N813" s="120">
        <f t="shared" si="472"/>
        <v>1.2005156697181298</v>
      </c>
      <c r="O813" s="113">
        <f t="shared" si="476"/>
        <v>1.2033455900000001</v>
      </c>
      <c r="P813" s="113">
        <f t="shared" si="456"/>
        <v>1205.04172847</v>
      </c>
      <c r="Q813" s="11">
        <f t="shared" si="468"/>
        <v>0</v>
      </c>
      <c r="R813" s="30">
        <f t="shared" si="464"/>
        <v>0</v>
      </c>
      <c r="S813" s="8">
        <f t="shared" si="457"/>
        <v>0</v>
      </c>
      <c r="T813" s="122">
        <f t="shared" si="465"/>
        <v>0.12559999999999999</v>
      </c>
      <c r="U813" s="121">
        <f t="shared" si="475"/>
        <v>8</v>
      </c>
      <c r="V813" s="121">
        <v>252</v>
      </c>
      <c r="W813" s="120">
        <f t="shared" si="458"/>
        <v>1.0037631330000001</v>
      </c>
      <c r="X813" s="113">
        <f t="shared" si="473"/>
        <v>4.53473229</v>
      </c>
      <c r="Y813" s="191">
        <f t="shared" si="474"/>
        <v>0</v>
      </c>
      <c r="Z813" s="125" t="str">
        <f t="shared" si="469"/>
        <v>INCORPJ=</v>
      </c>
      <c r="AA813" s="118">
        <f t="shared" si="470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60"/>
        <v>44959</v>
      </c>
      <c r="B814" s="113">
        <f t="shared" si="453"/>
        <v>1210.5007130499998</v>
      </c>
      <c r="C814" s="113">
        <f t="shared" si="466"/>
        <v>1001.409519</v>
      </c>
      <c r="D814" s="114">
        <f t="shared" si="461"/>
        <v>6434.2</v>
      </c>
      <c r="E814" s="115">
        <f t="shared" si="477"/>
        <v>6474.09</v>
      </c>
      <c r="F814" s="116">
        <f t="shared" si="478"/>
        <v>44915</v>
      </c>
      <c r="G814" s="117">
        <f t="shared" si="454"/>
        <v>6.199682944266538E-3</v>
      </c>
      <c r="H814" s="118">
        <f t="shared" si="467"/>
        <v>44979</v>
      </c>
      <c r="I814" s="118">
        <f t="shared" si="455"/>
        <v>44979</v>
      </c>
      <c r="J814" s="119">
        <f t="shared" si="462"/>
        <v>21</v>
      </c>
      <c r="K814" s="119">
        <f t="shared" si="479"/>
        <v>9</v>
      </c>
      <c r="L814" s="8">
        <f t="shared" si="463"/>
        <v>1.00265231</v>
      </c>
      <c r="M814" s="120">
        <f t="shared" si="480"/>
        <v>1.0040996</v>
      </c>
      <c r="N814" s="120">
        <f t="shared" si="472"/>
        <v>1.2005156697181298</v>
      </c>
      <c r="O814" s="113">
        <f t="shared" si="476"/>
        <v>1.2036998000000001</v>
      </c>
      <c r="P814" s="113">
        <f t="shared" si="456"/>
        <v>1205.3964377299999</v>
      </c>
      <c r="Q814" s="11">
        <f t="shared" si="468"/>
        <v>0</v>
      </c>
      <c r="R814" s="30">
        <f t="shared" si="464"/>
        <v>0</v>
      </c>
      <c r="S814" s="8">
        <f t="shared" si="457"/>
        <v>0</v>
      </c>
      <c r="T814" s="122">
        <f t="shared" si="465"/>
        <v>0.12559999999999999</v>
      </c>
      <c r="U814" s="121">
        <f t="shared" si="475"/>
        <v>9</v>
      </c>
      <c r="V814" s="121">
        <v>252</v>
      </c>
      <c r="W814" s="120">
        <f t="shared" si="458"/>
        <v>1.00423452</v>
      </c>
      <c r="X814" s="113">
        <f t="shared" si="473"/>
        <v>5.1042753200000002</v>
      </c>
      <c r="Y814" s="191">
        <f t="shared" si="474"/>
        <v>0</v>
      </c>
      <c r="Z814" s="125" t="str">
        <f t="shared" si="469"/>
        <v>INCORPJ=</v>
      </c>
      <c r="AA814" s="118">
        <f t="shared" si="470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60"/>
        <v>44960</v>
      </c>
      <c r="B815" s="113">
        <f t="shared" si="453"/>
        <v>1211.4256756899999</v>
      </c>
      <c r="C815" s="113">
        <f t="shared" si="466"/>
        <v>1001.409519</v>
      </c>
      <c r="D815" s="114">
        <f t="shared" si="461"/>
        <v>6434.2</v>
      </c>
      <c r="E815" s="115">
        <f t="shared" si="477"/>
        <v>6474.09</v>
      </c>
      <c r="F815" s="116">
        <f t="shared" si="478"/>
        <v>44915</v>
      </c>
      <c r="G815" s="117">
        <f t="shared" si="454"/>
        <v>6.199682944266538E-3</v>
      </c>
      <c r="H815" s="118">
        <f t="shared" si="467"/>
        <v>44979</v>
      </c>
      <c r="I815" s="118">
        <f t="shared" si="455"/>
        <v>44979</v>
      </c>
      <c r="J815" s="119">
        <f t="shared" si="462"/>
        <v>21</v>
      </c>
      <c r="K815" s="119">
        <f t="shared" si="479"/>
        <v>10</v>
      </c>
      <c r="L815" s="8">
        <f t="shared" si="463"/>
        <v>1.00294745</v>
      </c>
      <c r="M815" s="120">
        <f t="shared" si="480"/>
        <v>1.0040996</v>
      </c>
      <c r="N815" s="120">
        <f t="shared" si="472"/>
        <v>1.2005156697181298</v>
      </c>
      <c r="O815" s="113">
        <f t="shared" si="476"/>
        <v>1.2040541199999999</v>
      </c>
      <c r="P815" s="113">
        <f t="shared" si="456"/>
        <v>1205.7512571499999</v>
      </c>
      <c r="Q815" s="11">
        <f t="shared" si="468"/>
        <v>0</v>
      </c>
      <c r="R815" s="30">
        <f t="shared" si="464"/>
        <v>0</v>
      </c>
      <c r="S815" s="8">
        <f t="shared" si="457"/>
        <v>0</v>
      </c>
      <c r="T815" s="122">
        <f t="shared" si="465"/>
        <v>0.12559999999999999</v>
      </c>
      <c r="U815" s="121">
        <f t="shared" si="475"/>
        <v>10</v>
      </c>
      <c r="V815" s="121">
        <v>252</v>
      </c>
      <c r="W815" s="120">
        <f t="shared" si="458"/>
        <v>1.0047061269999999</v>
      </c>
      <c r="X815" s="113">
        <f t="shared" si="473"/>
        <v>5.6744185399999996</v>
      </c>
      <c r="Y815" s="191">
        <f t="shared" si="474"/>
        <v>0</v>
      </c>
      <c r="Z815" s="125" t="str">
        <f t="shared" si="469"/>
        <v>INCORPJ=</v>
      </c>
      <c r="AA815" s="118">
        <f t="shared" si="470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60"/>
        <v>44961</v>
      </c>
      <c r="B816" s="113">
        <f t="shared" si="453"/>
        <v>1212.35134264</v>
      </c>
      <c r="C816" s="113">
        <f t="shared" si="466"/>
        <v>1001.409519</v>
      </c>
      <c r="D816" s="114">
        <f t="shared" si="461"/>
        <v>6434.2</v>
      </c>
      <c r="E816" s="115">
        <f t="shared" si="477"/>
        <v>6474.09</v>
      </c>
      <c r="F816" s="116">
        <f t="shared" si="478"/>
        <v>44915</v>
      </c>
      <c r="G816" s="117">
        <f t="shared" si="454"/>
        <v>6.199682944266538E-3</v>
      </c>
      <c r="H816" s="118">
        <f t="shared" si="467"/>
        <v>44979</v>
      </c>
      <c r="I816" s="118">
        <f t="shared" si="455"/>
        <v>44979</v>
      </c>
      <c r="J816" s="119">
        <f t="shared" si="462"/>
        <v>21</v>
      </c>
      <c r="K816" s="119">
        <f t="shared" si="479"/>
        <v>11</v>
      </c>
      <c r="L816" s="8">
        <f t="shared" si="463"/>
        <v>1.0032426699999999</v>
      </c>
      <c r="M816" s="120">
        <f t="shared" si="480"/>
        <v>1.0040996</v>
      </c>
      <c r="N816" s="120">
        <f t="shared" si="472"/>
        <v>1.2005156697181298</v>
      </c>
      <c r="O816" s="113">
        <f t="shared" si="476"/>
        <v>1.20440854</v>
      </c>
      <c r="P816" s="113">
        <f t="shared" si="456"/>
        <v>1206.1061767199999</v>
      </c>
      <c r="Q816" s="11">
        <f t="shared" si="468"/>
        <v>0</v>
      </c>
      <c r="R816" s="30">
        <f t="shared" si="464"/>
        <v>0</v>
      </c>
      <c r="S816" s="8">
        <f t="shared" si="457"/>
        <v>0</v>
      </c>
      <c r="T816" s="122">
        <f t="shared" si="465"/>
        <v>0.12559999999999999</v>
      </c>
      <c r="U816" s="121">
        <f t="shared" si="475"/>
        <v>11</v>
      </c>
      <c r="V816" s="121">
        <v>252</v>
      </c>
      <c r="W816" s="120">
        <f t="shared" si="458"/>
        <v>1.0051779569999999</v>
      </c>
      <c r="X816" s="113">
        <f t="shared" si="473"/>
        <v>6.2451659199999998</v>
      </c>
      <c r="Y816" s="191">
        <f t="shared" si="474"/>
        <v>0</v>
      </c>
      <c r="Z816" s="125" t="str">
        <f t="shared" si="469"/>
        <v>INCORPJ=</v>
      </c>
      <c r="AA816" s="118">
        <f t="shared" si="470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60"/>
        <v>44962</v>
      </c>
      <c r="B817" s="113">
        <f t="shared" si="453"/>
        <v>1212.35134264</v>
      </c>
      <c r="C817" s="113">
        <f t="shared" si="466"/>
        <v>1001.409519</v>
      </c>
      <c r="D817" s="114">
        <f t="shared" si="461"/>
        <v>6434.2</v>
      </c>
      <c r="E817" s="115">
        <f t="shared" si="477"/>
        <v>6474.09</v>
      </c>
      <c r="F817" s="116">
        <f t="shared" si="478"/>
        <v>44915</v>
      </c>
      <c r="G817" s="117">
        <f t="shared" si="454"/>
        <v>6.199682944266538E-3</v>
      </c>
      <c r="H817" s="118">
        <f t="shared" si="467"/>
        <v>44979</v>
      </c>
      <c r="I817" s="118">
        <f t="shared" si="455"/>
        <v>44979</v>
      </c>
      <c r="J817" s="119">
        <f t="shared" si="462"/>
        <v>21</v>
      </c>
      <c r="K817" s="119">
        <f t="shared" si="479"/>
        <v>11</v>
      </c>
      <c r="L817" s="8">
        <f t="shared" si="463"/>
        <v>1.0032426699999999</v>
      </c>
      <c r="M817" s="120">
        <f t="shared" si="480"/>
        <v>1.0040996</v>
      </c>
      <c r="N817" s="120">
        <f t="shared" si="472"/>
        <v>1.2005156697181298</v>
      </c>
      <c r="O817" s="113">
        <f t="shared" si="476"/>
        <v>1.20440854</v>
      </c>
      <c r="P817" s="113">
        <f t="shared" si="456"/>
        <v>1206.1061767199999</v>
      </c>
      <c r="Q817" s="11">
        <f t="shared" si="468"/>
        <v>0</v>
      </c>
      <c r="R817" s="30">
        <f t="shared" si="464"/>
        <v>0</v>
      </c>
      <c r="S817" s="8">
        <f t="shared" si="457"/>
        <v>0</v>
      </c>
      <c r="T817" s="122">
        <f t="shared" si="465"/>
        <v>0.12559999999999999</v>
      </c>
      <c r="U817" s="121">
        <f t="shared" si="475"/>
        <v>11</v>
      </c>
      <c r="V817" s="121">
        <v>252</v>
      </c>
      <c r="W817" s="120">
        <f t="shared" si="458"/>
        <v>1.0051779569999999</v>
      </c>
      <c r="X817" s="113">
        <f t="shared" si="473"/>
        <v>6.2451659199999998</v>
      </c>
      <c r="Y817" s="191">
        <f t="shared" si="474"/>
        <v>0</v>
      </c>
      <c r="Z817" s="125" t="str">
        <f t="shared" si="469"/>
        <v>INCORPJ=</v>
      </c>
      <c r="AA817" s="118">
        <f t="shared" si="470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60"/>
        <v>44963</v>
      </c>
      <c r="B818" s="113">
        <f t="shared" si="453"/>
        <v>1212.35134264</v>
      </c>
      <c r="C818" s="113">
        <f t="shared" si="466"/>
        <v>1001.409519</v>
      </c>
      <c r="D818" s="114">
        <f t="shared" si="461"/>
        <v>6434.2</v>
      </c>
      <c r="E818" s="115">
        <f t="shared" si="477"/>
        <v>6474.09</v>
      </c>
      <c r="F818" s="116">
        <f t="shared" si="478"/>
        <v>44915</v>
      </c>
      <c r="G818" s="117">
        <f t="shared" si="454"/>
        <v>6.199682944266538E-3</v>
      </c>
      <c r="H818" s="118">
        <f t="shared" si="467"/>
        <v>44979</v>
      </c>
      <c r="I818" s="118">
        <f t="shared" si="455"/>
        <v>44979</v>
      </c>
      <c r="J818" s="119">
        <f t="shared" si="462"/>
        <v>21</v>
      </c>
      <c r="K818" s="119">
        <f t="shared" si="479"/>
        <v>11</v>
      </c>
      <c r="L818" s="8">
        <f t="shared" si="463"/>
        <v>1.0032426699999999</v>
      </c>
      <c r="M818" s="120">
        <f t="shared" si="480"/>
        <v>1.0040996</v>
      </c>
      <c r="N818" s="120">
        <f t="shared" si="472"/>
        <v>1.2005156697181298</v>
      </c>
      <c r="O818" s="113">
        <f t="shared" si="476"/>
        <v>1.20440854</v>
      </c>
      <c r="P818" s="113">
        <f t="shared" si="456"/>
        <v>1206.1061767199999</v>
      </c>
      <c r="Q818" s="11">
        <f t="shared" si="468"/>
        <v>0</v>
      </c>
      <c r="R818" s="30">
        <f t="shared" si="464"/>
        <v>0</v>
      </c>
      <c r="S818" s="8">
        <f t="shared" si="457"/>
        <v>0</v>
      </c>
      <c r="T818" s="122">
        <f t="shared" si="465"/>
        <v>0.12559999999999999</v>
      </c>
      <c r="U818" s="121">
        <f t="shared" si="475"/>
        <v>11</v>
      </c>
      <c r="V818" s="121">
        <v>252</v>
      </c>
      <c r="W818" s="120">
        <f t="shared" si="458"/>
        <v>1.0051779569999999</v>
      </c>
      <c r="X818" s="113">
        <f t="shared" si="473"/>
        <v>6.2451659199999998</v>
      </c>
      <c r="Y818" s="191">
        <f t="shared" si="474"/>
        <v>0</v>
      </c>
      <c r="Z818" s="125" t="str">
        <f t="shared" si="469"/>
        <v>INCORPJ=</v>
      </c>
      <c r="AA818" s="118">
        <f t="shared" si="470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60"/>
        <v>44964</v>
      </c>
      <c r="B819" s="113">
        <f t="shared" si="453"/>
        <v>1213.27772069</v>
      </c>
      <c r="C819" s="113">
        <f t="shared" si="466"/>
        <v>1001.409519</v>
      </c>
      <c r="D819" s="114">
        <f t="shared" si="461"/>
        <v>6434.2</v>
      </c>
      <c r="E819" s="115">
        <f t="shared" si="477"/>
        <v>6474.09</v>
      </c>
      <c r="F819" s="116">
        <f t="shared" si="478"/>
        <v>44915</v>
      </c>
      <c r="G819" s="117">
        <f t="shared" si="454"/>
        <v>6.199682944266538E-3</v>
      </c>
      <c r="H819" s="118">
        <f t="shared" si="467"/>
        <v>44979</v>
      </c>
      <c r="I819" s="118">
        <f t="shared" si="455"/>
        <v>44979</v>
      </c>
      <c r="J819" s="119">
        <f t="shared" si="462"/>
        <v>21</v>
      </c>
      <c r="K819" s="119">
        <f t="shared" si="479"/>
        <v>12</v>
      </c>
      <c r="L819" s="8">
        <f t="shared" si="463"/>
        <v>1.0035379799999999</v>
      </c>
      <c r="M819" s="120">
        <f t="shared" si="480"/>
        <v>1.0040996</v>
      </c>
      <c r="N819" s="120">
        <f t="shared" si="472"/>
        <v>1.2005156697181298</v>
      </c>
      <c r="O819" s="113">
        <f t="shared" si="476"/>
        <v>1.20476307</v>
      </c>
      <c r="P819" s="113">
        <f t="shared" si="456"/>
        <v>1206.4612064299999</v>
      </c>
      <c r="Q819" s="11">
        <f t="shared" si="468"/>
        <v>0</v>
      </c>
      <c r="R819" s="30">
        <f t="shared" si="464"/>
        <v>0</v>
      </c>
      <c r="S819" s="8">
        <f t="shared" si="457"/>
        <v>0</v>
      </c>
      <c r="T819" s="122">
        <f t="shared" si="465"/>
        <v>0.12559999999999999</v>
      </c>
      <c r="U819" s="121">
        <f t="shared" si="475"/>
        <v>12</v>
      </c>
      <c r="V819" s="121">
        <v>252</v>
      </c>
      <c r="W819" s="120">
        <f t="shared" si="458"/>
        <v>1.0056500070000001</v>
      </c>
      <c r="X819" s="113">
        <f t="shared" si="473"/>
        <v>6.8165142599999999</v>
      </c>
      <c r="Y819" s="191">
        <f t="shared" si="474"/>
        <v>0</v>
      </c>
      <c r="Z819" s="125" t="str">
        <f t="shared" si="469"/>
        <v>INCORPJ=</v>
      </c>
      <c r="AA819" s="118">
        <f t="shared" si="470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60"/>
        <v>44965</v>
      </c>
      <c r="B820" s="113">
        <f t="shared" si="453"/>
        <v>1214.2047937300001</v>
      </c>
      <c r="C820" s="113">
        <f t="shared" si="466"/>
        <v>1001.409519</v>
      </c>
      <c r="D820" s="114">
        <f t="shared" si="461"/>
        <v>6434.2</v>
      </c>
      <c r="E820" s="115">
        <f t="shared" si="477"/>
        <v>6474.09</v>
      </c>
      <c r="F820" s="116">
        <f t="shared" si="478"/>
        <v>44915</v>
      </c>
      <c r="G820" s="117">
        <f t="shared" si="454"/>
        <v>6.199682944266538E-3</v>
      </c>
      <c r="H820" s="118">
        <f t="shared" si="467"/>
        <v>44979</v>
      </c>
      <c r="I820" s="118">
        <f t="shared" si="455"/>
        <v>44979</v>
      </c>
      <c r="J820" s="119">
        <f t="shared" si="462"/>
        <v>21</v>
      </c>
      <c r="K820" s="119">
        <f t="shared" si="479"/>
        <v>13</v>
      </c>
      <c r="L820" s="8">
        <f t="shared" si="463"/>
        <v>1.0038333699999999</v>
      </c>
      <c r="M820" s="120">
        <f t="shared" si="480"/>
        <v>1.0040996</v>
      </c>
      <c r="N820" s="120">
        <f t="shared" si="472"/>
        <v>1.2005156697181298</v>
      </c>
      <c r="O820" s="113">
        <f t="shared" si="476"/>
        <v>1.20511769</v>
      </c>
      <c r="P820" s="113">
        <f t="shared" si="456"/>
        <v>1206.8163262800001</v>
      </c>
      <c r="Q820" s="11">
        <f t="shared" si="468"/>
        <v>0</v>
      </c>
      <c r="R820" s="30">
        <f t="shared" si="464"/>
        <v>0</v>
      </c>
      <c r="S820" s="8">
        <f t="shared" si="457"/>
        <v>0</v>
      </c>
      <c r="T820" s="122">
        <f t="shared" si="465"/>
        <v>0.12559999999999999</v>
      </c>
      <c r="U820" s="121">
        <f t="shared" si="475"/>
        <v>13</v>
      </c>
      <c r="V820" s="121">
        <v>252</v>
      </c>
      <c r="W820" s="120">
        <f t="shared" si="458"/>
        <v>1.00612228</v>
      </c>
      <c r="X820" s="113">
        <f t="shared" si="473"/>
        <v>7.3884674500000003</v>
      </c>
      <c r="Y820" s="191">
        <f t="shared" si="474"/>
        <v>0</v>
      </c>
      <c r="Z820" s="125" t="str">
        <f t="shared" si="469"/>
        <v>INCORPJ=</v>
      </c>
      <c r="AA820" s="118">
        <f t="shared" si="470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60"/>
        <v>44966</v>
      </c>
      <c r="B821" s="113">
        <f t="shared" si="453"/>
        <v>1215.1325899400001</v>
      </c>
      <c r="C821" s="113">
        <f t="shared" si="466"/>
        <v>1001.409519</v>
      </c>
      <c r="D821" s="114">
        <f t="shared" si="461"/>
        <v>6434.2</v>
      </c>
      <c r="E821" s="115">
        <f t="shared" si="477"/>
        <v>6474.09</v>
      </c>
      <c r="F821" s="116">
        <f t="shared" si="478"/>
        <v>44915</v>
      </c>
      <c r="G821" s="117">
        <f t="shared" si="454"/>
        <v>6.199682944266538E-3</v>
      </c>
      <c r="H821" s="118">
        <f t="shared" si="467"/>
        <v>44979</v>
      </c>
      <c r="I821" s="118">
        <f t="shared" si="455"/>
        <v>44979</v>
      </c>
      <c r="J821" s="119">
        <f t="shared" si="462"/>
        <v>21</v>
      </c>
      <c r="K821" s="119">
        <f t="shared" si="479"/>
        <v>14</v>
      </c>
      <c r="L821" s="8">
        <f t="shared" si="463"/>
        <v>1.00412886</v>
      </c>
      <c r="M821" s="120">
        <f t="shared" si="480"/>
        <v>1.0040996</v>
      </c>
      <c r="N821" s="120">
        <f t="shared" si="472"/>
        <v>1.2005156697181298</v>
      </c>
      <c r="O821" s="113">
        <f t="shared" si="476"/>
        <v>1.2054724299999999</v>
      </c>
      <c r="P821" s="113">
        <f t="shared" si="456"/>
        <v>1207.1715662900001</v>
      </c>
      <c r="Q821" s="11">
        <f t="shared" si="468"/>
        <v>0</v>
      </c>
      <c r="R821" s="30">
        <f t="shared" si="464"/>
        <v>0</v>
      </c>
      <c r="S821" s="8">
        <f t="shared" si="457"/>
        <v>0</v>
      </c>
      <c r="T821" s="122">
        <f t="shared" si="465"/>
        <v>0.12559999999999999</v>
      </c>
      <c r="U821" s="121">
        <f t="shared" si="475"/>
        <v>14</v>
      </c>
      <c r="V821" s="121">
        <v>252</v>
      </c>
      <c r="W821" s="120">
        <f t="shared" si="458"/>
        <v>1.0065947740000001</v>
      </c>
      <c r="X821" s="113">
        <f t="shared" si="473"/>
        <v>7.9610236499999996</v>
      </c>
      <c r="Y821" s="191">
        <f t="shared" si="474"/>
        <v>0</v>
      </c>
      <c r="Z821" s="125" t="str">
        <f t="shared" si="469"/>
        <v>INCORPJ=</v>
      </c>
      <c r="AA821" s="118">
        <f t="shared" si="470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60"/>
        <v>44967</v>
      </c>
      <c r="B822" s="113">
        <f t="shared" si="453"/>
        <v>1216.0610806900002</v>
      </c>
      <c r="C822" s="113">
        <f t="shared" si="466"/>
        <v>1001.409519</v>
      </c>
      <c r="D822" s="114">
        <f t="shared" si="461"/>
        <v>6434.2</v>
      </c>
      <c r="E822" s="115">
        <f t="shared" si="477"/>
        <v>6474.09</v>
      </c>
      <c r="F822" s="116">
        <f t="shared" si="478"/>
        <v>44915</v>
      </c>
      <c r="G822" s="117">
        <f t="shared" si="454"/>
        <v>6.199682944266538E-3</v>
      </c>
      <c r="H822" s="118">
        <f t="shared" si="467"/>
        <v>44979</v>
      </c>
      <c r="I822" s="118">
        <f t="shared" si="455"/>
        <v>44979</v>
      </c>
      <c r="J822" s="119">
        <f t="shared" si="462"/>
        <v>21</v>
      </c>
      <c r="K822" s="119">
        <f t="shared" si="479"/>
        <v>15</v>
      </c>
      <c r="L822" s="8">
        <f t="shared" si="463"/>
        <v>1.00442443</v>
      </c>
      <c r="M822" s="120">
        <f t="shared" si="480"/>
        <v>1.0040996</v>
      </c>
      <c r="N822" s="120">
        <f t="shared" si="472"/>
        <v>1.2005156697181298</v>
      </c>
      <c r="O822" s="113">
        <f t="shared" si="476"/>
        <v>1.20582726</v>
      </c>
      <c r="P822" s="113">
        <f t="shared" si="456"/>
        <v>1207.5268964300001</v>
      </c>
      <c r="Q822" s="11">
        <f t="shared" si="468"/>
        <v>0</v>
      </c>
      <c r="R822" s="30">
        <f t="shared" si="464"/>
        <v>0</v>
      </c>
      <c r="S822" s="8">
        <f t="shared" si="457"/>
        <v>0</v>
      </c>
      <c r="T822" s="122">
        <f t="shared" si="465"/>
        <v>0.12559999999999999</v>
      </c>
      <c r="U822" s="121">
        <f t="shared" si="475"/>
        <v>15</v>
      </c>
      <c r="V822" s="121">
        <v>252</v>
      </c>
      <c r="W822" s="120">
        <f t="shared" si="458"/>
        <v>1.0070674900000001</v>
      </c>
      <c r="X822" s="113">
        <f t="shared" si="473"/>
        <v>8.53418426</v>
      </c>
      <c r="Y822" s="191">
        <f t="shared" si="474"/>
        <v>0</v>
      </c>
      <c r="Z822" s="125" t="str">
        <f t="shared" si="469"/>
        <v>INCORPJ=</v>
      </c>
      <c r="AA822" s="118">
        <f t="shared" si="470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60"/>
        <v>44968</v>
      </c>
      <c r="B823" s="113">
        <f t="shared" si="453"/>
        <v>1216.9902966</v>
      </c>
      <c r="C823" s="113">
        <f t="shared" si="466"/>
        <v>1001.409519</v>
      </c>
      <c r="D823" s="114">
        <f t="shared" si="461"/>
        <v>6434.2</v>
      </c>
      <c r="E823" s="115">
        <f t="shared" si="477"/>
        <v>6474.09</v>
      </c>
      <c r="F823" s="116">
        <f t="shared" si="478"/>
        <v>44915</v>
      </c>
      <c r="G823" s="117">
        <f t="shared" si="454"/>
        <v>6.199682944266538E-3</v>
      </c>
      <c r="H823" s="118">
        <f t="shared" si="467"/>
        <v>44979</v>
      </c>
      <c r="I823" s="118">
        <f t="shared" si="455"/>
        <v>44979</v>
      </c>
      <c r="J823" s="119">
        <f t="shared" si="462"/>
        <v>21</v>
      </c>
      <c r="K823" s="119">
        <f t="shared" si="479"/>
        <v>16</v>
      </c>
      <c r="L823" s="8">
        <f t="shared" si="463"/>
        <v>1.00472009</v>
      </c>
      <c r="M823" s="120">
        <f t="shared" si="480"/>
        <v>1.0040996</v>
      </c>
      <c r="N823" s="120">
        <f t="shared" si="472"/>
        <v>1.2005156697181298</v>
      </c>
      <c r="O823" s="113">
        <f t="shared" si="476"/>
        <v>1.2061822099999999</v>
      </c>
      <c r="P823" s="113">
        <f t="shared" si="456"/>
        <v>1207.88234674</v>
      </c>
      <c r="Q823" s="11">
        <f t="shared" si="468"/>
        <v>0</v>
      </c>
      <c r="R823" s="30">
        <f t="shared" si="464"/>
        <v>0</v>
      </c>
      <c r="S823" s="8">
        <f t="shared" si="457"/>
        <v>0</v>
      </c>
      <c r="T823" s="122">
        <f t="shared" si="465"/>
        <v>0.12559999999999999</v>
      </c>
      <c r="U823" s="121">
        <f t="shared" si="475"/>
        <v>16</v>
      </c>
      <c r="V823" s="121">
        <v>252</v>
      </c>
      <c r="W823" s="120">
        <f t="shared" si="458"/>
        <v>1.007540428</v>
      </c>
      <c r="X823" s="113">
        <f t="shared" si="473"/>
        <v>9.1079498599999997</v>
      </c>
      <c r="Y823" s="191">
        <f t="shared" si="474"/>
        <v>0</v>
      </c>
      <c r="Z823" s="125" t="str">
        <f t="shared" si="469"/>
        <v>INCORPJ=</v>
      </c>
      <c r="AA823" s="118">
        <f t="shared" si="470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60"/>
        <v>44969</v>
      </c>
      <c r="B824" s="113">
        <f t="shared" si="453"/>
        <v>1216.9902966</v>
      </c>
      <c r="C824" s="113">
        <f t="shared" si="466"/>
        <v>1001.409519</v>
      </c>
      <c r="D824" s="114">
        <f t="shared" si="461"/>
        <v>6434.2</v>
      </c>
      <c r="E824" s="115">
        <f t="shared" si="477"/>
        <v>6474.09</v>
      </c>
      <c r="F824" s="116">
        <f t="shared" si="478"/>
        <v>44915</v>
      </c>
      <c r="G824" s="117">
        <f t="shared" si="454"/>
        <v>6.199682944266538E-3</v>
      </c>
      <c r="H824" s="118">
        <f t="shared" si="467"/>
        <v>44979</v>
      </c>
      <c r="I824" s="118">
        <f t="shared" si="455"/>
        <v>44979</v>
      </c>
      <c r="J824" s="119">
        <f t="shared" si="462"/>
        <v>21</v>
      </c>
      <c r="K824" s="119">
        <f t="shared" si="479"/>
        <v>16</v>
      </c>
      <c r="L824" s="8">
        <f t="shared" si="463"/>
        <v>1.00472009</v>
      </c>
      <c r="M824" s="120">
        <f t="shared" si="480"/>
        <v>1.0040996</v>
      </c>
      <c r="N824" s="120">
        <f t="shared" si="472"/>
        <v>1.2005156697181298</v>
      </c>
      <c r="O824" s="113">
        <f t="shared" si="476"/>
        <v>1.2061822099999999</v>
      </c>
      <c r="P824" s="113">
        <f t="shared" si="456"/>
        <v>1207.88234674</v>
      </c>
      <c r="Q824" s="11">
        <f t="shared" si="468"/>
        <v>0</v>
      </c>
      <c r="R824" s="30">
        <f t="shared" si="464"/>
        <v>0</v>
      </c>
      <c r="S824" s="8">
        <f t="shared" si="457"/>
        <v>0</v>
      </c>
      <c r="T824" s="122">
        <f t="shared" si="465"/>
        <v>0.12559999999999999</v>
      </c>
      <c r="U824" s="121">
        <f t="shared" si="475"/>
        <v>16</v>
      </c>
      <c r="V824" s="121">
        <v>252</v>
      </c>
      <c r="W824" s="120">
        <f t="shared" si="458"/>
        <v>1.007540428</v>
      </c>
      <c r="X824" s="113">
        <f t="shared" si="473"/>
        <v>9.1079498599999997</v>
      </c>
      <c r="Y824" s="191">
        <f t="shared" si="474"/>
        <v>0</v>
      </c>
      <c r="Z824" s="125" t="str">
        <f t="shared" si="469"/>
        <v>INCORPJ=</v>
      </c>
      <c r="AA824" s="118">
        <f t="shared" si="470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60"/>
        <v>44970</v>
      </c>
      <c r="B825" s="113">
        <f t="shared" si="453"/>
        <v>1216.9902966</v>
      </c>
      <c r="C825" s="113">
        <f t="shared" si="466"/>
        <v>1001.409519</v>
      </c>
      <c r="D825" s="114">
        <f t="shared" si="461"/>
        <v>6434.2</v>
      </c>
      <c r="E825" s="115">
        <f t="shared" si="477"/>
        <v>6474.09</v>
      </c>
      <c r="F825" s="116">
        <f t="shared" si="478"/>
        <v>44915</v>
      </c>
      <c r="G825" s="117">
        <f t="shared" si="454"/>
        <v>6.199682944266538E-3</v>
      </c>
      <c r="H825" s="118">
        <f t="shared" si="467"/>
        <v>44979</v>
      </c>
      <c r="I825" s="118">
        <f t="shared" si="455"/>
        <v>44979</v>
      </c>
      <c r="J825" s="119">
        <f t="shared" si="462"/>
        <v>21</v>
      </c>
      <c r="K825" s="119">
        <f t="shared" si="479"/>
        <v>16</v>
      </c>
      <c r="L825" s="8">
        <f t="shared" si="463"/>
        <v>1.00472009</v>
      </c>
      <c r="M825" s="120">
        <f t="shared" si="480"/>
        <v>1.0040996</v>
      </c>
      <c r="N825" s="120">
        <f t="shared" si="472"/>
        <v>1.2005156697181298</v>
      </c>
      <c r="O825" s="113">
        <f t="shared" si="476"/>
        <v>1.2061822099999999</v>
      </c>
      <c r="P825" s="113">
        <f t="shared" si="456"/>
        <v>1207.88234674</v>
      </c>
      <c r="Q825" s="11">
        <f t="shared" si="468"/>
        <v>0</v>
      </c>
      <c r="R825" s="30">
        <f t="shared" si="464"/>
        <v>0</v>
      </c>
      <c r="S825" s="8">
        <f t="shared" si="457"/>
        <v>0</v>
      </c>
      <c r="T825" s="122">
        <f t="shared" si="465"/>
        <v>0.12559999999999999</v>
      </c>
      <c r="U825" s="121">
        <f t="shared" si="475"/>
        <v>16</v>
      </c>
      <c r="V825" s="121">
        <v>252</v>
      </c>
      <c r="W825" s="120">
        <f t="shared" si="458"/>
        <v>1.007540428</v>
      </c>
      <c r="X825" s="113">
        <f t="shared" si="473"/>
        <v>9.1079498599999997</v>
      </c>
      <c r="Y825" s="191">
        <f t="shared" si="474"/>
        <v>0</v>
      </c>
      <c r="Z825" s="125" t="str">
        <f t="shared" si="469"/>
        <v>INCORPJ=</v>
      </c>
      <c r="AA825" s="118">
        <f t="shared" si="470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60"/>
        <v>44971</v>
      </c>
      <c r="B826" s="113">
        <f t="shared" si="453"/>
        <v>1217.9202078000001</v>
      </c>
      <c r="C826" s="113">
        <f t="shared" si="466"/>
        <v>1001.409519</v>
      </c>
      <c r="D826" s="114">
        <f t="shared" si="461"/>
        <v>6434.2</v>
      </c>
      <c r="E826" s="115">
        <f t="shared" si="477"/>
        <v>6474.09</v>
      </c>
      <c r="F826" s="116">
        <f t="shared" si="478"/>
        <v>44915</v>
      </c>
      <c r="G826" s="117">
        <f t="shared" si="454"/>
        <v>6.199682944266538E-3</v>
      </c>
      <c r="H826" s="118">
        <f t="shared" si="467"/>
        <v>44979</v>
      </c>
      <c r="I826" s="118">
        <f t="shared" si="455"/>
        <v>44979</v>
      </c>
      <c r="J826" s="119">
        <f t="shared" si="462"/>
        <v>21</v>
      </c>
      <c r="K826" s="119">
        <f t="shared" si="479"/>
        <v>17</v>
      </c>
      <c r="L826" s="8">
        <f t="shared" si="463"/>
        <v>1.0050158300000001</v>
      </c>
      <c r="M826" s="120">
        <f t="shared" si="480"/>
        <v>1.0040996</v>
      </c>
      <c r="N826" s="120">
        <f t="shared" si="472"/>
        <v>1.2005156697181298</v>
      </c>
      <c r="O826" s="113">
        <f t="shared" si="476"/>
        <v>1.20653725</v>
      </c>
      <c r="P826" s="113">
        <f t="shared" si="456"/>
        <v>1208.23788717</v>
      </c>
      <c r="Q826" s="11">
        <f t="shared" si="468"/>
        <v>0</v>
      </c>
      <c r="R826" s="30">
        <f t="shared" si="464"/>
        <v>0</v>
      </c>
      <c r="S826" s="8">
        <f t="shared" si="457"/>
        <v>0</v>
      </c>
      <c r="T826" s="122">
        <f t="shared" si="465"/>
        <v>0.12559999999999999</v>
      </c>
      <c r="U826" s="121">
        <f t="shared" si="475"/>
        <v>17</v>
      </c>
      <c r="V826" s="121">
        <v>252</v>
      </c>
      <c r="W826" s="120">
        <f t="shared" si="458"/>
        <v>1.0080135880000001</v>
      </c>
      <c r="X826" s="113">
        <f t="shared" si="473"/>
        <v>9.6823206299999995</v>
      </c>
      <c r="Y826" s="191">
        <f t="shared" si="474"/>
        <v>0</v>
      </c>
      <c r="Z826" s="125" t="str">
        <f t="shared" si="469"/>
        <v>INCORPJ=</v>
      </c>
      <c r="AA826" s="118">
        <f t="shared" si="470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60"/>
        <v>44972</v>
      </c>
      <c r="B827" s="113">
        <f t="shared" si="453"/>
        <v>1218.8508360599999</v>
      </c>
      <c r="C827" s="113">
        <f t="shared" si="466"/>
        <v>1001.409519</v>
      </c>
      <c r="D827" s="114">
        <f t="shared" si="461"/>
        <v>6434.2</v>
      </c>
      <c r="E827" s="115">
        <f t="shared" si="477"/>
        <v>6474.09</v>
      </c>
      <c r="F827" s="116">
        <f t="shared" si="478"/>
        <v>44915</v>
      </c>
      <c r="G827" s="117">
        <f t="shared" si="454"/>
        <v>6.199682944266538E-3</v>
      </c>
      <c r="H827" s="118">
        <f t="shared" si="467"/>
        <v>44979</v>
      </c>
      <c r="I827" s="118">
        <f t="shared" si="455"/>
        <v>44979</v>
      </c>
      <c r="J827" s="119">
        <f t="shared" si="462"/>
        <v>21</v>
      </c>
      <c r="K827" s="119">
        <f t="shared" si="479"/>
        <v>18</v>
      </c>
      <c r="L827" s="8">
        <f t="shared" si="463"/>
        <v>1.0053116600000001</v>
      </c>
      <c r="M827" s="120">
        <f t="shared" si="480"/>
        <v>1.0040996</v>
      </c>
      <c r="N827" s="120">
        <f t="shared" si="472"/>
        <v>1.2005156697181298</v>
      </c>
      <c r="O827" s="113">
        <f t="shared" si="476"/>
        <v>1.2068924000000001</v>
      </c>
      <c r="P827" s="113">
        <f t="shared" si="456"/>
        <v>1208.5935377599999</v>
      </c>
      <c r="Q827" s="11">
        <f t="shared" si="468"/>
        <v>0</v>
      </c>
      <c r="R827" s="30">
        <f t="shared" si="464"/>
        <v>0</v>
      </c>
      <c r="S827" s="8">
        <f t="shared" si="457"/>
        <v>0</v>
      </c>
      <c r="T827" s="122">
        <f t="shared" si="465"/>
        <v>0.12559999999999999</v>
      </c>
      <c r="U827" s="121">
        <f t="shared" si="475"/>
        <v>18</v>
      </c>
      <c r="V827" s="121">
        <v>252</v>
      </c>
      <c r="W827" s="120">
        <f t="shared" si="458"/>
        <v>1.008486971</v>
      </c>
      <c r="X827" s="113">
        <f t="shared" si="473"/>
        <v>10.2572983</v>
      </c>
      <c r="Y827" s="191">
        <f t="shared" si="474"/>
        <v>0</v>
      </c>
      <c r="Z827" s="125" t="str">
        <f t="shared" si="469"/>
        <v>INCORPJ=</v>
      </c>
      <c r="AA827" s="118">
        <f t="shared" si="470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60"/>
        <v>44973</v>
      </c>
      <c r="B828" s="113">
        <f t="shared" si="453"/>
        <v>1219.78217047</v>
      </c>
      <c r="C828" s="113">
        <f t="shared" si="466"/>
        <v>1001.409519</v>
      </c>
      <c r="D828" s="114">
        <f t="shared" si="461"/>
        <v>6434.2</v>
      </c>
      <c r="E828" s="115">
        <f t="shared" si="477"/>
        <v>6474.09</v>
      </c>
      <c r="F828" s="116">
        <f t="shared" si="478"/>
        <v>44915</v>
      </c>
      <c r="G828" s="117">
        <f t="shared" si="454"/>
        <v>6.199682944266538E-3</v>
      </c>
      <c r="H828" s="118">
        <f t="shared" si="467"/>
        <v>44979</v>
      </c>
      <c r="I828" s="118">
        <f t="shared" si="455"/>
        <v>44979</v>
      </c>
      <c r="J828" s="119">
        <f t="shared" si="462"/>
        <v>21</v>
      </c>
      <c r="K828" s="119">
        <f t="shared" si="479"/>
        <v>19</v>
      </c>
      <c r="L828" s="8">
        <f t="shared" si="463"/>
        <v>1.0056075799999999</v>
      </c>
      <c r="M828" s="120">
        <f t="shared" si="480"/>
        <v>1.0040996</v>
      </c>
      <c r="N828" s="120">
        <f t="shared" si="472"/>
        <v>1.2005156697181298</v>
      </c>
      <c r="O828" s="113">
        <f t="shared" si="476"/>
        <v>1.20724765</v>
      </c>
      <c r="P828" s="113">
        <f t="shared" si="456"/>
        <v>1208.9492885</v>
      </c>
      <c r="Q828" s="11">
        <f t="shared" si="468"/>
        <v>0</v>
      </c>
      <c r="R828" s="30">
        <f t="shared" si="464"/>
        <v>0</v>
      </c>
      <c r="S828" s="8">
        <f t="shared" si="457"/>
        <v>0</v>
      </c>
      <c r="T828" s="122">
        <f t="shared" si="465"/>
        <v>0.12559999999999999</v>
      </c>
      <c r="U828" s="121">
        <f t="shared" si="475"/>
        <v>19</v>
      </c>
      <c r="V828" s="121">
        <v>252</v>
      </c>
      <c r="W828" s="120">
        <f t="shared" si="458"/>
        <v>1.008960576</v>
      </c>
      <c r="X828" s="113">
        <f t="shared" si="473"/>
        <v>10.832881970000001</v>
      </c>
      <c r="Y828" s="191">
        <f t="shared" si="474"/>
        <v>0</v>
      </c>
      <c r="Z828" s="125" t="str">
        <f t="shared" si="469"/>
        <v>INCORPJ=</v>
      </c>
      <c r="AA828" s="118">
        <f t="shared" si="470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60"/>
        <v>44974</v>
      </c>
      <c r="B829" s="113">
        <f t="shared" si="453"/>
        <v>1220.7142316200002</v>
      </c>
      <c r="C829" s="113">
        <f t="shared" si="466"/>
        <v>1001.409519</v>
      </c>
      <c r="D829" s="114">
        <f t="shared" si="461"/>
        <v>6434.2</v>
      </c>
      <c r="E829" s="115">
        <f t="shared" si="477"/>
        <v>6474.09</v>
      </c>
      <c r="F829" s="116">
        <f t="shared" si="478"/>
        <v>44915</v>
      </c>
      <c r="G829" s="117">
        <f t="shared" si="454"/>
        <v>6.199682944266538E-3</v>
      </c>
      <c r="H829" s="118">
        <f t="shared" si="467"/>
        <v>44979</v>
      </c>
      <c r="I829" s="118">
        <f t="shared" si="455"/>
        <v>44979</v>
      </c>
      <c r="J829" s="119">
        <f t="shared" si="462"/>
        <v>21</v>
      </c>
      <c r="K829" s="119">
        <f t="shared" si="479"/>
        <v>20</v>
      </c>
      <c r="L829" s="8">
        <f t="shared" si="463"/>
        <v>1.00590359</v>
      </c>
      <c r="M829" s="120">
        <f t="shared" si="480"/>
        <v>1.0040996</v>
      </c>
      <c r="N829" s="120">
        <f t="shared" si="472"/>
        <v>1.2005156697181298</v>
      </c>
      <c r="O829" s="113">
        <f t="shared" si="476"/>
        <v>1.2076030200000001</v>
      </c>
      <c r="P829" s="113">
        <f t="shared" si="456"/>
        <v>1209.3051594000001</v>
      </c>
      <c r="Q829" s="11">
        <f t="shared" si="468"/>
        <v>0</v>
      </c>
      <c r="R829" s="30">
        <f t="shared" si="464"/>
        <v>0</v>
      </c>
      <c r="S829" s="8">
        <f t="shared" si="457"/>
        <v>0</v>
      </c>
      <c r="T829" s="122">
        <f t="shared" si="465"/>
        <v>0.12559999999999999</v>
      </c>
      <c r="U829" s="121">
        <f t="shared" si="475"/>
        <v>20</v>
      </c>
      <c r="V829" s="121">
        <v>252</v>
      </c>
      <c r="W829" s="120">
        <f t="shared" si="458"/>
        <v>1.009434403</v>
      </c>
      <c r="X829" s="113">
        <f t="shared" si="473"/>
        <v>11.409072220000001</v>
      </c>
      <c r="Y829" s="191">
        <f t="shared" si="474"/>
        <v>0</v>
      </c>
      <c r="Z829" s="125" t="str">
        <f t="shared" si="469"/>
        <v>INCORPJ=</v>
      </c>
      <c r="AA829" s="118">
        <f t="shared" si="470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60"/>
        <v>44975</v>
      </c>
      <c r="B830" s="113">
        <f t="shared" si="453"/>
        <v>1221.6469895600001</v>
      </c>
      <c r="C830" s="113">
        <f t="shared" si="466"/>
        <v>1001.409519</v>
      </c>
      <c r="D830" s="114">
        <f t="shared" si="461"/>
        <v>6434.2</v>
      </c>
      <c r="E830" s="115">
        <f t="shared" si="477"/>
        <v>6474.09</v>
      </c>
      <c r="F830" s="116">
        <f t="shared" si="478"/>
        <v>44915</v>
      </c>
      <c r="G830" s="117">
        <f t="shared" si="454"/>
        <v>6.199682944266538E-3</v>
      </c>
      <c r="H830" s="118">
        <f t="shared" si="467"/>
        <v>44979</v>
      </c>
      <c r="I830" s="118">
        <f t="shared" si="455"/>
        <v>44979</v>
      </c>
      <c r="J830" s="119">
        <f t="shared" si="462"/>
        <v>21</v>
      </c>
      <c r="K830" s="119">
        <f t="shared" si="479"/>
        <v>21</v>
      </c>
      <c r="L830" s="8">
        <f t="shared" si="463"/>
        <v>1.0061996799999999</v>
      </c>
      <c r="M830" s="120">
        <f t="shared" si="480"/>
        <v>1.0040996</v>
      </c>
      <c r="N830" s="120">
        <f t="shared" si="472"/>
        <v>1.2005156697181298</v>
      </c>
      <c r="O830" s="113">
        <f t="shared" si="476"/>
        <v>1.2079584800000001</v>
      </c>
      <c r="P830" s="113">
        <f t="shared" si="456"/>
        <v>1209.6611204200001</v>
      </c>
      <c r="Q830" s="11">
        <f t="shared" si="468"/>
        <v>0</v>
      </c>
      <c r="R830" s="30">
        <f t="shared" si="464"/>
        <v>0</v>
      </c>
      <c r="S830" s="8">
        <f t="shared" si="457"/>
        <v>0</v>
      </c>
      <c r="T830" s="122">
        <f t="shared" si="465"/>
        <v>0.12559999999999999</v>
      </c>
      <c r="U830" s="121">
        <f t="shared" si="475"/>
        <v>21</v>
      </c>
      <c r="V830" s="121">
        <v>252</v>
      </c>
      <c r="W830" s="120">
        <f t="shared" si="458"/>
        <v>1.0099084519999999</v>
      </c>
      <c r="X830" s="113">
        <f t="shared" si="473"/>
        <v>11.98586914</v>
      </c>
      <c r="Y830" s="191">
        <f t="shared" si="474"/>
        <v>0</v>
      </c>
      <c r="Z830" s="125" t="str">
        <f t="shared" si="469"/>
        <v>INCORPJ=</v>
      </c>
      <c r="AA830" s="118">
        <f t="shared" si="470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60"/>
        <v>44976</v>
      </c>
      <c r="B831" s="113">
        <f t="shared" si="453"/>
        <v>1221.6469895600001</v>
      </c>
      <c r="C831" s="113">
        <f t="shared" si="466"/>
        <v>1001.409519</v>
      </c>
      <c r="D831" s="114">
        <f t="shared" si="461"/>
        <v>6434.2</v>
      </c>
      <c r="E831" s="115">
        <f t="shared" si="477"/>
        <v>6474.09</v>
      </c>
      <c r="F831" s="116">
        <f t="shared" si="478"/>
        <v>44915</v>
      </c>
      <c r="G831" s="117">
        <f t="shared" si="454"/>
        <v>6.199682944266538E-3</v>
      </c>
      <c r="H831" s="118">
        <f t="shared" si="467"/>
        <v>44979</v>
      </c>
      <c r="I831" s="118">
        <f t="shared" si="455"/>
        <v>44979</v>
      </c>
      <c r="J831" s="119">
        <f t="shared" si="462"/>
        <v>21</v>
      </c>
      <c r="K831" s="119">
        <f t="shared" si="479"/>
        <v>21</v>
      </c>
      <c r="L831" s="8">
        <f t="shared" si="463"/>
        <v>1.0061996799999999</v>
      </c>
      <c r="M831" s="120">
        <f t="shared" si="480"/>
        <v>1.0040996</v>
      </c>
      <c r="N831" s="120">
        <f t="shared" si="472"/>
        <v>1.2005156697181298</v>
      </c>
      <c r="O831" s="113">
        <f t="shared" si="476"/>
        <v>1.2079584800000001</v>
      </c>
      <c r="P831" s="113">
        <f t="shared" si="456"/>
        <v>1209.6611204200001</v>
      </c>
      <c r="Q831" s="11">
        <f t="shared" si="468"/>
        <v>0</v>
      </c>
      <c r="R831" s="30">
        <f t="shared" si="464"/>
        <v>0</v>
      </c>
      <c r="S831" s="8">
        <f t="shared" si="457"/>
        <v>0</v>
      </c>
      <c r="T831" s="122">
        <f t="shared" si="465"/>
        <v>0.12559999999999999</v>
      </c>
      <c r="U831" s="121">
        <f t="shared" si="475"/>
        <v>21</v>
      </c>
      <c r="V831" s="121">
        <v>252</v>
      </c>
      <c r="W831" s="120">
        <f t="shared" si="458"/>
        <v>1.0099084519999999</v>
      </c>
      <c r="X831" s="113">
        <f t="shared" si="473"/>
        <v>11.98586914</v>
      </c>
      <c r="Y831" s="191">
        <f t="shared" si="474"/>
        <v>0</v>
      </c>
      <c r="Z831" s="125" t="str">
        <f t="shared" si="469"/>
        <v>INCORPJ=</v>
      </c>
      <c r="AA831" s="118">
        <f t="shared" si="470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60"/>
        <v>44977</v>
      </c>
      <c r="B832" s="113">
        <f t="shared" si="453"/>
        <v>1221.6469895600001</v>
      </c>
      <c r="C832" s="113">
        <f t="shared" si="466"/>
        <v>1001.409519</v>
      </c>
      <c r="D832" s="114">
        <f t="shared" si="461"/>
        <v>6434.2</v>
      </c>
      <c r="E832" s="115">
        <f t="shared" si="477"/>
        <v>6474.09</v>
      </c>
      <c r="F832" s="116">
        <f t="shared" si="478"/>
        <v>44915</v>
      </c>
      <c r="G832" s="117">
        <f t="shared" si="454"/>
        <v>6.199682944266538E-3</v>
      </c>
      <c r="H832" s="118">
        <f t="shared" si="467"/>
        <v>45005</v>
      </c>
      <c r="I832" s="118">
        <f t="shared" si="455"/>
        <v>44979</v>
      </c>
      <c r="J832" s="119">
        <f t="shared" si="462"/>
        <v>21</v>
      </c>
      <c r="K832" s="119">
        <f t="shared" si="479"/>
        <v>21</v>
      </c>
      <c r="L832" s="8">
        <f t="shared" si="463"/>
        <v>1.0061996799999999</v>
      </c>
      <c r="M832" s="120">
        <f t="shared" si="480"/>
        <v>1.0040996</v>
      </c>
      <c r="N832" s="120">
        <f t="shared" si="472"/>
        <v>1.2005156697181298</v>
      </c>
      <c r="O832" s="113">
        <f t="shared" si="476"/>
        <v>1.2079584800000001</v>
      </c>
      <c r="P832" s="113">
        <f t="shared" si="456"/>
        <v>1209.6611204200001</v>
      </c>
      <c r="Q832" s="11">
        <f t="shared" si="468"/>
        <v>0</v>
      </c>
      <c r="R832" s="30">
        <f t="shared" si="464"/>
        <v>0</v>
      </c>
      <c r="S832" s="8">
        <f t="shared" si="457"/>
        <v>0</v>
      </c>
      <c r="T832" s="122">
        <f t="shared" si="465"/>
        <v>0.12559999999999999</v>
      </c>
      <c r="U832" s="121">
        <f t="shared" si="475"/>
        <v>21</v>
      </c>
      <c r="V832" s="121">
        <v>252</v>
      </c>
      <c r="W832" s="120">
        <f t="shared" si="458"/>
        <v>1.0099084519999999</v>
      </c>
      <c r="X832" s="113">
        <f t="shared" si="473"/>
        <v>11.98586914</v>
      </c>
      <c r="Y832" s="191">
        <f t="shared" si="474"/>
        <v>0</v>
      </c>
      <c r="Z832" s="125" t="str">
        <f t="shared" si="469"/>
        <v>INCORPJ=</v>
      </c>
      <c r="AA832" s="118">
        <f t="shared" si="470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60"/>
        <v>44978</v>
      </c>
      <c r="B833" s="113">
        <f t="shared" si="453"/>
        <v>1221.6469895600001</v>
      </c>
      <c r="C833" s="113">
        <f t="shared" si="466"/>
        <v>1001.409519</v>
      </c>
      <c r="D833" s="114">
        <f t="shared" si="461"/>
        <v>6434.2</v>
      </c>
      <c r="E833" s="115">
        <f t="shared" si="477"/>
        <v>6474.09</v>
      </c>
      <c r="F833" s="116">
        <f t="shared" si="478"/>
        <v>44915</v>
      </c>
      <c r="G833" s="117">
        <f t="shared" si="454"/>
        <v>6.199682944266538E-3</v>
      </c>
      <c r="H833" s="118">
        <f t="shared" si="467"/>
        <v>45005</v>
      </c>
      <c r="I833" s="118">
        <f t="shared" si="455"/>
        <v>44979</v>
      </c>
      <c r="J833" s="119">
        <f t="shared" si="462"/>
        <v>21</v>
      </c>
      <c r="K833" s="119">
        <f t="shared" si="479"/>
        <v>21</v>
      </c>
      <c r="L833" s="8">
        <f t="shared" si="463"/>
        <v>1.0061996799999999</v>
      </c>
      <c r="M833" s="120">
        <f t="shared" si="480"/>
        <v>1.0040996</v>
      </c>
      <c r="N833" s="120">
        <f t="shared" si="472"/>
        <v>1.2005156697181298</v>
      </c>
      <c r="O833" s="113">
        <f t="shared" si="476"/>
        <v>1.2079584800000001</v>
      </c>
      <c r="P833" s="113">
        <f t="shared" si="456"/>
        <v>1209.6611204200001</v>
      </c>
      <c r="Q833" s="11">
        <f t="shared" si="468"/>
        <v>0</v>
      </c>
      <c r="R833" s="30">
        <f t="shared" si="464"/>
        <v>0</v>
      </c>
      <c r="S833" s="8">
        <f t="shared" si="457"/>
        <v>0</v>
      </c>
      <c r="T833" s="122">
        <f t="shared" si="465"/>
        <v>0.12559999999999999</v>
      </c>
      <c r="U833" s="121">
        <f t="shared" si="475"/>
        <v>21</v>
      </c>
      <c r="V833" s="121">
        <v>252</v>
      </c>
      <c r="W833" s="120">
        <f t="shared" si="458"/>
        <v>1.0099084519999999</v>
      </c>
      <c r="X833" s="113">
        <f t="shared" si="473"/>
        <v>11.98586914</v>
      </c>
      <c r="Y833" s="191">
        <f t="shared" si="474"/>
        <v>0</v>
      </c>
      <c r="Z833" s="125" t="str">
        <f t="shared" si="469"/>
        <v>INCORPJ=</v>
      </c>
      <c r="AA833" s="118">
        <f t="shared" si="470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5">
      <c r="A834" s="175">
        <f t="shared" si="460"/>
        <v>44979</v>
      </c>
      <c r="B834" s="172">
        <f t="shared" si="453"/>
        <v>1221.6469895600001</v>
      </c>
      <c r="C834" s="172">
        <f t="shared" si="466"/>
        <v>1001.409519</v>
      </c>
      <c r="D834" s="176">
        <f t="shared" si="461"/>
        <v>6434.2</v>
      </c>
      <c r="E834" s="177">
        <f t="shared" si="477"/>
        <v>6474.09</v>
      </c>
      <c r="F834" s="178">
        <f t="shared" si="478"/>
        <v>44915</v>
      </c>
      <c r="G834" s="179">
        <f t="shared" si="454"/>
        <v>6.199682944266538E-3</v>
      </c>
      <c r="H834" s="175">
        <f t="shared" si="467"/>
        <v>45005</v>
      </c>
      <c r="I834" s="175">
        <f t="shared" si="455"/>
        <v>44979</v>
      </c>
      <c r="J834" s="173">
        <f t="shared" si="462"/>
        <v>21</v>
      </c>
      <c r="K834" s="173">
        <f t="shared" si="479"/>
        <v>21</v>
      </c>
      <c r="L834" s="172">
        <f t="shared" si="463"/>
        <v>1.0061996799999999</v>
      </c>
      <c r="M834" s="180">
        <f t="shared" si="480"/>
        <v>1.0040996</v>
      </c>
      <c r="N834" s="180">
        <f t="shared" si="472"/>
        <v>1.2005156697181298</v>
      </c>
      <c r="O834" s="172">
        <f t="shared" si="476"/>
        <v>1.2079584800000001</v>
      </c>
      <c r="P834" s="172">
        <f t="shared" si="456"/>
        <v>1209.6611204200001</v>
      </c>
      <c r="Q834" s="181">
        <f t="shared" si="468"/>
        <v>27</v>
      </c>
      <c r="R834" s="182">
        <f t="shared" si="464"/>
        <v>0</v>
      </c>
      <c r="S834" s="172">
        <f t="shared" si="457"/>
        <v>0</v>
      </c>
      <c r="T834" s="183">
        <f t="shared" si="465"/>
        <v>0.12559999999999999</v>
      </c>
      <c r="U834" s="181">
        <f t="shared" si="475"/>
        <v>21</v>
      </c>
      <c r="V834" s="181">
        <v>252</v>
      </c>
      <c r="W834" s="180">
        <f t="shared" si="458"/>
        <v>1.0099084519999999</v>
      </c>
      <c r="X834" s="172">
        <f t="shared" si="473"/>
        <v>11.98586914</v>
      </c>
      <c r="Y834" s="191">
        <f t="shared" si="474"/>
        <v>0</v>
      </c>
      <c r="Z834" s="184" t="str">
        <f t="shared" si="469"/>
        <v>INCORPJ=</v>
      </c>
      <c r="AA834" s="175">
        <f t="shared" si="470"/>
        <v>44979</v>
      </c>
      <c r="AB834" s="173" t="s">
        <v>124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60"/>
        <v>44980</v>
      </c>
      <c r="B835" s="113">
        <f t="shared" si="453"/>
        <v>1222.5796366899999</v>
      </c>
      <c r="C835" s="113">
        <f t="shared" si="466"/>
        <v>1011.33193715</v>
      </c>
      <c r="D835" s="114">
        <f t="shared" si="461"/>
        <v>6474.09</v>
      </c>
      <c r="E835" s="115">
        <f t="shared" si="477"/>
        <v>6508.4</v>
      </c>
      <c r="F835" s="116">
        <f t="shared" si="478"/>
        <v>44948</v>
      </c>
      <c r="G835" s="117">
        <f t="shared" si="454"/>
        <v>5.2995865055938118E-3</v>
      </c>
      <c r="H835" s="118">
        <f t="shared" si="467"/>
        <v>45005</v>
      </c>
      <c r="I835" s="118">
        <f t="shared" si="455"/>
        <v>45005</v>
      </c>
      <c r="J835" s="119">
        <f t="shared" si="462"/>
        <v>18</v>
      </c>
      <c r="K835" s="119">
        <f t="shared" si="479"/>
        <v>1</v>
      </c>
      <c r="L835" s="8">
        <f t="shared" si="463"/>
        <v>1.00029368</v>
      </c>
      <c r="M835" s="120">
        <f t="shared" si="480"/>
        <v>1.0061996799999999</v>
      </c>
      <c r="N835" s="120">
        <f t="shared" si="472"/>
        <v>1.2079584827053678</v>
      </c>
      <c r="O835" s="113">
        <f t="shared" si="476"/>
        <v>1.2083132299999999</v>
      </c>
      <c r="P835" s="113">
        <f t="shared" si="456"/>
        <v>1222.00575957</v>
      </c>
      <c r="Q835" s="11">
        <f t="shared" si="468"/>
        <v>0</v>
      </c>
      <c r="R835" s="30">
        <f t="shared" si="464"/>
        <v>0</v>
      </c>
      <c r="S835" s="8">
        <f t="shared" si="457"/>
        <v>0</v>
      </c>
      <c r="T835" s="122">
        <f t="shared" si="465"/>
        <v>0.12559999999999999</v>
      </c>
      <c r="U835" s="121">
        <f t="shared" si="475"/>
        <v>1</v>
      </c>
      <c r="V835" s="121">
        <v>252</v>
      </c>
      <c r="W835" s="120">
        <f t="shared" si="458"/>
        <v>1.000469619</v>
      </c>
      <c r="X835" s="113">
        <f t="shared" si="473"/>
        <v>0.57387712000000002</v>
      </c>
      <c r="Y835" s="191">
        <f t="shared" si="474"/>
        <v>0</v>
      </c>
      <c r="Z835" s="125" t="str">
        <f t="shared" si="469"/>
        <v>INCORPJ=</v>
      </c>
      <c r="AA835" s="118">
        <f t="shared" si="470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60"/>
        <v>44981</v>
      </c>
      <c r="B836" s="113">
        <f t="shared" si="453"/>
        <v>1223.5130124100001</v>
      </c>
      <c r="C836" s="113">
        <f t="shared" si="466"/>
        <v>1011.33193715</v>
      </c>
      <c r="D836" s="114">
        <f t="shared" si="461"/>
        <v>6474.09</v>
      </c>
      <c r="E836" s="115">
        <f t="shared" si="477"/>
        <v>6508.4</v>
      </c>
      <c r="F836" s="116">
        <f t="shared" si="478"/>
        <v>44948</v>
      </c>
      <c r="G836" s="117">
        <f t="shared" si="454"/>
        <v>5.2995865055938118E-3</v>
      </c>
      <c r="H836" s="118">
        <f t="shared" si="467"/>
        <v>45005</v>
      </c>
      <c r="I836" s="118">
        <f t="shared" si="455"/>
        <v>45005</v>
      </c>
      <c r="J836" s="119">
        <f t="shared" si="462"/>
        <v>18</v>
      </c>
      <c r="K836" s="119">
        <f t="shared" si="479"/>
        <v>2</v>
      </c>
      <c r="L836" s="8">
        <f t="shared" si="463"/>
        <v>1.00058746</v>
      </c>
      <c r="M836" s="120">
        <f t="shared" si="480"/>
        <v>1.0061996799999999</v>
      </c>
      <c r="N836" s="120">
        <f t="shared" si="472"/>
        <v>1.2079584827053678</v>
      </c>
      <c r="O836" s="113">
        <f t="shared" si="476"/>
        <v>1.2086680999999999</v>
      </c>
      <c r="P836" s="113">
        <f t="shared" si="456"/>
        <v>1222.36465094</v>
      </c>
      <c r="Q836" s="11">
        <f t="shared" si="468"/>
        <v>0</v>
      </c>
      <c r="R836" s="30">
        <f t="shared" si="464"/>
        <v>0</v>
      </c>
      <c r="S836" s="8">
        <f t="shared" si="457"/>
        <v>0</v>
      </c>
      <c r="T836" s="122">
        <f t="shared" si="465"/>
        <v>0.12559999999999999</v>
      </c>
      <c r="U836" s="121">
        <f t="shared" si="475"/>
        <v>2</v>
      </c>
      <c r="V836" s="121">
        <v>252</v>
      </c>
      <c r="W836" s="120">
        <f t="shared" si="458"/>
        <v>1.000939459</v>
      </c>
      <c r="X836" s="113">
        <f t="shared" si="473"/>
        <v>1.14836147</v>
      </c>
      <c r="Y836" s="191">
        <f t="shared" si="474"/>
        <v>0</v>
      </c>
      <c r="Z836" s="125" t="str">
        <f t="shared" si="469"/>
        <v>INCORPJ=</v>
      </c>
      <c r="AA836" s="118">
        <f t="shared" si="470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60"/>
        <v>44982</v>
      </c>
      <c r="B837" s="113">
        <f t="shared" si="453"/>
        <v>1224.44710577</v>
      </c>
      <c r="C837" s="113">
        <f t="shared" si="466"/>
        <v>1011.33193715</v>
      </c>
      <c r="D837" s="114">
        <f t="shared" si="461"/>
        <v>6474.09</v>
      </c>
      <c r="E837" s="115">
        <f t="shared" si="477"/>
        <v>6508.4</v>
      </c>
      <c r="F837" s="116">
        <f t="shared" si="478"/>
        <v>44948</v>
      </c>
      <c r="G837" s="117">
        <f t="shared" si="454"/>
        <v>5.2995865055938118E-3</v>
      </c>
      <c r="H837" s="118">
        <f t="shared" si="467"/>
        <v>45005</v>
      </c>
      <c r="I837" s="118">
        <f t="shared" si="455"/>
        <v>45005</v>
      </c>
      <c r="J837" s="119">
        <f t="shared" si="462"/>
        <v>18</v>
      </c>
      <c r="K837" s="119">
        <f t="shared" si="479"/>
        <v>3</v>
      </c>
      <c r="L837" s="8">
        <f t="shared" si="463"/>
        <v>1.00088132</v>
      </c>
      <c r="M837" s="120">
        <f t="shared" si="480"/>
        <v>1.0061996799999999</v>
      </c>
      <c r="N837" s="120">
        <f t="shared" si="472"/>
        <v>1.2079584827053678</v>
      </c>
      <c r="O837" s="113">
        <f t="shared" si="476"/>
        <v>1.2090230799999999</v>
      </c>
      <c r="P837" s="113">
        <f t="shared" si="456"/>
        <v>1222.7236535500001</v>
      </c>
      <c r="Q837" s="11">
        <f t="shared" si="468"/>
        <v>0</v>
      </c>
      <c r="R837" s="30">
        <f t="shared" si="464"/>
        <v>0</v>
      </c>
      <c r="S837" s="8">
        <f t="shared" si="457"/>
        <v>0</v>
      </c>
      <c r="T837" s="122">
        <f t="shared" si="465"/>
        <v>0.12559999999999999</v>
      </c>
      <c r="U837" s="121">
        <f t="shared" si="475"/>
        <v>3</v>
      </c>
      <c r="V837" s="121">
        <v>252</v>
      </c>
      <c r="W837" s="120">
        <f t="shared" si="458"/>
        <v>1.0014095190000001</v>
      </c>
      <c r="X837" s="113">
        <f t="shared" si="473"/>
        <v>1.72345222</v>
      </c>
      <c r="Y837" s="191">
        <f t="shared" si="474"/>
        <v>0</v>
      </c>
      <c r="Z837" s="125" t="str">
        <f t="shared" si="469"/>
        <v>INCORPJ=</v>
      </c>
      <c r="AA837" s="118">
        <f t="shared" si="470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60"/>
        <v>44983</v>
      </c>
      <c r="B838" s="113">
        <f t="shared" si="453"/>
        <v>1224.44710577</v>
      </c>
      <c r="C838" s="113">
        <f t="shared" si="466"/>
        <v>1011.33193715</v>
      </c>
      <c r="D838" s="114">
        <f t="shared" si="461"/>
        <v>6474.09</v>
      </c>
      <c r="E838" s="115">
        <f t="shared" si="477"/>
        <v>6508.4</v>
      </c>
      <c r="F838" s="116">
        <f t="shared" si="478"/>
        <v>44948</v>
      </c>
      <c r="G838" s="117">
        <f t="shared" si="454"/>
        <v>5.2995865055938118E-3</v>
      </c>
      <c r="H838" s="118">
        <f t="shared" si="467"/>
        <v>45005</v>
      </c>
      <c r="I838" s="118">
        <f t="shared" si="455"/>
        <v>45005</v>
      </c>
      <c r="J838" s="119">
        <f t="shared" si="462"/>
        <v>18</v>
      </c>
      <c r="K838" s="119">
        <f t="shared" si="479"/>
        <v>3</v>
      </c>
      <c r="L838" s="8">
        <f t="shared" si="463"/>
        <v>1.00088132</v>
      </c>
      <c r="M838" s="120">
        <f t="shared" si="480"/>
        <v>1.0061996799999999</v>
      </c>
      <c r="N838" s="120">
        <f t="shared" si="472"/>
        <v>1.2079584827053678</v>
      </c>
      <c r="O838" s="113">
        <f t="shared" si="476"/>
        <v>1.2090230799999999</v>
      </c>
      <c r="P838" s="113">
        <f t="shared" si="456"/>
        <v>1222.7236535500001</v>
      </c>
      <c r="Q838" s="11">
        <f t="shared" si="468"/>
        <v>0</v>
      </c>
      <c r="R838" s="30">
        <f t="shared" si="464"/>
        <v>0</v>
      </c>
      <c r="S838" s="8">
        <f t="shared" si="457"/>
        <v>0</v>
      </c>
      <c r="T838" s="122">
        <f t="shared" si="465"/>
        <v>0.12559999999999999</v>
      </c>
      <c r="U838" s="121">
        <f t="shared" si="475"/>
        <v>3</v>
      </c>
      <c r="V838" s="121">
        <v>252</v>
      </c>
      <c r="W838" s="120">
        <f t="shared" si="458"/>
        <v>1.0014095190000001</v>
      </c>
      <c r="X838" s="113">
        <f t="shared" si="473"/>
        <v>1.72345222</v>
      </c>
      <c r="Y838" s="191">
        <f t="shared" si="474"/>
        <v>0</v>
      </c>
      <c r="Z838" s="125" t="str">
        <f t="shared" si="469"/>
        <v>INCORPJ=</v>
      </c>
      <c r="AA838" s="118">
        <f t="shared" si="470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60"/>
        <v>44984</v>
      </c>
      <c r="B839" s="113">
        <f t="shared" si="453"/>
        <v>1224.44710577</v>
      </c>
      <c r="C839" s="113">
        <f t="shared" si="466"/>
        <v>1011.33193715</v>
      </c>
      <c r="D839" s="114">
        <f t="shared" si="461"/>
        <v>6474.09</v>
      </c>
      <c r="E839" s="115">
        <f t="shared" si="477"/>
        <v>6508.4</v>
      </c>
      <c r="F839" s="116">
        <f t="shared" si="478"/>
        <v>44948</v>
      </c>
      <c r="G839" s="117">
        <f t="shared" si="454"/>
        <v>5.2995865055938118E-3</v>
      </c>
      <c r="H839" s="118">
        <f t="shared" si="467"/>
        <v>45005</v>
      </c>
      <c r="I839" s="118">
        <f t="shared" si="455"/>
        <v>45005</v>
      </c>
      <c r="J839" s="119">
        <f t="shared" si="462"/>
        <v>18</v>
      </c>
      <c r="K839" s="119">
        <f t="shared" si="479"/>
        <v>3</v>
      </c>
      <c r="L839" s="8">
        <f t="shared" si="463"/>
        <v>1.00088132</v>
      </c>
      <c r="M839" s="120">
        <f t="shared" si="480"/>
        <v>1.0061996799999999</v>
      </c>
      <c r="N839" s="120">
        <f t="shared" si="472"/>
        <v>1.2079584827053678</v>
      </c>
      <c r="O839" s="113">
        <f t="shared" si="476"/>
        <v>1.2090230799999999</v>
      </c>
      <c r="P839" s="113">
        <f t="shared" si="456"/>
        <v>1222.7236535500001</v>
      </c>
      <c r="Q839" s="11">
        <f t="shared" si="468"/>
        <v>0</v>
      </c>
      <c r="R839" s="30">
        <f t="shared" si="464"/>
        <v>0</v>
      </c>
      <c r="S839" s="8">
        <f t="shared" si="457"/>
        <v>0</v>
      </c>
      <c r="T839" s="122">
        <f t="shared" si="465"/>
        <v>0.12559999999999999</v>
      </c>
      <c r="U839" s="121">
        <f t="shared" si="475"/>
        <v>3</v>
      </c>
      <c r="V839" s="121">
        <v>252</v>
      </c>
      <c r="W839" s="120">
        <f t="shared" si="458"/>
        <v>1.0014095190000001</v>
      </c>
      <c r="X839" s="113">
        <f t="shared" si="473"/>
        <v>1.72345222</v>
      </c>
      <c r="Y839" s="191">
        <f t="shared" si="474"/>
        <v>0</v>
      </c>
      <c r="Z839" s="125" t="str">
        <f t="shared" si="469"/>
        <v>INCORPJ=</v>
      </c>
      <c r="AA839" s="118">
        <f t="shared" si="470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60"/>
        <v>44985</v>
      </c>
      <c r="B840" s="113">
        <f t="shared" si="453"/>
        <v>1225.38188799</v>
      </c>
      <c r="C840" s="113">
        <f t="shared" si="466"/>
        <v>1011.33193715</v>
      </c>
      <c r="D840" s="114">
        <f t="shared" si="461"/>
        <v>6474.09</v>
      </c>
      <c r="E840" s="115">
        <f t="shared" si="477"/>
        <v>6508.4</v>
      </c>
      <c r="F840" s="116">
        <f t="shared" si="478"/>
        <v>44948</v>
      </c>
      <c r="G840" s="117">
        <f t="shared" si="454"/>
        <v>5.2995865055938118E-3</v>
      </c>
      <c r="H840" s="118">
        <f t="shared" si="467"/>
        <v>45005</v>
      </c>
      <c r="I840" s="118">
        <f t="shared" si="455"/>
        <v>45005</v>
      </c>
      <c r="J840" s="119">
        <f t="shared" si="462"/>
        <v>18</v>
      </c>
      <c r="K840" s="119">
        <f t="shared" si="479"/>
        <v>4</v>
      </c>
      <c r="L840" s="8">
        <f t="shared" si="463"/>
        <v>1.0011752599999999</v>
      </c>
      <c r="M840" s="120">
        <f t="shared" si="480"/>
        <v>1.0061996799999999</v>
      </c>
      <c r="N840" s="120">
        <f t="shared" si="472"/>
        <v>1.2079584827053678</v>
      </c>
      <c r="O840" s="113">
        <f t="shared" si="476"/>
        <v>1.2093781400000001</v>
      </c>
      <c r="P840" s="113">
        <f t="shared" si="456"/>
        <v>1223.0827370699999</v>
      </c>
      <c r="Q840" s="11">
        <f t="shared" si="468"/>
        <v>0</v>
      </c>
      <c r="R840" s="30">
        <f t="shared" si="464"/>
        <v>0</v>
      </c>
      <c r="S840" s="8">
        <f t="shared" si="457"/>
        <v>0</v>
      </c>
      <c r="T840" s="122">
        <f t="shared" si="465"/>
        <v>0.12559999999999999</v>
      </c>
      <c r="U840" s="121">
        <f t="shared" si="475"/>
        <v>4</v>
      </c>
      <c r="V840" s="121">
        <v>252</v>
      </c>
      <c r="W840" s="120">
        <f t="shared" si="458"/>
        <v>1.0018798</v>
      </c>
      <c r="X840" s="113">
        <f t="shared" si="473"/>
        <v>2.2991509200000002</v>
      </c>
      <c r="Y840" s="191">
        <f t="shared" si="474"/>
        <v>0</v>
      </c>
      <c r="Z840" s="125" t="str">
        <f t="shared" si="469"/>
        <v>INCORPJ=</v>
      </c>
      <c r="AA840" s="118">
        <f t="shared" si="470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60"/>
        <v>44986</v>
      </c>
      <c r="B841" s="113">
        <f t="shared" si="453"/>
        <v>1226.31739999</v>
      </c>
      <c r="C841" s="113">
        <f t="shared" si="466"/>
        <v>1011.33193715</v>
      </c>
      <c r="D841" s="114">
        <f t="shared" si="461"/>
        <v>6474.09</v>
      </c>
      <c r="E841" s="115">
        <f t="shared" si="477"/>
        <v>6508.4</v>
      </c>
      <c r="F841" s="116">
        <f t="shared" si="478"/>
        <v>44948</v>
      </c>
      <c r="G841" s="117">
        <f t="shared" si="454"/>
        <v>5.2995865055938118E-3</v>
      </c>
      <c r="H841" s="118">
        <f t="shared" si="467"/>
        <v>45005</v>
      </c>
      <c r="I841" s="118">
        <f t="shared" si="455"/>
        <v>45005</v>
      </c>
      <c r="J841" s="119">
        <f t="shared" si="462"/>
        <v>18</v>
      </c>
      <c r="K841" s="119">
        <f t="shared" si="479"/>
        <v>5</v>
      </c>
      <c r="L841" s="8">
        <f t="shared" si="463"/>
        <v>1.00146929</v>
      </c>
      <c r="M841" s="120">
        <f t="shared" si="480"/>
        <v>1.0061996799999999</v>
      </c>
      <c r="N841" s="120">
        <f t="shared" si="472"/>
        <v>1.2079584827053678</v>
      </c>
      <c r="O841" s="113">
        <f t="shared" si="476"/>
        <v>1.20973332</v>
      </c>
      <c r="P841" s="113">
        <f t="shared" si="456"/>
        <v>1223.44194195</v>
      </c>
      <c r="Q841" s="11">
        <f t="shared" si="468"/>
        <v>0</v>
      </c>
      <c r="R841" s="30">
        <f t="shared" si="464"/>
        <v>0</v>
      </c>
      <c r="S841" s="8">
        <f t="shared" si="457"/>
        <v>0</v>
      </c>
      <c r="T841" s="122">
        <f t="shared" si="465"/>
        <v>0.12559999999999999</v>
      </c>
      <c r="U841" s="121">
        <f t="shared" si="475"/>
        <v>5</v>
      </c>
      <c r="V841" s="121">
        <v>252</v>
      </c>
      <c r="W841" s="120">
        <f t="shared" si="458"/>
        <v>1.002350302</v>
      </c>
      <c r="X841" s="113">
        <f t="shared" si="473"/>
        <v>2.8754580399999998</v>
      </c>
      <c r="Y841" s="191">
        <f t="shared" si="474"/>
        <v>0</v>
      </c>
      <c r="Z841" s="125" t="str">
        <f t="shared" si="469"/>
        <v>INCORPJ=</v>
      </c>
      <c r="AA841" s="118">
        <f t="shared" si="470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60"/>
        <v>44987</v>
      </c>
      <c r="B842" s="113">
        <f t="shared" ref="B842:B905" si="481">(P842+X842)</f>
        <v>1227.25362187</v>
      </c>
      <c r="C842" s="113">
        <f t="shared" si="466"/>
        <v>1011.33193715</v>
      </c>
      <c r="D842" s="114">
        <f t="shared" si="461"/>
        <v>6474.09</v>
      </c>
      <c r="E842" s="115">
        <f t="shared" si="477"/>
        <v>6508.4</v>
      </c>
      <c r="F842" s="116">
        <f t="shared" si="478"/>
        <v>44948</v>
      </c>
      <c r="G842" s="117">
        <f t="shared" ref="G842:G905" si="482">(E842/D842)-1</f>
        <v>5.2995865055938118E-3</v>
      </c>
      <c r="H842" s="118">
        <f t="shared" si="467"/>
        <v>45005</v>
      </c>
      <c r="I842" s="118">
        <f t="shared" ref="I842:I905" si="483">IF(A842&gt;I841,H842,I841)</f>
        <v>45005</v>
      </c>
      <c r="J842" s="119">
        <f t="shared" si="462"/>
        <v>18</v>
      </c>
      <c r="K842" s="119">
        <f t="shared" si="479"/>
        <v>6</v>
      </c>
      <c r="L842" s="8">
        <f t="shared" si="463"/>
        <v>1.0017634099999999</v>
      </c>
      <c r="M842" s="120">
        <f t="shared" si="480"/>
        <v>1.0061996799999999</v>
      </c>
      <c r="N842" s="120">
        <f t="shared" si="472"/>
        <v>1.2079584827053678</v>
      </c>
      <c r="O842" s="113">
        <f t="shared" si="476"/>
        <v>1.2100886</v>
      </c>
      <c r="P842" s="113">
        <f t="shared" ref="P842:P905" si="484">TRUNC(C842*O842,8)</f>
        <v>1223.80124796</v>
      </c>
      <c r="Q842" s="11">
        <f t="shared" si="468"/>
        <v>0</v>
      </c>
      <c r="R842" s="30">
        <f t="shared" si="464"/>
        <v>0</v>
      </c>
      <c r="S842" s="8">
        <f t="shared" ref="S842:S905" si="485">IF(R842&gt;0,TRUNC(R842*P842,8),0)</f>
        <v>0</v>
      </c>
      <c r="T842" s="122">
        <f t="shared" si="465"/>
        <v>0.12559999999999999</v>
      </c>
      <c r="U842" s="121">
        <f t="shared" si="475"/>
        <v>6</v>
      </c>
      <c r="V842" s="121">
        <v>252</v>
      </c>
      <c r="W842" s="120">
        <f t="shared" ref="W842:W905" si="486">ROUND((1+T842)^TRUNC((U842/V842),9),9)</f>
        <v>1.002821025</v>
      </c>
      <c r="X842" s="113">
        <f t="shared" si="473"/>
        <v>3.4523739099999999</v>
      </c>
      <c r="Y842" s="191">
        <f t="shared" si="474"/>
        <v>0</v>
      </c>
      <c r="Z842" s="125" t="str">
        <f t="shared" si="469"/>
        <v>INCORPJ=</v>
      </c>
      <c r="AA842" s="118">
        <f t="shared" si="470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87">(A842+1)</f>
        <v>44988</v>
      </c>
      <c r="B843" s="113">
        <f t="shared" si="481"/>
        <v>1228.1905730999999</v>
      </c>
      <c r="C843" s="113">
        <f t="shared" si="466"/>
        <v>1011.33193715</v>
      </c>
      <c r="D843" s="114">
        <f t="shared" ref="D843:D906" si="488">IF(E843=E842,D842,E842)</f>
        <v>6474.09</v>
      </c>
      <c r="E843" s="115">
        <f t="shared" si="477"/>
        <v>6508.4</v>
      </c>
      <c r="F843" s="116">
        <f t="shared" si="478"/>
        <v>44948</v>
      </c>
      <c r="G843" s="117">
        <f t="shared" si="482"/>
        <v>5.2995865055938118E-3</v>
      </c>
      <c r="H843" s="118">
        <f t="shared" si="467"/>
        <v>45005</v>
      </c>
      <c r="I843" s="118">
        <f t="shared" si="483"/>
        <v>45005</v>
      </c>
      <c r="J843" s="119">
        <f t="shared" ref="J843:J906" si="489">IF(I843=I842,J842,NETWORKDAYS(I842,I843,$AD$176:$AD$502)-1)</f>
        <v>18</v>
      </c>
      <c r="K843" s="119">
        <f t="shared" si="479"/>
        <v>7</v>
      </c>
      <c r="L843" s="8">
        <f t="shared" ref="L843:L906" si="490">IF(E843&lt;D843,1,TRUNC((E843/D843)^TRUNC((K843/J843),9),8))</f>
        <v>1.00205762</v>
      </c>
      <c r="M843" s="120">
        <f t="shared" si="480"/>
        <v>1.0061996799999999</v>
      </c>
      <c r="N843" s="120">
        <f t="shared" si="472"/>
        <v>1.2079584827053678</v>
      </c>
      <c r="O843" s="113">
        <f t="shared" si="476"/>
        <v>1.2104440000000001</v>
      </c>
      <c r="P843" s="113">
        <f t="shared" si="484"/>
        <v>1224.16067533</v>
      </c>
      <c r="Q843" s="11">
        <f t="shared" si="468"/>
        <v>0</v>
      </c>
      <c r="R843" s="30">
        <f t="shared" ref="R843:R906" si="491">IF(Q843&gt;0,VLOOKUP($A843,$AD$10:$AI$170,6),0)</f>
        <v>0</v>
      </c>
      <c r="S843" s="8">
        <f t="shared" si="485"/>
        <v>0</v>
      </c>
      <c r="T843" s="122">
        <f t="shared" ref="T843:T906" si="492">(T842)</f>
        <v>0.12559999999999999</v>
      </c>
      <c r="U843" s="121">
        <f t="shared" si="475"/>
        <v>7</v>
      </c>
      <c r="V843" s="121">
        <v>252</v>
      </c>
      <c r="W843" s="120">
        <f t="shared" si="486"/>
        <v>1.0032919680000001</v>
      </c>
      <c r="X843" s="113">
        <f t="shared" si="473"/>
        <v>4.0298977699999998</v>
      </c>
      <c r="Y843" s="191">
        <f t="shared" si="474"/>
        <v>0</v>
      </c>
      <c r="Z843" s="125" t="str">
        <f t="shared" si="469"/>
        <v>INCORPJ=</v>
      </c>
      <c r="AA843" s="118">
        <f t="shared" si="470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87"/>
        <v>44989</v>
      </c>
      <c r="B844" s="113">
        <f t="shared" si="481"/>
        <v>1229.12822607</v>
      </c>
      <c r="C844" s="113">
        <f t="shared" ref="C844:C907" si="493">TRUNC(IF(Q843&gt;0,VLOOKUP(A843,$AD$12:$AE$170,2),C843),8)</f>
        <v>1011.33193715</v>
      </c>
      <c r="D844" s="114">
        <f t="shared" si="488"/>
        <v>6474.09</v>
      </c>
      <c r="E844" s="115">
        <f t="shared" si="477"/>
        <v>6508.4</v>
      </c>
      <c r="F844" s="116">
        <f t="shared" si="478"/>
        <v>44948</v>
      </c>
      <c r="G844" s="117">
        <f t="shared" si="482"/>
        <v>5.2995865055938118E-3</v>
      </c>
      <c r="H844" s="118">
        <f t="shared" ref="H844:H907" si="494">IF(DAY(A844)=H$9,VLOOKUP(A844,AH$118:AN$450,4),H843)</f>
        <v>45005</v>
      </c>
      <c r="I844" s="118">
        <f t="shared" si="483"/>
        <v>45005</v>
      </c>
      <c r="J844" s="119">
        <f t="shared" si="489"/>
        <v>18</v>
      </c>
      <c r="K844" s="119">
        <f t="shared" si="479"/>
        <v>8</v>
      </c>
      <c r="L844" s="8">
        <f t="shared" si="490"/>
        <v>1.00235191</v>
      </c>
      <c r="M844" s="120">
        <f t="shared" si="480"/>
        <v>1.0061996799999999</v>
      </c>
      <c r="N844" s="120">
        <f t="shared" si="472"/>
        <v>1.2079584827053678</v>
      </c>
      <c r="O844" s="113">
        <f t="shared" si="476"/>
        <v>1.2107994900000001</v>
      </c>
      <c r="P844" s="113">
        <f t="shared" si="484"/>
        <v>1224.52019372</v>
      </c>
      <c r="Q844" s="11">
        <f t="shared" ref="Q844:Q907" si="495">IF(VLOOKUP(A844,AD$10:AK$170,8)=VLOOKUP(A843,AD$10:AK$170,8),0,VLOOKUP(A844,AD$10:AK$170,8))</f>
        <v>0</v>
      </c>
      <c r="R844" s="30">
        <f t="shared" si="491"/>
        <v>0</v>
      </c>
      <c r="S844" s="8">
        <f t="shared" si="485"/>
        <v>0</v>
      </c>
      <c r="T844" s="122">
        <f t="shared" si="492"/>
        <v>0.12559999999999999</v>
      </c>
      <c r="U844" s="121">
        <f t="shared" si="475"/>
        <v>8</v>
      </c>
      <c r="V844" s="121">
        <v>252</v>
      </c>
      <c r="W844" s="120">
        <f t="shared" si="486"/>
        <v>1.0037631330000001</v>
      </c>
      <c r="X844" s="113">
        <f t="shared" si="473"/>
        <v>4.6080323500000002</v>
      </c>
      <c r="Y844" s="191">
        <f t="shared" si="474"/>
        <v>0</v>
      </c>
      <c r="Z844" s="125" t="str">
        <f t="shared" ref="Z844:Z907" si="496">IF($Q843&gt;0,VLOOKUP($A843,$AD$10:$AM$170,9),Z843)</f>
        <v>INCORPJ=</v>
      </c>
      <c r="AA844" s="118">
        <f t="shared" ref="AA844:AA907" si="497">IF($Q843&gt;0,VLOOKUP($A843,$AD$10:$AM$170,10),AA843)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87"/>
        <v>44990</v>
      </c>
      <c r="B845" s="113">
        <f t="shared" si="481"/>
        <v>1229.12822607</v>
      </c>
      <c r="C845" s="113">
        <f t="shared" si="493"/>
        <v>1011.33193715</v>
      </c>
      <c r="D845" s="114">
        <f t="shared" si="488"/>
        <v>6474.09</v>
      </c>
      <c r="E845" s="115">
        <f t="shared" si="477"/>
        <v>6508.4</v>
      </c>
      <c r="F845" s="116">
        <f t="shared" si="478"/>
        <v>44948</v>
      </c>
      <c r="G845" s="117">
        <f t="shared" si="482"/>
        <v>5.2995865055938118E-3</v>
      </c>
      <c r="H845" s="118">
        <f t="shared" si="494"/>
        <v>45005</v>
      </c>
      <c r="I845" s="118">
        <f t="shared" si="483"/>
        <v>45005</v>
      </c>
      <c r="J845" s="119">
        <f t="shared" si="489"/>
        <v>18</v>
      </c>
      <c r="K845" s="119">
        <f t="shared" si="479"/>
        <v>8</v>
      </c>
      <c r="L845" s="8">
        <f t="shared" si="490"/>
        <v>1.00235191</v>
      </c>
      <c r="M845" s="120">
        <f t="shared" si="480"/>
        <v>1.0061996799999999</v>
      </c>
      <c r="N845" s="120">
        <f t="shared" si="472"/>
        <v>1.2079584827053678</v>
      </c>
      <c r="O845" s="113">
        <f t="shared" si="476"/>
        <v>1.2107994900000001</v>
      </c>
      <c r="P845" s="113">
        <f t="shared" si="484"/>
        <v>1224.52019372</v>
      </c>
      <c r="Q845" s="11">
        <f t="shared" si="495"/>
        <v>0</v>
      </c>
      <c r="R845" s="30">
        <f t="shared" si="491"/>
        <v>0</v>
      </c>
      <c r="S845" s="8">
        <f t="shared" si="485"/>
        <v>0</v>
      </c>
      <c r="T845" s="122">
        <f t="shared" si="492"/>
        <v>0.12559999999999999</v>
      </c>
      <c r="U845" s="121">
        <f t="shared" si="475"/>
        <v>8</v>
      </c>
      <c r="V845" s="121">
        <v>252</v>
      </c>
      <c r="W845" s="120">
        <f t="shared" si="486"/>
        <v>1.0037631330000001</v>
      </c>
      <c r="X845" s="113">
        <f t="shared" si="473"/>
        <v>4.6080323500000002</v>
      </c>
      <c r="Y845" s="191">
        <f t="shared" si="474"/>
        <v>0</v>
      </c>
      <c r="Z845" s="125" t="str">
        <f t="shared" si="496"/>
        <v>INCORPJ=</v>
      </c>
      <c r="AA845" s="118">
        <f t="shared" si="497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87"/>
        <v>44991</v>
      </c>
      <c r="B846" s="113">
        <f t="shared" si="481"/>
        <v>1229.12822607</v>
      </c>
      <c r="C846" s="113">
        <f t="shared" si="493"/>
        <v>1011.33193715</v>
      </c>
      <c r="D846" s="114">
        <f t="shared" si="488"/>
        <v>6474.09</v>
      </c>
      <c r="E846" s="115">
        <f t="shared" si="477"/>
        <v>6508.4</v>
      </c>
      <c r="F846" s="116">
        <f t="shared" si="478"/>
        <v>44948</v>
      </c>
      <c r="G846" s="117">
        <f t="shared" si="482"/>
        <v>5.2995865055938118E-3</v>
      </c>
      <c r="H846" s="118">
        <f t="shared" si="494"/>
        <v>45005</v>
      </c>
      <c r="I846" s="118">
        <f t="shared" si="483"/>
        <v>45005</v>
      </c>
      <c r="J846" s="119">
        <f t="shared" si="489"/>
        <v>18</v>
      </c>
      <c r="K846" s="119">
        <f t="shared" si="479"/>
        <v>8</v>
      </c>
      <c r="L846" s="8">
        <f t="shared" si="490"/>
        <v>1.00235191</v>
      </c>
      <c r="M846" s="120">
        <f t="shared" si="480"/>
        <v>1.0061996799999999</v>
      </c>
      <c r="N846" s="120">
        <f t="shared" si="472"/>
        <v>1.2079584827053678</v>
      </c>
      <c r="O846" s="113">
        <f t="shared" si="476"/>
        <v>1.2107994900000001</v>
      </c>
      <c r="P846" s="113">
        <f t="shared" si="484"/>
        <v>1224.52019372</v>
      </c>
      <c r="Q846" s="11">
        <f t="shared" si="495"/>
        <v>0</v>
      </c>
      <c r="R846" s="30">
        <f t="shared" si="491"/>
        <v>0</v>
      </c>
      <c r="S846" s="8">
        <f t="shared" si="485"/>
        <v>0</v>
      </c>
      <c r="T846" s="122">
        <f t="shared" si="492"/>
        <v>0.12559999999999999</v>
      </c>
      <c r="U846" s="121">
        <f t="shared" si="475"/>
        <v>8</v>
      </c>
      <c r="V846" s="121">
        <v>252</v>
      </c>
      <c r="W846" s="120">
        <f t="shared" si="486"/>
        <v>1.0037631330000001</v>
      </c>
      <c r="X846" s="113">
        <f t="shared" si="473"/>
        <v>4.6080323500000002</v>
      </c>
      <c r="Y846" s="191">
        <f t="shared" si="474"/>
        <v>0</v>
      </c>
      <c r="Z846" s="125" t="str">
        <f t="shared" si="496"/>
        <v>INCORPJ=</v>
      </c>
      <c r="AA846" s="118">
        <f t="shared" si="497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87"/>
        <v>44992</v>
      </c>
      <c r="B847" s="113">
        <f t="shared" si="481"/>
        <v>1230.06660145</v>
      </c>
      <c r="C847" s="113">
        <f t="shared" si="493"/>
        <v>1011.33193715</v>
      </c>
      <c r="D847" s="114">
        <f t="shared" si="488"/>
        <v>6474.09</v>
      </c>
      <c r="E847" s="115">
        <f t="shared" si="477"/>
        <v>6508.4</v>
      </c>
      <c r="F847" s="116">
        <f t="shared" si="478"/>
        <v>44948</v>
      </c>
      <c r="G847" s="117">
        <f t="shared" si="482"/>
        <v>5.2995865055938118E-3</v>
      </c>
      <c r="H847" s="118">
        <f t="shared" si="494"/>
        <v>45005</v>
      </c>
      <c r="I847" s="118">
        <f t="shared" si="483"/>
        <v>45005</v>
      </c>
      <c r="J847" s="119">
        <f t="shared" si="489"/>
        <v>18</v>
      </c>
      <c r="K847" s="119">
        <f t="shared" si="479"/>
        <v>9</v>
      </c>
      <c r="L847" s="8">
        <f t="shared" si="490"/>
        <v>1.0026462899999999</v>
      </c>
      <c r="M847" s="120">
        <f t="shared" si="480"/>
        <v>1.0061996799999999</v>
      </c>
      <c r="N847" s="120">
        <f t="shared" si="472"/>
        <v>1.2079584827053678</v>
      </c>
      <c r="O847" s="113">
        <f t="shared" si="476"/>
        <v>1.2111550900000001</v>
      </c>
      <c r="P847" s="113">
        <f t="shared" si="484"/>
        <v>1224.8798233499999</v>
      </c>
      <c r="Q847" s="11">
        <f t="shared" si="495"/>
        <v>0</v>
      </c>
      <c r="R847" s="30">
        <f t="shared" si="491"/>
        <v>0</v>
      </c>
      <c r="S847" s="8">
        <f t="shared" si="485"/>
        <v>0</v>
      </c>
      <c r="T847" s="122">
        <f t="shared" si="492"/>
        <v>0.12559999999999999</v>
      </c>
      <c r="U847" s="121">
        <f t="shared" si="475"/>
        <v>9</v>
      </c>
      <c r="V847" s="121">
        <v>252</v>
      </c>
      <c r="W847" s="120">
        <f t="shared" si="486"/>
        <v>1.00423452</v>
      </c>
      <c r="X847" s="113">
        <f t="shared" si="473"/>
        <v>5.1867780999999997</v>
      </c>
      <c r="Y847" s="191">
        <f t="shared" si="474"/>
        <v>0</v>
      </c>
      <c r="Z847" s="125" t="str">
        <f t="shared" si="496"/>
        <v>INCORPJ=</v>
      </c>
      <c r="AA847" s="118">
        <f t="shared" si="497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87"/>
        <v>44993</v>
      </c>
      <c r="B848" s="113">
        <f t="shared" si="481"/>
        <v>1231.0056769</v>
      </c>
      <c r="C848" s="113">
        <f t="shared" si="493"/>
        <v>1011.33193715</v>
      </c>
      <c r="D848" s="114">
        <f t="shared" si="488"/>
        <v>6474.09</v>
      </c>
      <c r="E848" s="115">
        <f t="shared" si="477"/>
        <v>6508.4</v>
      </c>
      <c r="F848" s="116">
        <f t="shared" si="478"/>
        <v>44948</v>
      </c>
      <c r="G848" s="117">
        <f t="shared" si="482"/>
        <v>5.2995865055938118E-3</v>
      </c>
      <c r="H848" s="118">
        <f t="shared" si="494"/>
        <v>45005</v>
      </c>
      <c r="I848" s="118">
        <f t="shared" si="483"/>
        <v>45005</v>
      </c>
      <c r="J848" s="119">
        <f t="shared" si="489"/>
        <v>18</v>
      </c>
      <c r="K848" s="119">
        <f t="shared" si="479"/>
        <v>10</v>
      </c>
      <c r="L848" s="8">
        <f t="shared" si="490"/>
        <v>1.00294075</v>
      </c>
      <c r="M848" s="120">
        <f t="shared" si="480"/>
        <v>1.0061996799999999</v>
      </c>
      <c r="N848" s="120">
        <f t="shared" si="472"/>
        <v>1.2079584827053678</v>
      </c>
      <c r="O848" s="113">
        <f t="shared" si="476"/>
        <v>1.21151078</v>
      </c>
      <c r="P848" s="113">
        <f t="shared" si="484"/>
        <v>1225.2395440099999</v>
      </c>
      <c r="Q848" s="11">
        <f t="shared" si="495"/>
        <v>0</v>
      </c>
      <c r="R848" s="30">
        <f t="shared" si="491"/>
        <v>0</v>
      </c>
      <c r="S848" s="8">
        <f t="shared" si="485"/>
        <v>0</v>
      </c>
      <c r="T848" s="122">
        <f t="shared" si="492"/>
        <v>0.12559999999999999</v>
      </c>
      <c r="U848" s="121">
        <f t="shared" si="475"/>
        <v>10</v>
      </c>
      <c r="V848" s="121">
        <v>252</v>
      </c>
      <c r="W848" s="120">
        <f t="shared" si="486"/>
        <v>1.0047061269999999</v>
      </c>
      <c r="X848" s="113">
        <f t="shared" si="473"/>
        <v>5.7661328899999997</v>
      </c>
      <c r="Y848" s="191">
        <f t="shared" si="474"/>
        <v>0</v>
      </c>
      <c r="Z848" s="125" t="str">
        <f t="shared" si="496"/>
        <v>INCORPJ=</v>
      </c>
      <c r="AA848" s="118">
        <f t="shared" si="497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87"/>
        <v>44994</v>
      </c>
      <c r="B849" s="113">
        <f t="shared" si="481"/>
        <v>1231.94548695</v>
      </c>
      <c r="C849" s="113">
        <f t="shared" si="493"/>
        <v>1011.33193715</v>
      </c>
      <c r="D849" s="114">
        <f t="shared" si="488"/>
        <v>6474.09</v>
      </c>
      <c r="E849" s="115">
        <f t="shared" si="477"/>
        <v>6508.4</v>
      </c>
      <c r="F849" s="116">
        <f t="shared" si="478"/>
        <v>44948</v>
      </c>
      <c r="G849" s="117">
        <f t="shared" si="482"/>
        <v>5.2995865055938118E-3</v>
      </c>
      <c r="H849" s="118">
        <f t="shared" si="494"/>
        <v>45005</v>
      </c>
      <c r="I849" s="118">
        <f t="shared" si="483"/>
        <v>45005</v>
      </c>
      <c r="J849" s="119">
        <f t="shared" si="489"/>
        <v>18</v>
      </c>
      <c r="K849" s="119">
        <f t="shared" si="479"/>
        <v>11</v>
      </c>
      <c r="L849" s="8">
        <f t="shared" si="490"/>
        <v>1.0032353000000001</v>
      </c>
      <c r="M849" s="120">
        <f t="shared" si="480"/>
        <v>1.0061996799999999</v>
      </c>
      <c r="N849" s="120">
        <f t="shared" si="472"/>
        <v>1.2079584827053678</v>
      </c>
      <c r="O849" s="113">
        <f t="shared" si="476"/>
        <v>1.2118665900000001</v>
      </c>
      <c r="P849" s="113">
        <f t="shared" si="484"/>
        <v>1225.59938603</v>
      </c>
      <c r="Q849" s="11">
        <f t="shared" si="495"/>
        <v>0</v>
      </c>
      <c r="R849" s="30">
        <f t="shared" si="491"/>
        <v>0</v>
      </c>
      <c r="S849" s="8">
        <f t="shared" si="485"/>
        <v>0</v>
      </c>
      <c r="T849" s="122">
        <f t="shared" si="492"/>
        <v>0.12559999999999999</v>
      </c>
      <c r="U849" s="121">
        <f t="shared" si="475"/>
        <v>11</v>
      </c>
      <c r="V849" s="121">
        <v>252</v>
      </c>
      <c r="W849" s="120">
        <f t="shared" si="486"/>
        <v>1.0051779569999999</v>
      </c>
      <c r="X849" s="113">
        <f t="shared" si="473"/>
        <v>6.3461009199999996</v>
      </c>
      <c r="Y849" s="191">
        <f t="shared" si="474"/>
        <v>0</v>
      </c>
      <c r="Z849" s="125" t="str">
        <f t="shared" si="496"/>
        <v>INCORPJ=</v>
      </c>
      <c r="AA849" s="118">
        <f t="shared" si="497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87"/>
        <v>44995</v>
      </c>
      <c r="B850" s="113">
        <f t="shared" si="481"/>
        <v>1232.88600797</v>
      </c>
      <c r="C850" s="113">
        <f t="shared" si="493"/>
        <v>1011.33193715</v>
      </c>
      <c r="D850" s="114">
        <f t="shared" si="488"/>
        <v>6474.09</v>
      </c>
      <c r="E850" s="115">
        <f t="shared" si="477"/>
        <v>6508.4</v>
      </c>
      <c r="F850" s="116">
        <f t="shared" si="478"/>
        <v>44948</v>
      </c>
      <c r="G850" s="117">
        <f t="shared" si="482"/>
        <v>5.2995865055938118E-3</v>
      </c>
      <c r="H850" s="118">
        <f t="shared" si="494"/>
        <v>45005</v>
      </c>
      <c r="I850" s="118">
        <f t="shared" si="483"/>
        <v>45005</v>
      </c>
      <c r="J850" s="119">
        <f t="shared" si="489"/>
        <v>18</v>
      </c>
      <c r="K850" s="119">
        <f t="shared" si="479"/>
        <v>12</v>
      </c>
      <c r="L850" s="8">
        <f t="shared" si="490"/>
        <v>1.00352994</v>
      </c>
      <c r="M850" s="120">
        <f t="shared" si="480"/>
        <v>1.0061996799999999</v>
      </c>
      <c r="N850" s="120">
        <f t="shared" si="472"/>
        <v>1.2079584827053678</v>
      </c>
      <c r="O850" s="113">
        <f t="shared" si="476"/>
        <v>1.2122225</v>
      </c>
      <c r="P850" s="113">
        <f t="shared" si="484"/>
        <v>1225.9593291799999</v>
      </c>
      <c r="Q850" s="11">
        <f t="shared" si="495"/>
        <v>0</v>
      </c>
      <c r="R850" s="30">
        <f t="shared" si="491"/>
        <v>0</v>
      </c>
      <c r="S850" s="8">
        <f t="shared" si="485"/>
        <v>0</v>
      </c>
      <c r="T850" s="122">
        <f t="shared" si="492"/>
        <v>0.12559999999999999</v>
      </c>
      <c r="U850" s="121">
        <f t="shared" si="475"/>
        <v>12</v>
      </c>
      <c r="V850" s="121">
        <v>252</v>
      </c>
      <c r="W850" s="120">
        <f t="shared" si="486"/>
        <v>1.0056500070000001</v>
      </c>
      <c r="X850" s="113">
        <f t="shared" si="473"/>
        <v>6.9266787900000004</v>
      </c>
      <c r="Y850" s="191">
        <f t="shared" si="474"/>
        <v>0</v>
      </c>
      <c r="Z850" s="125" t="str">
        <f t="shared" si="496"/>
        <v>INCORPJ=</v>
      </c>
      <c r="AA850" s="118">
        <f t="shared" si="497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87"/>
        <v>44996</v>
      </c>
      <c r="B851" s="113">
        <f t="shared" si="481"/>
        <v>1233.82724403</v>
      </c>
      <c r="C851" s="113">
        <f t="shared" si="493"/>
        <v>1011.33193715</v>
      </c>
      <c r="D851" s="114">
        <f t="shared" si="488"/>
        <v>6474.09</v>
      </c>
      <c r="E851" s="115">
        <f t="shared" si="477"/>
        <v>6508.4</v>
      </c>
      <c r="F851" s="116">
        <f t="shared" si="478"/>
        <v>44948</v>
      </c>
      <c r="G851" s="117">
        <f t="shared" si="482"/>
        <v>5.2995865055938118E-3</v>
      </c>
      <c r="H851" s="118">
        <f t="shared" si="494"/>
        <v>45005</v>
      </c>
      <c r="I851" s="118">
        <f t="shared" si="483"/>
        <v>45005</v>
      </c>
      <c r="J851" s="119">
        <f t="shared" si="489"/>
        <v>18</v>
      </c>
      <c r="K851" s="119">
        <f t="shared" si="479"/>
        <v>13</v>
      </c>
      <c r="L851" s="8">
        <f t="shared" si="490"/>
        <v>1.00382466</v>
      </c>
      <c r="M851" s="120">
        <f t="shared" si="480"/>
        <v>1.0061996799999999</v>
      </c>
      <c r="N851" s="120">
        <f t="shared" si="472"/>
        <v>1.2079584827053678</v>
      </c>
      <c r="O851" s="113">
        <f t="shared" si="476"/>
        <v>1.2125785099999999</v>
      </c>
      <c r="P851" s="113">
        <f t="shared" si="484"/>
        <v>1226.31937346</v>
      </c>
      <c r="Q851" s="11">
        <f t="shared" si="495"/>
        <v>0</v>
      </c>
      <c r="R851" s="30">
        <f t="shared" si="491"/>
        <v>0</v>
      </c>
      <c r="S851" s="8">
        <f t="shared" si="485"/>
        <v>0</v>
      </c>
      <c r="T851" s="122">
        <f t="shared" si="492"/>
        <v>0.12559999999999999</v>
      </c>
      <c r="U851" s="121">
        <f t="shared" si="475"/>
        <v>13</v>
      </c>
      <c r="V851" s="121">
        <v>252</v>
      </c>
      <c r="W851" s="120">
        <f t="shared" si="486"/>
        <v>1.00612228</v>
      </c>
      <c r="X851" s="113">
        <f t="shared" si="473"/>
        <v>7.5078705699999997</v>
      </c>
      <c r="Y851" s="191">
        <f t="shared" si="474"/>
        <v>0</v>
      </c>
      <c r="Z851" s="125" t="str">
        <f t="shared" si="496"/>
        <v>INCORPJ=</v>
      </c>
      <c r="AA851" s="118">
        <f t="shared" si="497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87"/>
        <v>44997</v>
      </c>
      <c r="B852" s="113">
        <f t="shared" si="481"/>
        <v>1233.82724403</v>
      </c>
      <c r="C852" s="113">
        <f t="shared" si="493"/>
        <v>1011.33193715</v>
      </c>
      <c r="D852" s="114">
        <f t="shared" si="488"/>
        <v>6474.09</v>
      </c>
      <c r="E852" s="115">
        <f t="shared" si="477"/>
        <v>6508.4</v>
      </c>
      <c r="F852" s="116">
        <f t="shared" si="478"/>
        <v>44948</v>
      </c>
      <c r="G852" s="117">
        <f t="shared" si="482"/>
        <v>5.2995865055938118E-3</v>
      </c>
      <c r="H852" s="118">
        <f t="shared" si="494"/>
        <v>45005</v>
      </c>
      <c r="I852" s="118">
        <f t="shared" si="483"/>
        <v>45005</v>
      </c>
      <c r="J852" s="119">
        <f t="shared" si="489"/>
        <v>18</v>
      </c>
      <c r="K852" s="119">
        <f t="shared" si="479"/>
        <v>13</v>
      </c>
      <c r="L852" s="8">
        <f t="shared" si="490"/>
        <v>1.00382466</v>
      </c>
      <c r="M852" s="120">
        <f t="shared" si="480"/>
        <v>1.0061996799999999</v>
      </c>
      <c r="N852" s="120">
        <f t="shared" si="472"/>
        <v>1.2079584827053678</v>
      </c>
      <c r="O852" s="113">
        <f t="shared" si="476"/>
        <v>1.2125785099999999</v>
      </c>
      <c r="P852" s="113">
        <f t="shared" si="484"/>
        <v>1226.31937346</v>
      </c>
      <c r="Q852" s="11">
        <f t="shared" si="495"/>
        <v>0</v>
      </c>
      <c r="R852" s="30">
        <f t="shared" si="491"/>
        <v>0</v>
      </c>
      <c r="S852" s="8">
        <f t="shared" si="485"/>
        <v>0</v>
      </c>
      <c r="T852" s="122">
        <f t="shared" si="492"/>
        <v>0.12559999999999999</v>
      </c>
      <c r="U852" s="121">
        <f t="shared" si="475"/>
        <v>13</v>
      </c>
      <c r="V852" s="121">
        <v>252</v>
      </c>
      <c r="W852" s="120">
        <f t="shared" si="486"/>
        <v>1.00612228</v>
      </c>
      <c r="X852" s="113">
        <f t="shared" si="473"/>
        <v>7.5078705699999997</v>
      </c>
      <c r="Y852" s="191">
        <f t="shared" si="474"/>
        <v>0</v>
      </c>
      <c r="Z852" s="125" t="str">
        <f t="shared" si="496"/>
        <v>INCORPJ=</v>
      </c>
      <c r="AA852" s="118">
        <f t="shared" si="497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87"/>
        <v>44998</v>
      </c>
      <c r="B853" s="113">
        <f t="shared" si="481"/>
        <v>1233.82724403</v>
      </c>
      <c r="C853" s="113">
        <f t="shared" si="493"/>
        <v>1011.33193715</v>
      </c>
      <c r="D853" s="114">
        <f t="shared" si="488"/>
        <v>6474.09</v>
      </c>
      <c r="E853" s="115">
        <f t="shared" si="477"/>
        <v>6508.4</v>
      </c>
      <c r="F853" s="116">
        <f t="shared" si="478"/>
        <v>44948</v>
      </c>
      <c r="G853" s="117">
        <f t="shared" si="482"/>
        <v>5.2995865055938118E-3</v>
      </c>
      <c r="H853" s="118">
        <f t="shared" si="494"/>
        <v>45005</v>
      </c>
      <c r="I853" s="118">
        <f t="shared" si="483"/>
        <v>45005</v>
      </c>
      <c r="J853" s="119">
        <f t="shared" si="489"/>
        <v>18</v>
      </c>
      <c r="K853" s="119">
        <f t="shared" si="479"/>
        <v>13</v>
      </c>
      <c r="L853" s="8">
        <f t="shared" si="490"/>
        <v>1.00382466</v>
      </c>
      <c r="M853" s="120">
        <f t="shared" si="480"/>
        <v>1.0061996799999999</v>
      </c>
      <c r="N853" s="120">
        <f t="shared" si="472"/>
        <v>1.2079584827053678</v>
      </c>
      <c r="O853" s="113">
        <f t="shared" si="476"/>
        <v>1.2125785099999999</v>
      </c>
      <c r="P853" s="113">
        <f t="shared" si="484"/>
        <v>1226.31937346</v>
      </c>
      <c r="Q853" s="11">
        <f t="shared" si="495"/>
        <v>0</v>
      </c>
      <c r="R853" s="30">
        <f t="shared" si="491"/>
        <v>0</v>
      </c>
      <c r="S853" s="8">
        <f t="shared" si="485"/>
        <v>0</v>
      </c>
      <c r="T853" s="122">
        <f t="shared" si="492"/>
        <v>0.12559999999999999</v>
      </c>
      <c r="U853" s="121">
        <f t="shared" si="475"/>
        <v>13</v>
      </c>
      <c r="V853" s="121">
        <v>252</v>
      </c>
      <c r="W853" s="120">
        <f t="shared" si="486"/>
        <v>1.00612228</v>
      </c>
      <c r="X853" s="113">
        <f t="shared" si="473"/>
        <v>7.5078705699999997</v>
      </c>
      <c r="Y853" s="191">
        <f t="shared" si="474"/>
        <v>0</v>
      </c>
      <c r="Z853" s="125" t="str">
        <f t="shared" si="496"/>
        <v>INCORPJ=</v>
      </c>
      <c r="AA853" s="118">
        <f t="shared" si="497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87"/>
        <v>44999</v>
      </c>
      <c r="B854" s="113">
        <f t="shared" si="481"/>
        <v>1234.7692032500001</v>
      </c>
      <c r="C854" s="113">
        <f t="shared" si="493"/>
        <v>1011.33193715</v>
      </c>
      <c r="D854" s="114">
        <f t="shared" si="488"/>
        <v>6474.09</v>
      </c>
      <c r="E854" s="115">
        <f t="shared" si="477"/>
        <v>6508.4</v>
      </c>
      <c r="F854" s="116">
        <f t="shared" si="478"/>
        <v>44948</v>
      </c>
      <c r="G854" s="117">
        <f t="shared" si="482"/>
        <v>5.2995865055938118E-3</v>
      </c>
      <c r="H854" s="118">
        <f t="shared" si="494"/>
        <v>45005</v>
      </c>
      <c r="I854" s="118">
        <f t="shared" si="483"/>
        <v>45005</v>
      </c>
      <c r="J854" s="119">
        <f t="shared" si="489"/>
        <v>18</v>
      </c>
      <c r="K854" s="119">
        <f t="shared" si="479"/>
        <v>14</v>
      </c>
      <c r="L854" s="8">
        <f t="shared" si="490"/>
        <v>1.00411947</v>
      </c>
      <c r="M854" s="120">
        <f t="shared" si="480"/>
        <v>1.0061996799999999</v>
      </c>
      <c r="N854" s="120">
        <f t="shared" si="472"/>
        <v>1.2079584827053678</v>
      </c>
      <c r="O854" s="113">
        <f t="shared" si="476"/>
        <v>1.2129346299999999</v>
      </c>
      <c r="P854" s="113">
        <f t="shared" si="484"/>
        <v>1226.6795289900001</v>
      </c>
      <c r="Q854" s="11">
        <f t="shared" si="495"/>
        <v>0</v>
      </c>
      <c r="R854" s="30">
        <f t="shared" si="491"/>
        <v>0</v>
      </c>
      <c r="S854" s="8">
        <f t="shared" si="485"/>
        <v>0</v>
      </c>
      <c r="T854" s="122">
        <f t="shared" si="492"/>
        <v>0.12559999999999999</v>
      </c>
      <c r="U854" s="121">
        <f t="shared" si="475"/>
        <v>14</v>
      </c>
      <c r="V854" s="121">
        <v>252</v>
      </c>
      <c r="W854" s="120">
        <f t="shared" si="486"/>
        <v>1.0065947740000001</v>
      </c>
      <c r="X854" s="113">
        <f t="shared" si="473"/>
        <v>8.0896742600000007</v>
      </c>
      <c r="Y854" s="191">
        <f t="shared" si="474"/>
        <v>0</v>
      </c>
      <c r="Z854" s="125" t="str">
        <f t="shared" si="496"/>
        <v>INCORPJ=</v>
      </c>
      <c r="AA854" s="118">
        <f t="shared" si="497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87"/>
        <v>45000</v>
      </c>
      <c r="B855" s="113">
        <f t="shared" si="481"/>
        <v>1235.71187706</v>
      </c>
      <c r="C855" s="113">
        <f t="shared" si="493"/>
        <v>1011.33193715</v>
      </c>
      <c r="D855" s="114">
        <f t="shared" si="488"/>
        <v>6474.09</v>
      </c>
      <c r="E855" s="115">
        <f t="shared" si="477"/>
        <v>6508.4</v>
      </c>
      <c r="F855" s="116">
        <f t="shared" si="478"/>
        <v>44948</v>
      </c>
      <c r="G855" s="117">
        <f t="shared" si="482"/>
        <v>5.2995865055938118E-3</v>
      </c>
      <c r="H855" s="118">
        <f t="shared" si="494"/>
        <v>45005</v>
      </c>
      <c r="I855" s="118">
        <f t="shared" si="483"/>
        <v>45005</v>
      </c>
      <c r="J855" s="119">
        <f t="shared" si="489"/>
        <v>18</v>
      </c>
      <c r="K855" s="119">
        <f t="shared" si="479"/>
        <v>15</v>
      </c>
      <c r="L855" s="8">
        <f t="shared" si="490"/>
        <v>1.0044143699999999</v>
      </c>
      <c r="M855" s="120">
        <f t="shared" si="480"/>
        <v>1.0061996799999999</v>
      </c>
      <c r="N855" s="120">
        <f t="shared" si="472"/>
        <v>1.2079584827053678</v>
      </c>
      <c r="O855" s="113">
        <f t="shared" si="476"/>
        <v>1.2132908499999999</v>
      </c>
      <c r="P855" s="113">
        <f t="shared" si="484"/>
        <v>1227.0397856500001</v>
      </c>
      <c r="Q855" s="11">
        <f t="shared" si="495"/>
        <v>0</v>
      </c>
      <c r="R855" s="30">
        <f t="shared" si="491"/>
        <v>0</v>
      </c>
      <c r="S855" s="8">
        <f t="shared" si="485"/>
        <v>0</v>
      </c>
      <c r="T855" s="122">
        <f t="shared" si="492"/>
        <v>0.12559999999999999</v>
      </c>
      <c r="U855" s="121">
        <f t="shared" si="475"/>
        <v>15</v>
      </c>
      <c r="V855" s="121">
        <v>252</v>
      </c>
      <c r="W855" s="120">
        <f t="shared" si="486"/>
        <v>1.0070674900000001</v>
      </c>
      <c r="X855" s="113">
        <f t="shared" si="473"/>
        <v>8.6720914100000002</v>
      </c>
      <c r="Y855" s="191">
        <f t="shared" si="474"/>
        <v>0</v>
      </c>
      <c r="Z855" s="125" t="str">
        <f t="shared" si="496"/>
        <v>INCORPJ=</v>
      </c>
      <c r="AA855" s="118">
        <f t="shared" si="497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87"/>
        <v>45001</v>
      </c>
      <c r="B856" s="113">
        <f t="shared" si="481"/>
        <v>1236.65527604</v>
      </c>
      <c r="C856" s="113">
        <f t="shared" si="493"/>
        <v>1011.33193715</v>
      </c>
      <c r="D856" s="114">
        <f t="shared" si="488"/>
        <v>6474.09</v>
      </c>
      <c r="E856" s="115">
        <f t="shared" si="477"/>
        <v>6508.4</v>
      </c>
      <c r="F856" s="116">
        <f t="shared" si="478"/>
        <v>44948</v>
      </c>
      <c r="G856" s="117">
        <f t="shared" si="482"/>
        <v>5.2995865055938118E-3</v>
      </c>
      <c r="H856" s="118">
        <f t="shared" si="494"/>
        <v>45005</v>
      </c>
      <c r="I856" s="118">
        <f t="shared" si="483"/>
        <v>45005</v>
      </c>
      <c r="J856" s="119">
        <f t="shared" si="489"/>
        <v>18</v>
      </c>
      <c r="K856" s="119">
        <f t="shared" si="479"/>
        <v>16</v>
      </c>
      <c r="L856" s="8">
        <f t="shared" si="490"/>
        <v>1.0047093499999999</v>
      </c>
      <c r="M856" s="120">
        <f t="shared" si="480"/>
        <v>1.0061996799999999</v>
      </c>
      <c r="N856" s="120">
        <f t="shared" si="472"/>
        <v>1.2079584827053678</v>
      </c>
      <c r="O856" s="113">
        <f t="shared" si="476"/>
        <v>1.2136471799999999</v>
      </c>
      <c r="P856" s="113">
        <f t="shared" si="484"/>
        <v>1227.40015356</v>
      </c>
      <c r="Q856" s="11">
        <f t="shared" si="495"/>
        <v>0</v>
      </c>
      <c r="R856" s="30">
        <f t="shared" si="491"/>
        <v>0</v>
      </c>
      <c r="S856" s="8">
        <f t="shared" si="485"/>
        <v>0</v>
      </c>
      <c r="T856" s="122">
        <f t="shared" si="492"/>
        <v>0.12559999999999999</v>
      </c>
      <c r="U856" s="121">
        <f t="shared" si="475"/>
        <v>16</v>
      </c>
      <c r="V856" s="121">
        <v>252</v>
      </c>
      <c r="W856" s="120">
        <f t="shared" si="486"/>
        <v>1.007540428</v>
      </c>
      <c r="X856" s="113">
        <f t="shared" si="473"/>
        <v>9.2551224800000007</v>
      </c>
      <c r="Y856" s="191">
        <f t="shared" si="474"/>
        <v>0</v>
      </c>
      <c r="Z856" s="125" t="str">
        <f t="shared" si="496"/>
        <v>INCORPJ=</v>
      </c>
      <c r="AA856" s="118">
        <f t="shared" si="497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87"/>
        <v>45002</v>
      </c>
      <c r="B857" s="113">
        <f t="shared" si="481"/>
        <v>1237.5993903900001</v>
      </c>
      <c r="C857" s="113">
        <f t="shared" si="493"/>
        <v>1011.33193715</v>
      </c>
      <c r="D857" s="114">
        <f t="shared" si="488"/>
        <v>6474.09</v>
      </c>
      <c r="E857" s="115">
        <f t="shared" si="477"/>
        <v>6508.4</v>
      </c>
      <c r="F857" s="116">
        <f t="shared" si="478"/>
        <v>44948</v>
      </c>
      <c r="G857" s="117">
        <f t="shared" si="482"/>
        <v>5.2995865055938118E-3</v>
      </c>
      <c r="H857" s="118">
        <f t="shared" si="494"/>
        <v>45005</v>
      </c>
      <c r="I857" s="118">
        <f t="shared" si="483"/>
        <v>45005</v>
      </c>
      <c r="J857" s="119">
        <f t="shared" si="489"/>
        <v>18</v>
      </c>
      <c r="K857" s="119">
        <f t="shared" si="479"/>
        <v>17</v>
      </c>
      <c r="L857" s="8">
        <f t="shared" si="490"/>
        <v>1.0050044199999999</v>
      </c>
      <c r="M857" s="120">
        <f t="shared" si="480"/>
        <v>1.0061996799999999</v>
      </c>
      <c r="N857" s="120">
        <f t="shared" si="472"/>
        <v>1.2079584827053678</v>
      </c>
      <c r="O857" s="113">
        <f t="shared" si="476"/>
        <v>1.21400361</v>
      </c>
      <c r="P857" s="113">
        <f t="shared" si="484"/>
        <v>1227.7606226</v>
      </c>
      <c r="Q857" s="11">
        <f t="shared" si="495"/>
        <v>0</v>
      </c>
      <c r="R857" s="30">
        <f t="shared" si="491"/>
        <v>0</v>
      </c>
      <c r="S857" s="8">
        <f t="shared" si="485"/>
        <v>0</v>
      </c>
      <c r="T857" s="122">
        <f t="shared" si="492"/>
        <v>0.12559999999999999</v>
      </c>
      <c r="U857" s="121">
        <f t="shared" si="475"/>
        <v>17</v>
      </c>
      <c r="V857" s="121">
        <v>252</v>
      </c>
      <c r="W857" s="120">
        <f t="shared" si="486"/>
        <v>1.0080135880000001</v>
      </c>
      <c r="X857" s="113">
        <f t="shared" si="473"/>
        <v>9.8387677900000003</v>
      </c>
      <c r="Y857" s="191">
        <f t="shared" si="474"/>
        <v>0</v>
      </c>
      <c r="Z857" s="125" t="str">
        <f t="shared" si="496"/>
        <v>INCORPJ=</v>
      </c>
      <c r="AA857" s="118">
        <f t="shared" si="497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87"/>
        <v>45003</v>
      </c>
      <c r="B858" s="113">
        <f t="shared" si="481"/>
        <v>1238.5442319199999</v>
      </c>
      <c r="C858" s="113">
        <f t="shared" si="493"/>
        <v>1011.33193715</v>
      </c>
      <c r="D858" s="114">
        <f t="shared" si="488"/>
        <v>6474.09</v>
      </c>
      <c r="E858" s="115">
        <f t="shared" si="477"/>
        <v>6508.4</v>
      </c>
      <c r="F858" s="116">
        <f t="shared" si="478"/>
        <v>44948</v>
      </c>
      <c r="G858" s="117">
        <f t="shared" si="482"/>
        <v>5.2995865055938118E-3</v>
      </c>
      <c r="H858" s="118">
        <f t="shared" si="494"/>
        <v>45005</v>
      </c>
      <c r="I858" s="118">
        <f t="shared" si="483"/>
        <v>45005</v>
      </c>
      <c r="J858" s="119">
        <f t="shared" si="489"/>
        <v>18</v>
      </c>
      <c r="K858" s="119">
        <f t="shared" si="479"/>
        <v>18</v>
      </c>
      <c r="L858" s="8">
        <f t="shared" si="490"/>
        <v>1.00529958</v>
      </c>
      <c r="M858" s="120">
        <f t="shared" si="480"/>
        <v>1.0061996799999999</v>
      </c>
      <c r="N858" s="120">
        <f t="shared" si="472"/>
        <v>1.2079584827053678</v>
      </c>
      <c r="O858" s="113">
        <f t="shared" si="476"/>
        <v>1.2143601500000001</v>
      </c>
      <c r="P858" s="113">
        <f t="shared" si="484"/>
        <v>1228.1212028899999</v>
      </c>
      <c r="Q858" s="11">
        <f t="shared" si="495"/>
        <v>0</v>
      </c>
      <c r="R858" s="30">
        <f t="shared" si="491"/>
        <v>0</v>
      </c>
      <c r="S858" s="8">
        <f t="shared" si="485"/>
        <v>0</v>
      </c>
      <c r="T858" s="122">
        <f t="shared" si="492"/>
        <v>0.12559999999999999</v>
      </c>
      <c r="U858" s="121">
        <f t="shared" si="475"/>
        <v>18</v>
      </c>
      <c r="V858" s="121">
        <v>252</v>
      </c>
      <c r="W858" s="120">
        <f t="shared" si="486"/>
        <v>1.008486971</v>
      </c>
      <c r="X858" s="113">
        <f t="shared" si="473"/>
        <v>10.42302903</v>
      </c>
      <c r="Y858" s="191">
        <f t="shared" si="474"/>
        <v>0</v>
      </c>
      <c r="Z858" s="125" t="str">
        <f t="shared" si="496"/>
        <v>INCORPJ=</v>
      </c>
      <c r="AA858" s="118">
        <f t="shared" si="497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87"/>
        <v>45004</v>
      </c>
      <c r="B859" s="113">
        <f t="shared" si="481"/>
        <v>1238.5442319199999</v>
      </c>
      <c r="C859" s="113">
        <f t="shared" si="493"/>
        <v>1011.33193715</v>
      </c>
      <c r="D859" s="114">
        <f t="shared" si="488"/>
        <v>6474.09</v>
      </c>
      <c r="E859" s="115">
        <f t="shared" si="477"/>
        <v>6508.4</v>
      </c>
      <c r="F859" s="116">
        <f t="shared" si="478"/>
        <v>44948</v>
      </c>
      <c r="G859" s="117">
        <f t="shared" si="482"/>
        <v>5.2995865055938118E-3</v>
      </c>
      <c r="H859" s="118">
        <f t="shared" si="494"/>
        <v>45005</v>
      </c>
      <c r="I859" s="118">
        <f t="shared" si="483"/>
        <v>45005</v>
      </c>
      <c r="J859" s="119">
        <f t="shared" si="489"/>
        <v>18</v>
      </c>
      <c r="K859" s="119">
        <f t="shared" si="479"/>
        <v>18</v>
      </c>
      <c r="L859" s="8">
        <f t="shared" si="490"/>
        <v>1.00529958</v>
      </c>
      <c r="M859" s="120">
        <f t="shared" si="480"/>
        <v>1.0061996799999999</v>
      </c>
      <c r="N859" s="120">
        <f t="shared" si="472"/>
        <v>1.2079584827053678</v>
      </c>
      <c r="O859" s="113">
        <f t="shared" si="476"/>
        <v>1.2143601500000001</v>
      </c>
      <c r="P859" s="113">
        <f t="shared" si="484"/>
        <v>1228.1212028899999</v>
      </c>
      <c r="Q859" s="11">
        <f t="shared" si="495"/>
        <v>0</v>
      </c>
      <c r="R859" s="30">
        <f t="shared" si="491"/>
        <v>0</v>
      </c>
      <c r="S859" s="8">
        <f t="shared" si="485"/>
        <v>0</v>
      </c>
      <c r="T859" s="122">
        <f t="shared" si="492"/>
        <v>0.12559999999999999</v>
      </c>
      <c r="U859" s="121">
        <f t="shared" si="475"/>
        <v>18</v>
      </c>
      <c r="V859" s="121">
        <v>252</v>
      </c>
      <c r="W859" s="120">
        <f t="shared" si="486"/>
        <v>1.008486971</v>
      </c>
      <c r="X859" s="113">
        <f t="shared" si="473"/>
        <v>10.42302903</v>
      </c>
      <c r="Y859" s="191">
        <f t="shared" si="474"/>
        <v>0</v>
      </c>
      <c r="Z859" s="125" t="str">
        <f t="shared" si="496"/>
        <v>INCORPJ=</v>
      </c>
      <c r="AA859" s="118">
        <f t="shared" si="497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87"/>
        <v>45005</v>
      </c>
      <c r="B860" s="113">
        <f t="shared" si="481"/>
        <v>1238.5442319199999</v>
      </c>
      <c r="C860" s="113">
        <f t="shared" si="493"/>
        <v>1011.33193715</v>
      </c>
      <c r="D860" s="114">
        <f t="shared" si="488"/>
        <v>6474.09</v>
      </c>
      <c r="E860" s="115">
        <f t="shared" si="477"/>
        <v>6508.4</v>
      </c>
      <c r="F860" s="116">
        <f t="shared" si="478"/>
        <v>44948</v>
      </c>
      <c r="G860" s="117">
        <f t="shared" si="482"/>
        <v>5.2995865055938118E-3</v>
      </c>
      <c r="H860" s="118">
        <f t="shared" si="494"/>
        <v>45036</v>
      </c>
      <c r="I860" s="118">
        <f t="shared" si="483"/>
        <v>45005</v>
      </c>
      <c r="J860" s="119">
        <f t="shared" si="489"/>
        <v>18</v>
      </c>
      <c r="K860" s="119">
        <f t="shared" si="479"/>
        <v>18</v>
      </c>
      <c r="L860" s="8">
        <f t="shared" si="490"/>
        <v>1.00529958</v>
      </c>
      <c r="M860" s="120">
        <f t="shared" si="480"/>
        <v>1.0061996799999999</v>
      </c>
      <c r="N860" s="120">
        <f t="shared" si="472"/>
        <v>1.2079584827053678</v>
      </c>
      <c r="O860" s="113">
        <f t="shared" si="476"/>
        <v>1.2143601500000001</v>
      </c>
      <c r="P860" s="113">
        <f t="shared" si="484"/>
        <v>1228.1212028899999</v>
      </c>
      <c r="Q860" s="11">
        <f t="shared" si="495"/>
        <v>28</v>
      </c>
      <c r="R860" s="30">
        <f t="shared" si="491"/>
        <v>0</v>
      </c>
      <c r="S860" s="8">
        <f t="shared" si="485"/>
        <v>0</v>
      </c>
      <c r="T860" s="122">
        <f t="shared" si="492"/>
        <v>0.12559999999999999</v>
      </c>
      <c r="U860" s="121">
        <f t="shared" si="475"/>
        <v>18</v>
      </c>
      <c r="V860" s="121">
        <v>252</v>
      </c>
      <c r="W860" s="120">
        <f t="shared" si="486"/>
        <v>1.008486971</v>
      </c>
      <c r="X860" s="113">
        <f t="shared" si="473"/>
        <v>10.42302903</v>
      </c>
      <c r="Y860" s="191">
        <f t="shared" si="474"/>
        <v>0</v>
      </c>
      <c r="Z860" s="125" t="str">
        <f t="shared" si="496"/>
        <v>INCORPJ=</v>
      </c>
      <c r="AA860" s="118">
        <f t="shared" si="497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8.75" x14ac:dyDescent="0.2">
      <c r="A861" s="112">
        <f t="shared" si="487"/>
        <v>45006</v>
      </c>
      <c r="B861" s="113">
        <f t="shared" si="481"/>
        <v>1239.6189069500001</v>
      </c>
      <c r="C861" s="113">
        <f t="shared" si="493"/>
        <v>1019.91508197</v>
      </c>
      <c r="D861" s="114">
        <f t="shared" si="488"/>
        <v>6508.4</v>
      </c>
      <c r="E861" s="115">
        <f t="shared" si="477"/>
        <v>6563.07</v>
      </c>
      <c r="F861" s="116">
        <f t="shared" si="478"/>
        <v>44977</v>
      </c>
      <c r="G861" s="117">
        <f t="shared" si="482"/>
        <v>8.3999139573474046E-3</v>
      </c>
      <c r="H861" s="118">
        <f t="shared" si="494"/>
        <v>45036</v>
      </c>
      <c r="I861" s="118">
        <f t="shared" si="483"/>
        <v>45036</v>
      </c>
      <c r="J861" s="119">
        <f t="shared" si="489"/>
        <v>22</v>
      </c>
      <c r="K861" s="119">
        <f t="shared" si="479"/>
        <v>1</v>
      </c>
      <c r="L861" s="8">
        <f t="shared" si="490"/>
        <v>1.0003802900000001</v>
      </c>
      <c r="M861" s="120">
        <f t="shared" si="480"/>
        <v>1.00529958</v>
      </c>
      <c r="N861" s="120">
        <f t="shared" si="472"/>
        <v>1.2143601553211434</v>
      </c>
      <c r="O861" s="113">
        <f t="shared" si="476"/>
        <v>1.2148219600000001</v>
      </c>
      <c r="P861" s="113">
        <f t="shared" si="484"/>
        <v>1239.0152389100001</v>
      </c>
      <c r="Q861" s="11">
        <f t="shared" si="495"/>
        <v>0</v>
      </c>
      <c r="R861" s="30">
        <f t="shared" si="491"/>
        <v>0</v>
      </c>
      <c r="S861" s="8">
        <f t="shared" si="485"/>
        <v>0</v>
      </c>
      <c r="T861" s="188">
        <v>0.13059999999999999</v>
      </c>
      <c r="U861" s="121">
        <f t="shared" si="475"/>
        <v>1</v>
      </c>
      <c r="V861" s="121">
        <v>252</v>
      </c>
      <c r="W861" s="120">
        <f t="shared" si="486"/>
        <v>1.000487216</v>
      </c>
      <c r="X861" s="113">
        <f t="shared" si="473"/>
        <v>0.60366803999999996</v>
      </c>
      <c r="Y861" s="191">
        <f t="shared" si="474"/>
        <v>0</v>
      </c>
      <c r="Z861" s="125" t="str">
        <f t="shared" si="496"/>
        <v>INCORPJ=</v>
      </c>
      <c r="AA861" s="118">
        <f t="shared" si="497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87"/>
        <v>45007</v>
      </c>
      <c r="B862" s="113">
        <f t="shared" si="481"/>
        <v>1240.69450826</v>
      </c>
      <c r="C862" s="113">
        <f t="shared" si="493"/>
        <v>1019.91508197</v>
      </c>
      <c r="D862" s="114">
        <f t="shared" si="488"/>
        <v>6508.4</v>
      </c>
      <c r="E862" s="115">
        <f t="shared" si="477"/>
        <v>6563.07</v>
      </c>
      <c r="F862" s="116">
        <f t="shared" si="478"/>
        <v>44977</v>
      </c>
      <c r="G862" s="117">
        <f t="shared" si="482"/>
        <v>8.3999139573474046E-3</v>
      </c>
      <c r="H862" s="118">
        <f t="shared" si="494"/>
        <v>45036</v>
      </c>
      <c r="I862" s="118">
        <f t="shared" si="483"/>
        <v>45036</v>
      </c>
      <c r="J862" s="119">
        <f t="shared" si="489"/>
        <v>22</v>
      </c>
      <c r="K862" s="119">
        <f t="shared" si="479"/>
        <v>2</v>
      </c>
      <c r="L862" s="8">
        <f t="shared" si="490"/>
        <v>1.0007607199999999</v>
      </c>
      <c r="M862" s="120">
        <f t="shared" si="480"/>
        <v>1.00529958</v>
      </c>
      <c r="N862" s="120">
        <f t="shared" si="472"/>
        <v>1.2143601553211434</v>
      </c>
      <c r="O862" s="113">
        <f t="shared" si="476"/>
        <v>1.21528394</v>
      </c>
      <c r="P862" s="113">
        <f t="shared" si="484"/>
        <v>1239.4864192800001</v>
      </c>
      <c r="Q862" s="11">
        <f t="shared" si="495"/>
        <v>0</v>
      </c>
      <c r="R862" s="30">
        <f t="shared" si="491"/>
        <v>0</v>
      </c>
      <c r="S862" s="8">
        <f t="shared" si="485"/>
        <v>0</v>
      </c>
      <c r="T862" s="122">
        <f t="shared" si="492"/>
        <v>0.13059999999999999</v>
      </c>
      <c r="U862" s="121">
        <f t="shared" si="475"/>
        <v>2</v>
      </c>
      <c r="V862" s="121">
        <v>252</v>
      </c>
      <c r="W862" s="120">
        <f t="shared" si="486"/>
        <v>1.0009746690000001</v>
      </c>
      <c r="X862" s="113">
        <f t="shared" si="473"/>
        <v>1.2080889800000001</v>
      </c>
      <c r="Y862" s="191">
        <f t="shared" si="474"/>
        <v>0</v>
      </c>
      <c r="Z862" s="125" t="str">
        <f t="shared" si="496"/>
        <v>INCORPJ=</v>
      </c>
      <c r="AA862" s="118">
        <f t="shared" si="497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87"/>
        <v>45008</v>
      </c>
      <c r="B863" s="113">
        <f t="shared" si="481"/>
        <v>1241.77104665</v>
      </c>
      <c r="C863" s="113">
        <f t="shared" si="493"/>
        <v>1019.91508197</v>
      </c>
      <c r="D863" s="114">
        <f t="shared" si="488"/>
        <v>6508.4</v>
      </c>
      <c r="E863" s="115">
        <f t="shared" si="477"/>
        <v>6563.07</v>
      </c>
      <c r="F863" s="116">
        <f t="shared" si="478"/>
        <v>44977</v>
      </c>
      <c r="G863" s="117">
        <f t="shared" si="482"/>
        <v>8.3999139573474046E-3</v>
      </c>
      <c r="H863" s="118">
        <f t="shared" si="494"/>
        <v>45036</v>
      </c>
      <c r="I863" s="118">
        <f t="shared" si="483"/>
        <v>45036</v>
      </c>
      <c r="J863" s="119">
        <f t="shared" si="489"/>
        <v>22</v>
      </c>
      <c r="K863" s="119">
        <f t="shared" si="479"/>
        <v>3</v>
      </c>
      <c r="L863" s="8">
        <f t="shared" si="490"/>
        <v>1.0011413</v>
      </c>
      <c r="M863" s="120">
        <f t="shared" si="480"/>
        <v>1.00529958</v>
      </c>
      <c r="N863" s="120">
        <f t="shared" ref="N863:N926" si="498">IF(I863&gt;I862,N862*M863,N862)</f>
        <v>1.2143601553211434</v>
      </c>
      <c r="O863" s="113">
        <f t="shared" si="476"/>
        <v>1.2157461000000001</v>
      </c>
      <c r="P863" s="113">
        <f t="shared" si="484"/>
        <v>1239.9577832299999</v>
      </c>
      <c r="Q863" s="11">
        <f t="shared" si="495"/>
        <v>0</v>
      </c>
      <c r="R863" s="30">
        <f t="shared" si="491"/>
        <v>0</v>
      </c>
      <c r="S863" s="8">
        <f t="shared" si="485"/>
        <v>0</v>
      </c>
      <c r="T863" s="122">
        <f t="shared" si="492"/>
        <v>0.13059999999999999</v>
      </c>
      <c r="U863" s="121">
        <f t="shared" si="475"/>
        <v>3</v>
      </c>
      <c r="V863" s="121">
        <v>252</v>
      </c>
      <c r="W863" s="120">
        <f t="shared" si="486"/>
        <v>1.001462359</v>
      </c>
      <c r="X863" s="113">
        <f t="shared" si="473"/>
        <v>1.81326342</v>
      </c>
      <c r="Y863" s="191">
        <f t="shared" si="474"/>
        <v>0</v>
      </c>
      <c r="Z863" s="125" t="str">
        <f t="shared" si="496"/>
        <v>INCORPJ=</v>
      </c>
      <c r="AA863" s="118">
        <f t="shared" si="497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87"/>
        <v>45009</v>
      </c>
      <c r="B864" s="113">
        <f t="shared" si="481"/>
        <v>1242.8485252</v>
      </c>
      <c r="C864" s="113">
        <f t="shared" si="493"/>
        <v>1019.91508197</v>
      </c>
      <c r="D864" s="114">
        <f t="shared" si="488"/>
        <v>6508.4</v>
      </c>
      <c r="E864" s="115">
        <f t="shared" si="477"/>
        <v>6563.07</v>
      </c>
      <c r="F864" s="116">
        <f t="shared" si="478"/>
        <v>44977</v>
      </c>
      <c r="G864" s="117">
        <f t="shared" si="482"/>
        <v>8.3999139573474046E-3</v>
      </c>
      <c r="H864" s="118">
        <f t="shared" si="494"/>
        <v>45036</v>
      </c>
      <c r="I864" s="118">
        <f t="shared" si="483"/>
        <v>45036</v>
      </c>
      <c r="J864" s="119">
        <f t="shared" si="489"/>
        <v>22</v>
      </c>
      <c r="K864" s="119">
        <f t="shared" si="479"/>
        <v>4</v>
      </c>
      <c r="L864" s="8">
        <f t="shared" si="490"/>
        <v>1.0015220300000001</v>
      </c>
      <c r="M864" s="120">
        <f t="shared" si="480"/>
        <v>1.00529958</v>
      </c>
      <c r="N864" s="120">
        <f t="shared" si="498"/>
        <v>1.2143601553211434</v>
      </c>
      <c r="O864" s="113">
        <f t="shared" si="476"/>
        <v>1.2162084399999999</v>
      </c>
      <c r="P864" s="113">
        <f t="shared" si="484"/>
        <v>1240.42933077</v>
      </c>
      <c r="Q864" s="11">
        <f t="shared" si="495"/>
        <v>0</v>
      </c>
      <c r="R864" s="30">
        <f t="shared" si="491"/>
        <v>0</v>
      </c>
      <c r="S864" s="8">
        <f t="shared" si="485"/>
        <v>0</v>
      </c>
      <c r="T864" s="122">
        <f t="shared" si="492"/>
        <v>0.13059999999999999</v>
      </c>
      <c r="U864" s="121">
        <f t="shared" si="475"/>
        <v>4</v>
      </c>
      <c r="V864" s="121">
        <v>252</v>
      </c>
      <c r="W864" s="120">
        <f t="shared" si="486"/>
        <v>1.001950288</v>
      </c>
      <c r="X864" s="113">
        <f t="shared" si="473"/>
        <v>2.4191944300000001</v>
      </c>
      <c r="Y864" s="191">
        <f t="shared" si="474"/>
        <v>0</v>
      </c>
      <c r="Z864" s="125" t="str">
        <f t="shared" si="496"/>
        <v>INCORPJ=</v>
      </c>
      <c r="AA864" s="118">
        <f t="shared" si="497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87"/>
        <v>45010</v>
      </c>
      <c r="B865" s="113">
        <f t="shared" si="481"/>
        <v>1243.9269420399999</v>
      </c>
      <c r="C865" s="113">
        <f t="shared" si="493"/>
        <v>1019.91508197</v>
      </c>
      <c r="D865" s="114">
        <f t="shared" si="488"/>
        <v>6508.4</v>
      </c>
      <c r="E865" s="115">
        <f t="shared" si="477"/>
        <v>6563.07</v>
      </c>
      <c r="F865" s="116">
        <f t="shared" si="478"/>
        <v>44977</v>
      </c>
      <c r="G865" s="117">
        <f t="shared" si="482"/>
        <v>8.3999139573474046E-3</v>
      </c>
      <c r="H865" s="118">
        <f t="shared" si="494"/>
        <v>45036</v>
      </c>
      <c r="I865" s="118">
        <f t="shared" si="483"/>
        <v>45036</v>
      </c>
      <c r="J865" s="119">
        <f t="shared" si="489"/>
        <v>22</v>
      </c>
      <c r="K865" s="119">
        <f t="shared" si="479"/>
        <v>5</v>
      </c>
      <c r="L865" s="8">
        <f t="shared" si="490"/>
        <v>1.0019028999999999</v>
      </c>
      <c r="M865" s="120">
        <f t="shared" si="480"/>
        <v>1.00529958</v>
      </c>
      <c r="N865" s="120">
        <f t="shared" si="498"/>
        <v>1.2143601553211434</v>
      </c>
      <c r="O865" s="113">
        <f t="shared" si="476"/>
        <v>1.2166709600000001</v>
      </c>
      <c r="P865" s="113">
        <f t="shared" si="484"/>
        <v>1240.9010618899999</v>
      </c>
      <c r="Q865" s="11">
        <f t="shared" si="495"/>
        <v>0</v>
      </c>
      <c r="R865" s="30">
        <f t="shared" si="491"/>
        <v>0</v>
      </c>
      <c r="S865" s="8">
        <f t="shared" si="485"/>
        <v>0</v>
      </c>
      <c r="T865" s="122">
        <f t="shared" si="492"/>
        <v>0.13059999999999999</v>
      </c>
      <c r="U865" s="121">
        <f t="shared" si="475"/>
        <v>5</v>
      </c>
      <c r="V865" s="121">
        <v>252</v>
      </c>
      <c r="W865" s="120">
        <f t="shared" si="486"/>
        <v>1.002438454</v>
      </c>
      <c r="X865" s="113">
        <f t="shared" si="473"/>
        <v>3.0258801499999999</v>
      </c>
      <c r="Y865" s="191">
        <f t="shared" si="474"/>
        <v>0</v>
      </c>
      <c r="Z865" s="125" t="str">
        <f t="shared" si="496"/>
        <v>INCORPJ=</v>
      </c>
      <c r="AA865" s="118">
        <f t="shared" si="497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87"/>
        <v>45011</v>
      </c>
      <c r="B866" s="113">
        <f t="shared" si="481"/>
        <v>1243.9269420399999</v>
      </c>
      <c r="C866" s="113">
        <f t="shared" si="493"/>
        <v>1019.91508197</v>
      </c>
      <c r="D866" s="114">
        <f t="shared" si="488"/>
        <v>6508.4</v>
      </c>
      <c r="E866" s="115">
        <f t="shared" si="477"/>
        <v>6563.07</v>
      </c>
      <c r="F866" s="116">
        <f t="shared" si="478"/>
        <v>44977</v>
      </c>
      <c r="G866" s="117">
        <f t="shared" si="482"/>
        <v>8.3999139573474046E-3</v>
      </c>
      <c r="H866" s="118">
        <f t="shared" si="494"/>
        <v>45036</v>
      </c>
      <c r="I866" s="118">
        <f t="shared" si="483"/>
        <v>45036</v>
      </c>
      <c r="J866" s="119">
        <f t="shared" si="489"/>
        <v>22</v>
      </c>
      <c r="K866" s="119">
        <f t="shared" si="479"/>
        <v>5</v>
      </c>
      <c r="L866" s="8">
        <f t="shared" si="490"/>
        <v>1.0019028999999999</v>
      </c>
      <c r="M866" s="120">
        <f t="shared" si="480"/>
        <v>1.00529958</v>
      </c>
      <c r="N866" s="120">
        <f t="shared" si="498"/>
        <v>1.2143601553211434</v>
      </c>
      <c r="O866" s="113">
        <f t="shared" si="476"/>
        <v>1.2166709600000001</v>
      </c>
      <c r="P866" s="113">
        <f t="shared" si="484"/>
        <v>1240.9010618899999</v>
      </c>
      <c r="Q866" s="11">
        <f t="shared" si="495"/>
        <v>0</v>
      </c>
      <c r="R866" s="30">
        <f t="shared" si="491"/>
        <v>0</v>
      </c>
      <c r="S866" s="8">
        <f t="shared" si="485"/>
        <v>0</v>
      </c>
      <c r="T866" s="122">
        <f t="shared" si="492"/>
        <v>0.13059999999999999</v>
      </c>
      <c r="U866" s="121">
        <f t="shared" si="475"/>
        <v>5</v>
      </c>
      <c r="V866" s="121">
        <v>252</v>
      </c>
      <c r="W866" s="120">
        <f t="shared" si="486"/>
        <v>1.002438454</v>
      </c>
      <c r="X866" s="113">
        <f t="shared" ref="X866:X929" si="499">TRUNC((P866*(W866-1)),8)</f>
        <v>3.0258801499999999</v>
      </c>
      <c r="Y866" s="191">
        <f t="shared" ref="Y866:Y929" si="500">IF(Z866="INCORPJ=",0,IF(Q866&gt;0,S866+X866,0))</f>
        <v>0</v>
      </c>
      <c r="Z866" s="125" t="str">
        <f t="shared" si="496"/>
        <v>INCORPJ=</v>
      </c>
      <c r="AA866" s="118">
        <f t="shared" si="497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87"/>
        <v>45012</v>
      </c>
      <c r="B867" s="113">
        <f t="shared" si="481"/>
        <v>1243.9269420399999</v>
      </c>
      <c r="C867" s="113">
        <f t="shared" si="493"/>
        <v>1019.91508197</v>
      </c>
      <c r="D867" s="114">
        <f t="shared" si="488"/>
        <v>6508.4</v>
      </c>
      <c r="E867" s="115">
        <f t="shared" si="477"/>
        <v>6563.07</v>
      </c>
      <c r="F867" s="116">
        <f t="shared" si="478"/>
        <v>44977</v>
      </c>
      <c r="G867" s="117">
        <f t="shared" si="482"/>
        <v>8.3999139573474046E-3</v>
      </c>
      <c r="H867" s="118">
        <f t="shared" si="494"/>
        <v>45036</v>
      </c>
      <c r="I867" s="118">
        <f t="shared" si="483"/>
        <v>45036</v>
      </c>
      <c r="J867" s="119">
        <f t="shared" si="489"/>
        <v>22</v>
      </c>
      <c r="K867" s="119">
        <f t="shared" si="479"/>
        <v>5</v>
      </c>
      <c r="L867" s="8">
        <f t="shared" si="490"/>
        <v>1.0019028999999999</v>
      </c>
      <c r="M867" s="120">
        <f t="shared" si="480"/>
        <v>1.00529958</v>
      </c>
      <c r="N867" s="120">
        <f t="shared" si="498"/>
        <v>1.2143601553211434</v>
      </c>
      <c r="O867" s="113">
        <f t="shared" si="476"/>
        <v>1.2166709600000001</v>
      </c>
      <c r="P867" s="113">
        <f t="shared" si="484"/>
        <v>1240.9010618899999</v>
      </c>
      <c r="Q867" s="11">
        <f t="shared" si="495"/>
        <v>0</v>
      </c>
      <c r="R867" s="30">
        <f t="shared" si="491"/>
        <v>0</v>
      </c>
      <c r="S867" s="8">
        <f t="shared" si="485"/>
        <v>0</v>
      </c>
      <c r="T867" s="122">
        <f t="shared" si="492"/>
        <v>0.13059999999999999</v>
      </c>
      <c r="U867" s="121">
        <f t="shared" si="475"/>
        <v>5</v>
      </c>
      <c r="V867" s="121">
        <v>252</v>
      </c>
      <c r="W867" s="120">
        <f t="shared" si="486"/>
        <v>1.002438454</v>
      </c>
      <c r="X867" s="113">
        <f t="shared" si="499"/>
        <v>3.0258801499999999</v>
      </c>
      <c r="Y867" s="191">
        <f t="shared" si="500"/>
        <v>0</v>
      </c>
      <c r="Z867" s="125" t="str">
        <f t="shared" si="496"/>
        <v>INCORPJ=</v>
      </c>
      <c r="AA867" s="118">
        <f t="shared" si="497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87"/>
        <v>45013</v>
      </c>
      <c r="B868" s="113">
        <f t="shared" si="481"/>
        <v>1245.00628755</v>
      </c>
      <c r="C868" s="113">
        <f t="shared" si="493"/>
        <v>1019.91508197</v>
      </c>
      <c r="D868" s="114">
        <f t="shared" si="488"/>
        <v>6508.4</v>
      </c>
      <c r="E868" s="115">
        <f t="shared" si="477"/>
        <v>6563.07</v>
      </c>
      <c r="F868" s="116">
        <f t="shared" si="478"/>
        <v>44977</v>
      </c>
      <c r="G868" s="117">
        <f t="shared" si="482"/>
        <v>8.3999139573474046E-3</v>
      </c>
      <c r="H868" s="118">
        <f t="shared" si="494"/>
        <v>45036</v>
      </c>
      <c r="I868" s="118">
        <f t="shared" si="483"/>
        <v>45036</v>
      </c>
      <c r="J868" s="119">
        <f t="shared" si="489"/>
        <v>22</v>
      </c>
      <c r="K868" s="119">
        <f t="shared" si="479"/>
        <v>6</v>
      </c>
      <c r="L868" s="8">
        <f t="shared" si="490"/>
        <v>1.00228392</v>
      </c>
      <c r="M868" s="120">
        <f t="shared" si="480"/>
        <v>1.00529958</v>
      </c>
      <c r="N868" s="120">
        <f t="shared" si="498"/>
        <v>1.2143601553211434</v>
      </c>
      <c r="O868" s="113">
        <f t="shared" si="476"/>
        <v>1.2171336500000001</v>
      </c>
      <c r="P868" s="113">
        <f t="shared" si="484"/>
        <v>1241.3729664</v>
      </c>
      <c r="Q868" s="11">
        <f t="shared" si="495"/>
        <v>0</v>
      </c>
      <c r="R868" s="30">
        <f t="shared" si="491"/>
        <v>0</v>
      </c>
      <c r="S868" s="8">
        <f t="shared" si="485"/>
        <v>0</v>
      </c>
      <c r="T868" s="122">
        <f t="shared" si="492"/>
        <v>0.13059999999999999</v>
      </c>
      <c r="U868" s="121">
        <f t="shared" si="475"/>
        <v>6</v>
      </c>
      <c r="V868" s="121">
        <v>252</v>
      </c>
      <c r="W868" s="120">
        <f t="shared" si="486"/>
        <v>1.0029268570000001</v>
      </c>
      <c r="X868" s="113">
        <f t="shared" si="499"/>
        <v>3.63332115</v>
      </c>
      <c r="Y868" s="191">
        <f t="shared" si="500"/>
        <v>0</v>
      </c>
      <c r="Z868" s="125" t="str">
        <f t="shared" si="496"/>
        <v>INCORPJ=</v>
      </c>
      <c r="AA868" s="118">
        <f t="shared" si="497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87"/>
        <v>45014</v>
      </c>
      <c r="B869" s="113">
        <f t="shared" si="481"/>
        <v>1246.0865750400001</v>
      </c>
      <c r="C869" s="113">
        <f t="shared" si="493"/>
        <v>1019.91508197</v>
      </c>
      <c r="D869" s="114">
        <f t="shared" si="488"/>
        <v>6508.4</v>
      </c>
      <c r="E869" s="115">
        <f t="shared" si="477"/>
        <v>6563.07</v>
      </c>
      <c r="F869" s="116">
        <f t="shared" si="478"/>
        <v>44977</v>
      </c>
      <c r="G869" s="117">
        <f t="shared" si="482"/>
        <v>8.3999139573474046E-3</v>
      </c>
      <c r="H869" s="118">
        <f t="shared" si="494"/>
        <v>45036</v>
      </c>
      <c r="I869" s="118">
        <f t="shared" si="483"/>
        <v>45036</v>
      </c>
      <c r="J869" s="119">
        <f t="shared" si="489"/>
        <v>22</v>
      </c>
      <c r="K869" s="119">
        <f t="shared" si="479"/>
        <v>7</v>
      </c>
      <c r="L869" s="8">
        <f t="shared" si="490"/>
        <v>1.0026650800000001</v>
      </c>
      <c r="M869" s="120">
        <f t="shared" si="480"/>
        <v>1.00529958</v>
      </c>
      <c r="N869" s="120">
        <f t="shared" si="498"/>
        <v>1.2143601553211434</v>
      </c>
      <c r="O869" s="113">
        <f t="shared" si="476"/>
        <v>1.2175965200000001</v>
      </c>
      <c r="P869" s="113">
        <f t="shared" si="484"/>
        <v>1241.8450545000001</v>
      </c>
      <c r="Q869" s="11">
        <f t="shared" si="495"/>
        <v>0</v>
      </c>
      <c r="R869" s="30">
        <f t="shared" si="491"/>
        <v>0</v>
      </c>
      <c r="S869" s="8">
        <f t="shared" si="485"/>
        <v>0</v>
      </c>
      <c r="T869" s="122">
        <f t="shared" si="492"/>
        <v>0.13059999999999999</v>
      </c>
      <c r="U869" s="121">
        <f t="shared" ref="U869:U932" si="501">IF(Q868&gt;0,1,IF(K869=K868,U868,U868+1))</f>
        <v>7</v>
      </c>
      <c r="V869" s="121">
        <v>252</v>
      </c>
      <c r="W869" s="120">
        <f t="shared" si="486"/>
        <v>1.0034154989999999</v>
      </c>
      <c r="X869" s="113">
        <f t="shared" si="499"/>
        <v>4.2415205399999998</v>
      </c>
      <c r="Y869" s="191">
        <f t="shared" si="500"/>
        <v>0</v>
      </c>
      <c r="Z869" s="125" t="str">
        <f t="shared" si="496"/>
        <v>INCORPJ=</v>
      </c>
      <c r="AA869" s="118">
        <f t="shared" si="497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87"/>
        <v>45015</v>
      </c>
      <c r="B870" s="113">
        <f t="shared" si="481"/>
        <v>1247.1677833799999</v>
      </c>
      <c r="C870" s="113">
        <f t="shared" si="493"/>
        <v>1019.91508197</v>
      </c>
      <c r="D870" s="114">
        <f t="shared" si="488"/>
        <v>6508.4</v>
      </c>
      <c r="E870" s="115">
        <f t="shared" si="477"/>
        <v>6563.07</v>
      </c>
      <c r="F870" s="116">
        <f t="shared" si="478"/>
        <v>44977</v>
      </c>
      <c r="G870" s="117">
        <f t="shared" si="482"/>
        <v>8.3999139573474046E-3</v>
      </c>
      <c r="H870" s="118">
        <f t="shared" si="494"/>
        <v>45036</v>
      </c>
      <c r="I870" s="118">
        <f t="shared" si="483"/>
        <v>45036</v>
      </c>
      <c r="J870" s="119">
        <f t="shared" si="489"/>
        <v>22</v>
      </c>
      <c r="K870" s="119">
        <f t="shared" si="479"/>
        <v>8</v>
      </c>
      <c r="L870" s="8">
        <f t="shared" si="490"/>
        <v>1.00304638</v>
      </c>
      <c r="M870" s="120">
        <f t="shared" si="480"/>
        <v>1.00529958</v>
      </c>
      <c r="N870" s="120">
        <f t="shared" si="498"/>
        <v>1.2143601553211434</v>
      </c>
      <c r="O870" s="113">
        <f t="shared" si="476"/>
        <v>1.21805955</v>
      </c>
      <c r="P870" s="113">
        <f t="shared" si="484"/>
        <v>1242.31730578</v>
      </c>
      <c r="Q870" s="11">
        <f t="shared" si="495"/>
        <v>0</v>
      </c>
      <c r="R870" s="30">
        <f t="shared" si="491"/>
        <v>0</v>
      </c>
      <c r="S870" s="8">
        <f t="shared" si="485"/>
        <v>0</v>
      </c>
      <c r="T870" s="122">
        <f t="shared" si="492"/>
        <v>0.13059999999999999</v>
      </c>
      <c r="U870" s="121">
        <f t="shared" si="501"/>
        <v>8</v>
      </c>
      <c r="V870" s="121">
        <v>252</v>
      </c>
      <c r="W870" s="120">
        <f t="shared" si="486"/>
        <v>1.003904379</v>
      </c>
      <c r="X870" s="113">
        <f t="shared" si="499"/>
        <v>4.8504775999999996</v>
      </c>
      <c r="Y870" s="191">
        <f t="shared" si="500"/>
        <v>0</v>
      </c>
      <c r="Z870" s="125" t="str">
        <f t="shared" si="496"/>
        <v>INCORPJ=</v>
      </c>
      <c r="AA870" s="118">
        <f t="shared" si="497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87"/>
        <v>45016</v>
      </c>
      <c r="B871" s="113">
        <f t="shared" si="481"/>
        <v>1248.2499438799998</v>
      </c>
      <c r="C871" s="113">
        <f t="shared" si="493"/>
        <v>1019.91508197</v>
      </c>
      <c r="D871" s="114">
        <f t="shared" si="488"/>
        <v>6508.4</v>
      </c>
      <c r="E871" s="115">
        <f t="shared" si="477"/>
        <v>6563.07</v>
      </c>
      <c r="F871" s="116">
        <f t="shared" si="478"/>
        <v>44977</v>
      </c>
      <c r="G871" s="117">
        <f t="shared" si="482"/>
        <v>8.3999139573474046E-3</v>
      </c>
      <c r="H871" s="118">
        <f t="shared" si="494"/>
        <v>45036</v>
      </c>
      <c r="I871" s="118">
        <f t="shared" si="483"/>
        <v>45036</v>
      </c>
      <c r="J871" s="119">
        <f t="shared" si="489"/>
        <v>22</v>
      </c>
      <c r="K871" s="119">
        <f t="shared" si="479"/>
        <v>9</v>
      </c>
      <c r="L871" s="8">
        <f t="shared" si="490"/>
        <v>1.0034278299999999</v>
      </c>
      <c r="M871" s="120">
        <f t="shared" si="480"/>
        <v>1.00529958</v>
      </c>
      <c r="N871" s="120">
        <f t="shared" si="498"/>
        <v>1.2143601553211434</v>
      </c>
      <c r="O871" s="113">
        <f t="shared" si="476"/>
        <v>1.2185227700000001</v>
      </c>
      <c r="P871" s="113">
        <f t="shared" si="484"/>
        <v>1242.7897508399999</v>
      </c>
      <c r="Q871" s="11">
        <f t="shared" si="495"/>
        <v>0</v>
      </c>
      <c r="R871" s="30">
        <f t="shared" si="491"/>
        <v>0</v>
      </c>
      <c r="S871" s="8">
        <f t="shared" si="485"/>
        <v>0</v>
      </c>
      <c r="T871" s="122">
        <f t="shared" si="492"/>
        <v>0.13059999999999999</v>
      </c>
      <c r="U871" s="121">
        <f t="shared" si="501"/>
        <v>9</v>
      </c>
      <c r="V871" s="121">
        <v>252</v>
      </c>
      <c r="W871" s="120">
        <f t="shared" si="486"/>
        <v>1.0043934969999999</v>
      </c>
      <c r="X871" s="113">
        <f t="shared" si="499"/>
        <v>5.4601930400000001</v>
      </c>
      <c r="Y871" s="191">
        <f t="shared" si="500"/>
        <v>0</v>
      </c>
      <c r="Z871" s="125" t="str">
        <f t="shared" si="496"/>
        <v>INCORPJ=</v>
      </c>
      <c r="AA871" s="118">
        <f t="shared" si="497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87"/>
        <v>45017</v>
      </c>
      <c r="B872" s="113">
        <f t="shared" si="481"/>
        <v>1249.33304692</v>
      </c>
      <c r="C872" s="113">
        <f t="shared" si="493"/>
        <v>1019.91508197</v>
      </c>
      <c r="D872" s="114">
        <f t="shared" si="488"/>
        <v>6508.4</v>
      </c>
      <c r="E872" s="115">
        <f t="shared" si="477"/>
        <v>6563.07</v>
      </c>
      <c r="F872" s="116">
        <f t="shared" si="478"/>
        <v>44977</v>
      </c>
      <c r="G872" s="117">
        <f t="shared" si="482"/>
        <v>8.3999139573474046E-3</v>
      </c>
      <c r="H872" s="118">
        <f t="shared" si="494"/>
        <v>45036</v>
      </c>
      <c r="I872" s="118">
        <f t="shared" si="483"/>
        <v>45036</v>
      </c>
      <c r="J872" s="119">
        <f t="shared" si="489"/>
        <v>22</v>
      </c>
      <c r="K872" s="119">
        <f t="shared" si="479"/>
        <v>10</v>
      </c>
      <c r="L872" s="8">
        <f t="shared" si="490"/>
        <v>1.00380943</v>
      </c>
      <c r="M872" s="120">
        <f t="shared" si="480"/>
        <v>1.00529958</v>
      </c>
      <c r="N872" s="120">
        <f t="shared" si="498"/>
        <v>1.2143601553211434</v>
      </c>
      <c r="O872" s="113">
        <f t="shared" si="476"/>
        <v>1.21898617</v>
      </c>
      <c r="P872" s="113">
        <f t="shared" si="484"/>
        <v>1243.2623794900001</v>
      </c>
      <c r="Q872" s="11">
        <f t="shared" si="495"/>
        <v>0</v>
      </c>
      <c r="R872" s="30">
        <f t="shared" si="491"/>
        <v>0</v>
      </c>
      <c r="S872" s="8">
        <f t="shared" si="485"/>
        <v>0</v>
      </c>
      <c r="T872" s="122">
        <f t="shared" si="492"/>
        <v>0.13059999999999999</v>
      </c>
      <c r="U872" s="121">
        <f t="shared" si="501"/>
        <v>10</v>
      </c>
      <c r="V872" s="121">
        <v>252</v>
      </c>
      <c r="W872" s="120">
        <f t="shared" si="486"/>
        <v>1.004882853</v>
      </c>
      <c r="X872" s="113">
        <f t="shared" si="499"/>
        <v>6.0706674300000003</v>
      </c>
      <c r="Y872" s="191">
        <f t="shared" si="500"/>
        <v>0</v>
      </c>
      <c r="Z872" s="125" t="str">
        <f t="shared" si="496"/>
        <v>INCORPJ=</v>
      </c>
      <c r="AA872" s="118">
        <f t="shared" si="497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87"/>
        <v>45018</v>
      </c>
      <c r="B873" s="113">
        <f t="shared" si="481"/>
        <v>1249.33304692</v>
      </c>
      <c r="C873" s="113">
        <f t="shared" si="493"/>
        <v>1019.91508197</v>
      </c>
      <c r="D873" s="114">
        <f t="shared" si="488"/>
        <v>6508.4</v>
      </c>
      <c r="E873" s="115">
        <f t="shared" si="477"/>
        <v>6563.07</v>
      </c>
      <c r="F873" s="116">
        <f t="shared" si="478"/>
        <v>44977</v>
      </c>
      <c r="G873" s="117">
        <f t="shared" si="482"/>
        <v>8.3999139573474046E-3</v>
      </c>
      <c r="H873" s="118">
        <f t="shared" si="494"/>
        <v>45036</v>
      </c>
      <c r="I873" s="118">
        <f t="shared" si="483"/>
        <v>45036</v>
      </c>
      <c r="J873" s="119">
        <f t="shared" si="489"/>
        <v>22</v>
      </c>
      <c r="K873" s="119">
        <f t="shared" si="479"/>
        <v>10</v>
      </c>
      <c r="L873" s="8">
        <f t="shared" si="490"/>
        <v>1.00380943</v>
      </c>
      <c r="M873" s="120">
        <f t="shared" si="480"/>
        <v>1.00529958</v>
      </c>
      <c r="N873" s="120">
        <f t="shared" si="498"/>
        <v>1.2143601553211434</v>
      </c>
      <c r="O873" s="113">
        <f t="shared" ref="O873:O936" si="502">TRUNC(TRUNC((L873*N873),15),8)</f>
        <v>1.21898617</v>
      </c>
      <c r="P873" s="113">
        <f t="shared" si="484"/>
        <v>1243.2623794900001</v>
      </c>
      <c r="Q873" s="11">
        <f t="shared" si="495"/>
        <v>0</v>
      </c>
      <c r="R873" s="30">
        <f t="shared" si="491"/>
        <v>0</v>
      </c>
      <c r="S873" s="8">
        <f t="shared" si="485"/>
        <v>0</v>
      </c>
      <c r="T873" s="122">
        <f t="shared" si="492"/>
        <v>0.13059999999999999</v>
      </c>
      <c r="U873" s="121">
        <f t="shared" si="501"/>
        <v>10</v>
      </c>
      <c r="V873" s="121">
        <v>252</v>
      </c>
      <c r="W873" s="120">
        <f t="shared" si="486"/>
        <v>1.004882853</v>
      </c>
      <c r="X873" s="113">
        <f t="shared" si="499"/>
        <v>6.0706674300000003</v>
      </c>
      <c r="Y873" s="191">
        <f t="shared" si="500"/>
        <v>0</v>
      </c>
      <c r="Z873" s="125" t="str">
        <f t="shared" si="496"/>
        <v>INCORPJ=</v>
      </c>
      <c r="AA873" s="118">
        <f t="shared" si="497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87"/>
        <v>45019</v>
      </c>
      <c r="B874" s="113">
        <f t="shared" si="481"/>
        <v>1249.33304692</v>
      </c>
      <c r="C874" s="113">
        <f t="shared" si="493"/>
        <v>1019.91508197</v>
      </c>
      <c r="D874" s="114">
        <f t="shared" si="488"/>
        <v>6508.4</v>
      </c>
      <c r="E874" s="115">
        <f t="shared" ref="E874:E937" si="503">IF($K874=1,VLOOKUP($A873,$AO$10:$AS$131,4),E873)</f>
        <v>6563.07</v>
      </c>
      <c r="F874" s="116">
        <f t="shared" ref="F874:F937" si="504">IF($K874=1,VLOOKUP($A873,$AO$10:$AS$131,5),F873)</f>
        <v>44977</v>
      </c>
      <c r="G874" s="117">
        <f t="shared" si="482"/>
        <v>8.3999139573474046E-3</v>
      </c>
      <c r="H874" s="118">
        <f t="shared" si="494"/>
        <v>45036</v>
      </c>
      <c r="I874" s="118">
        <f t="shared" si="483"/>
        <v>45036</v>
      </c>
      <c r="J874" s="119">
        <f t="shared" si="489"/>
        <v>22</v>
      </c>
      <c r="K874" s="119">
        <f t="shared" ref="K874:K937" si="505">(J874-(NETWORKDAYS(A874,I874,AD$176:AD$502)-1))</f>
        <v>10</v>
      </c>
      <c r="L874" s="8">
        <f t="shared" si="490"/>
        <v>1.00380943</v>
      </c>
      <c r="M874" s="120">
        <f t="shared" ref="M874:M937" si="506">IF(I874&gt;I873,L873,M873)</f>
        <v>1.00529958</v>
      </c>
      <c r="N874" s="120">
        <f t="shared" si="498"/>
        <v>1.2143601553211434</v>
      </c>
      <c r="O874" s="113">
        <f t="shared" si="502"/>
        <v>1.21898617</v>
      </c>
      <c r="P874" s="113">
        <f t="shared" si="484"/>
        <v>1243.2623794900001</v>
      </c>
      <c r="Q874" s="11">
        <f t="shared" si="495"/>
        <v>0</v>
      </c>
      <c r="R874" s="30">
        <f t="shared" si="491"/>
        <v>0</v>
      </c>
      <c r="S874" s="8">
        <f t="shared" si="485"/>
        <v>0</v>
      </c>
      <c r="T874" s="122">
        <f t="shared" si="492"/>
        <v>0.13059999999999999</v>
      </c>
      <c r="U874" s="121">
        <f t="shared" si="501"/>
        <v>10</v>
      </c>
      <c r="V874" s="121">
        <v>252</v>
      </c>
      <c r="W874" s="120">
        <f t="shared" si="486"/>
        <v>1.004882853</v>
      </c>
      <c r="X874" s="113">
        <f t="shared" si="499"/>
        <v>6.0706674300000003</v>
      </c>
      <c r="Y874" s="191">
        <f t="shared" si="500"/>
        <v>0</v>
      </c>
      <c r="Z874" s="125" t="str">
        <f t="shared" si="496"/>
        <v>INCORPJ=</v>
      </c>
      <c r="AA874" s="118">
        <f t="shared" si="497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87"/>
        <v>45020</v>
      </c>
      <c r="B875" s="113">
        <f t="shared" si="481"/>
        <v>1250.4170841100001</v>
      </c>
      <c r="C875" s="113">
        <f t="shared" si="493"/>
        <v>1019.91508197</v>
      </c>
      <c r="D875" s="114">
        <f t="shared" si="488"/>
        <v>6508.4</v>
      </c>
      <c r="E875" s="115">
        <f t="shared" si="503"/>
        <v>6563.07</v>
      </c>
      <c r="F875" s="116">
        <f t="shared" si="504"/>
        <v>44977</v>
      </c>
      <c r="G875" s="117">
        <f t="shared" si="482"/>
        <v>8.3999139573474046E-3</v>
      </c>
      <c r="H875" s="118">
        <f t="shared" si="494"/>
        <v>45036</v>
      </c>
      <c r="I875" s="118">
        <f t="shared" si="483"/>
        <v>45036</v>
      </c>
      <c r="J875" s="119">
        <f t="shared" si="489"/>
        <v>22</v>
      </c>
      <c r="K875" s="119">
        <f t="shared" si="505"/>
        <v>11</v>
      </c>
      <c r="L875" s="8">
        <f t="shared" si="490"/>
        <v>1.0041911699999999</v>
      </c>
      <c r="M875" s="120">
        <f t="shared" si="506"/>
        <v>1.00529958</v>
      </c>
      <c r="N875" s="120">
        <f t="shared" si="498"/>
        <v>1.2143601553211434</v>
      </c>
      <c r="O875" s="113">
        <f t="shared" si="502"/>
        <v>1.2194497399999999</v>
      </c>
      <c r="P875" s="113">
        <f t="shared" si="484"/>
        <v>1243.7351815300001</v>
      </c>
      <c r="Q875" s="11">
        <f t="shared" si="495"/>
        <v>0</v>
      </c>
      <c r="R875" s="30">
        <f t="shared" si="491"/>
        <v>0</v>
      </c>
      <c r="S875" s="8">
        <f t="shared" si="485"/>
        <v>0</v>
      </c>
      <c r="T875" s="122">
        <f t="shared" si="492"/>
        <v>0.13059999999999999</v>
      </c>
      <c r="U875" s="121">
        <f t="shared" si="501"/>
        <v>11</v>
      </c>
      <c r="V875" s="121">
        <v>252</v>
      </c>
      <c r="W875" s="120">
        <f t="shared" si="486"/>
        <v>1.0053724479999999</v>
      </c>
      <c r="X875" s="113">
        <f t="shared" si="499"/>
        <v>6.68190258</v>
      </c>
      <c r="Y875" s="191">
        <f t="shared" si="500"/>
        <v>0</v>
      </c>
      <c r="Z875" s="125" t="str">
        <f t="shared" si="496"/>
        <v>INCORPJ=</v>
      </c>
      <c r="AA875" s="118">
        <f t="shared" si="497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87"/>
        <v>45021</v>
      </c>
      <c r="B876" s="113">
        <f t="shared" si="481"/>
        <v>1251.5020547800002</v>
      </c>
      <c r="C876" s="113">
        <f t="shared" si="493"/>
        <v>1019.91508197</v>
      </c>
      <c r="D876" s="114">
        <f t="shared" si="488"/>
        <v>6508.4</v>
      </c>
      <c r="E876" s="115">
        <f t="shared" si="503"/>
        <v>6563.07</v>
      </c>
      <c r="F876" s="116">
        <f t="shared" si="504"/>
        <v>44977</v>
      </c>
      <c r="G876" s="117">
        <f t="shared" si="482"/>
        <v>8.3999139573474046E-3</v>
      </c>
      <c r="H876" s="118">
        <f t="shared" si="494"/>
        <v>45036</v>
      </c>
      <c r="I876" s="118">
        <f t="shared" si="483"/>
        <v>45036</v>
      </c>
      <c r="J876" s="119">
        <f t="shared" si="489"/>
        <v>22</v>
      </c>
      <c r="K876" s="119">
        <f t="shared" si="505"/>
        <v>12</v>
      </c>
      <c r="L876" s="8">
        <f t="shared" si="490"/>
        <v>1.0045730500000001</v>
      </c>
      <c r="M876" s="120">
        <f t="shared" si="506"/>
        <v>1.00529958</v>
      </c>
      <c r="N876" s="120">
        <f t="shared" si="498"/>
        <v>1.2143601553211434</v>
      </c>
      <c r="O876" s="113">
        <f t="shared" si="502"/>
        <v>1.21991348</v>
      </c>
      <c r="P876" s="113">
        <f t="shared" si="484"/>
        <v>1244.2081569500001</v>
      </c>
      <c r="Q876" s="11">
        <f t="shared" si="495"/>
        <v>0</v>
      </c>
      <c r="R876" s="30">
        <f t="shared" si="491"/>
        <v>0</v>
      </c>
      <c r="S876" s="8">
        <f t="shared" si="485"/>
        <v>0</v>
      </c>
      <c r="T876" s="122">
        <f t="shared" si="492"/>
        <v>0.13059999999999999</v>
      </c>
      <c r="U876" s="121">
        <f t="shared" si="501"/>
        <v>12</v>
      </c>
      <c r="V876" s="121">
        <v>252</v>
      </c>
      <c r="W876" s="120">
        <f t="shared" si="486"/>
        <v>1.005862281</v>
      </c>
      <c r="X876" s="113">
        <f t="shared" si="499"/>
        <v>7.2938978299999997</v>
      </c>
      <c r="Y876" s="191">
        <f t="shared" si="500"/>
        <v>0</v>
      </c>
      <c r="Z876" s="125" t="str">
        <f t="shared" si="496"/>
        <v>INCORPJ=</v>
      </c>
      <c r="AA876" s="118">
        <f t="shared" si="497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87"/>
        <v>45022</v>
      </c>
      <c r="B877" s="113">
        <f t="shared" si="481"/>
        <v>1252.5879812999999</v>
      </c>
      <c r="C877" s="113">
        <f t="shared" si="493"/>
        <v>1019.91508197</v>
      </c>
      <c r="D877" s="114">
        <f t="shared" si="488"/>
        <v>6508.4</v>
      </c>
      <c r="E877" s="115">
        <f t="shared" si="503"/>
        <v>6563.07</v>
      </c>
      <c r="F877" s="116">
        <f t="shared" si="504"/>
        <v>44977</v>
      </c>
      <c r="G877" s="117">
        <f t="shared" si="482"/>
        <v>8.3999139573474046E-3</v>
      </c>
      <c r="H877" s="118">
        <f t="shared" si="494"/>
        <v>45036</v>
      </c>
      <c r="I877" s="118">
        <f t="shared" si="483"/>
        <v>45036</v>
      </c>
      <c r="J877" s="119">
        <f t="shared" si="489"/>
        <v>22</v>
      </c>
      <c r="K877" s="119">
        <f t="shared" si="505"/>
        <v>13</v>
      </c>
      <c r="L877" s="8">
        <f t="shared" si="490"/>
        <v>1.0049550899999999</v>
      </c>
      <c r="M877" s="120">
        <f t="shared" si="506"/>
        <v>1.00529958</v>
      </c>
      <c r="N877" s="120">
        <f t="shared" si="498"/>
        <v>1.2143601553211434</v>
      </c>
      <c r="O877" s="113">
        <f t="shared" si="502"/>
        <v>1.22037741</v>
      </c>
      <c r="P877" s="113">
        <f t="shared" si="484"/>
        <v>1244.6813261499999</v>
      </c>
      <c r="Q877" s="11">
        <f t="shared" si="495"/>
        <v>0</v>
      </c>
      <c r="R877" s="30">
        <f t="shared" si="491"/>
        <v>0</v>
      </c>
      <c r="S877" s="8">
        <f t="shared" si="485"/>
        <v>0</v>
      </c>
      <c r="T877" s="122">
        <f t="shared" si="492"/>
        <v>0.13059999999999999</v>
      </c>
      <c r="U877" s="121">
        <f t="shared" si="501"/>
        <v>13</v>
      </c>
      <c r="V877" s="121">
        <v>252</v>
      </c>
      <c r="W877" s="120">
        <f t="shared" si="486"/>
        <v>1.006352353</v>
      </c>
      <c r="X877" s="113">
        <f t="shared" si="499"/>
        <v>7.9066551499999997</v>
      </c>
      <c r="Y877" s="191">
        <f t="shared" si="500"/>
        <v>0</v>
      </c>
      <c r="Z877" s="125" t="str">
        <f t="shared" si="496"/>
        <v>INCORPJ=</v>
      </c>
      <c r="AA877" s="118">
        <f t="shared" si="497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87"/>
        <v>45023</v>
      </c>
      <c r="B878" s="113">
        <f t="shared" si="481"/>
        <v>1253.6748437599999</v>
      </c>
      <c r="C878" s="113">
        <f t="shared" si="493"/>
        <v>1019.91508197</v>
      </c>
      <c r="D878" s="114">
        <f t="shared" si="488"/>
        <v>6508.4</v>
      </c>
      <c r="E878" s="115">
        <f t="shared" si="503"/>
        <v>6563.07</v>
      </c>
      <c r="F878" s="116">
        <f t="shared" si="504"/>
        <v>44977</v>
      </c>
      <c r="G878" s="117">
        <f t="shared" si="482"/>
        <v>8.3999139573474046E-3</v>
      </c>
      <c r="H878" s="118">
        <f t="shared" si="494"/>
        <v>45036</v>
      </c>
      <c r="I878" s="118">
        <f t="shared" si="483"/>
        <v>45036</v>
      </c>
      <c r="J878" s="119">
        <f t="shared" si="489"/>
        <v>22</v>
      </c>
      <c r="K878" s="119">
        <f t="shared" si="505"/>
        <v>14</v>
      </c>
      <c r="L878" s="8">
        <f t="shared" si="490"/>
        <v>1.0053372599999999</v>
      </c>
      <c r="M878" s="120">
        <f t="shared" si="506"/>
        <v>1.00529958</v>
      </c>
      <c r="N878" s="120">
        <f t="shared" si="498"/>
        <v>1.2143601553211434</v>
      </c>
      <c r="O878" s="113">
        <f t="shared" si="502"/>
        <v>1.2208415100000001</v>
      </c>
      <c r="P878" s="113">
        <f t="shared" si="484"/>
        <v>1245.15466874</v>
      </c>
      <c r="Q878" s="11">
        <f t="shared" si="495"/>
        <v>0</v>
      </c>
      <c r="R878" s="30">
        <f t="shared" si="491"/>
        <v>0</v>
      </c>
      <c r="S878" s="8">
        <f t="shared" si="485"/>
        <v>0</v>
      </c>
      <c r="T878" s="122">
        <f t="shared" si="492"/>
        <v>0.13059999999999999</v>
      </c>
      <c r="U878" s="121">
        <f t="shared" si="501"/>
        <v>14</v>
      </c>
      <c r="V878" s="121">
        <v>252</v>
      </c>
      <c r="W878" s="120">
        <f t="shared" si="486"/>
        <v>1.0068426640000001</v>
      </c>
      <c r="X878" s="113">
        <f t="shared" si="499"/>
        <v>8.5201750199999999</v>
      </c>
      <c r="Y878" s="191">
        <f t="shared" si="500"/>
        <v>0</v>
      </c>
      <c r="Z878" s="125" t="str">
        <f t="shared" si="496"/>
        <v>INCORPJ=</v>
      </c>
      <c r="AA878" s="118">
        <f t="shared" si="497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87"/>
        <v>45024</v>
      </c>
      <c r="B879" s="113">
        <f t="shared" si="481"/>
        <v>1253.6748437599999</v>
      </c>
      <c r="C879" s="113">
        <f t="shared" si="493"/>
        <v>1019.91508197</v>
      </c>
      <c r="D879" s="114">
        <f t="shared" si="488"/>
        <v>6508.4</v>
      </c>
      <c r="E879" s="115">
        <f t="shared" si="503"/>
        <v>6563.07</v>
      </c>
      <c r="F879" s="116">
        <f t="shared" si="504"/>
        <v>44977</v>
      </c>
      <c r="G879" s="117">
        <f t="shared" si="482"/>
        <v>8.3999139573474046E-3</v>
      </c>
      <c r="H879" s="118">
        <f t="shared" si="494"/>
        <v>45036</v>
      </c>
      <c r="I879" s="118">
        <f t="shared" si="483"/>
        <v>45036</v>
      </c>
      <c r="J879" s="119">
        <f t="shared" si="489"/>
        <v>22</v>
      </c>
      <c r="K879" s="119">
        <f t="shared" si="505"/>
        <v>14</v>
      </c>
      <c r="L879" s="8">
        <f t="shared" si="490"/>
        <v>1.0053372599999999</v>
      </c>
      <c r="M879" s="120">
        <f t="shared" si="506"/>
        <v>1.00529958</v>
      </c>
      <c r="N879" s="120">
        <f t="shared" si="498"/>
        <v>1.2143601553211434</v>
      </c>
      <c r="O879" s="113">
        <f t="shared" si="502"/>
        <v>1.2208415100000001</v>
      </c>
      <c r="P879" s="113">
        <f t="shared" si="484"/>
        <v>1245.15466874</v>
      </c>
      <c r="Q879" s="11">
        <f t="shared" si="495"/>
        <v>0</v>
      </c>
      <c r="R879" s="30">
        <f t="shared" si="491"/>
        <v>0</v>
      </c>
      <c r="S879" s="8">
        <f t="shared" si="485"/>
        <v>0</v>
      </c>
      <c r="T879" s="122">
        <f t="shared" si="492"/>
        <v>0.13059999999999999</v>
      </c>
      <c r="U879" s="121">
        <f t="shared" si="501"/>
        <v>14</v>
      </c>
      <c r="V879" s="121">
        <v>252</v>
      </c>
      <c r="W879" s="120">
        <f t="shared" si="486"/>
        <v>1.0068426640000001</v>
      </c>
      <c r="X879" s="113">
        <f t="shared" si="499"/>
        <v>8.5201750199999999</v>
      </c>
      <c r="Y879" s="191">
        <f t="shared" si="500"/>
        <v>0</v>
      </c>
      <c r="Z879" s="125" t="str">
        <f t="shared" si="496"/>
        <v>INCORPJ=</v>
      </c>
      <c r="AA879" s="118">
        <f t="shared" si="497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87"/>
        <v>45025</v>
      </c>
      <c r="B880" s="113">
        <f t="shared" si="481"/>
        <v>1253.6748437599999</v>
      </c>
      <c r="C880" s="113">
        <f t="shared" si="493"/>
        <v>1019.91508197</v>
      </c>
      <c r="D880" s="114">
        <f t="shared" si="488"/>
        <v>6508.4</v>
      </c>
      <c r="E880" s="115">
        <f t="shared" si="503"/>
        <v>6563.07</v>
      </c>
      <c r="F880" s="116">
        <f t="shared" si="504"/>
        <v>44977</v>
      </c>
      <c r="G880" s="117">
        <f t="shared" si="482"/>
        <v>8.3999139573474046E-3</v>
      </c>
      <c r="H880" s="118">
        <f t="shared" si="494"/>
        <v>45036</v>
      </c>
      <c r="I880" s="118">
        <f t="shared" si="483"/>
        <v>45036</v>
      </c>
      <c r="J880" s="119">
        <f t="shared" si="489"/>
        <v>22</v>
      </c>
      <c r="K880" s="119">
        <f t="shared" si="505"/>
        <v>14</v>
      </c>
      <c r="L880" s="8">
        <f t="shared" si="490"/>
        <v>1.0053372599999999</v>
      </c>
      <c r="M880" s="120">
        <f t="shared" si="506"/>
        <v>1.00529958</v>
      </c>
      <c r="N880" s="120">
        <f t="shared" si="498"/>
        <v>1.2143601553211434</v>
      </c>
      <c r="O880" s="113">
        <f t="shared" si="502"/>
        <v>1.2208415100000001</v>
      </c>
      <c r="P880" s="113">
        <f t="shared" si="484"/>
        <v>1245.15466874</v>
      </c>
      <c r="Q880" s="11">
        <f t="shared" si="495"/>
        <v>0</v>
      </c>
      <c r="R880" s="30">
        <f t="shared" si="491"/>
        <v>0</v>
      </c>
      <c r="S880" s="8">
        <f t="shared" si="485"/>
        <v>0</v>
      </c>
      <c r="T880" s="122">
        <f t="shared" si="492"/>
        <v>0.13059999999999999</v>
      </c>
      <c r="U880" s="121">
        <f t="shared" si="501"/>
        <v>14</v>
      </c>
      <c r="V880" s="121">
        <v>252</v>
      </c>
      <c r="W880" s="120">
        <f t="shared" si="486"/>
        <v>1.0068426640000001</v>
      </c>
      <c r="X880" s="113">
        <f t="shared" si="499"/>
        <v>8.5201750199999999</v>
      </c>
      <c r="Y880" s="191">
        <f t="shared" si="500"/>
        <v>0</v>
      </c>
      <c r="Z880" s="125" t="str">
        <f t="shared" si="496"/>
        <v>INCORPJ=</v>
      </c>
      <c r="AA880" s="118">
        <f t="shared" si="497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87"/>
        <v>45026</v>
      </c>
      <c r="B881" s="113">
        <f t="shared" si="481"/>
        <v>1253.6748437599999</v>
      </c>
      <c r="C881" s="113">
        <f t="shared" si="493"/>
        <v>1019.91508197</v>
      </c>
      <c r="D881" s="114">
        <f t="shared" si="488"/>
        <v>6508.4</v>
      </c>
      <c r="E881" s="115">
        <f t="shared" si="503"/>
        <v>6563.07</v>
      </c>
      <c r="F881" s="116">
        <f t="shared" si="504"/>
        <v>44977</v>
      </c>
      <c r="G881" s="117">
        <f t="shared" si="482"/>
        <v>8.3999139573474046E-3</v>
      </c>
      <c r="H881" s="118">
        <f t="shared" si="494"/>
        <v>45036</v>
      </c>
      <c r="I881" s="118">
        <f t="shared" si="483"/>
        <v>45036</v>
      </c>
      <c r="J881" s="119">
        <f t="shared" si="489"/>
        <v>22</v>
      </c>
      <c r="K881" s="119">
        <f t="shared" si="505"/>
        <v>14</v>
      </c>
      <c r="L881" s="8">
        <f t="shared" si="490"/>
        <v>1.0053372599999999</v>
      </c>
      <c r="M881" s="120">
        <f t="shared" si="506"/>
        <v>1.00529958</v>
      </c>
      <c r="N881" s="120">
        <f t="shared" si="498"/>
        <v>1.2143601553211434</v>
      </c>
      <c r="O881" s="113">
        <f t="shared" si="502"/>
        <v>1.2208415100000001</v>
      </c>
      <c r="P881" s="113">
        <f t="shared" si="484"/>
        <v>1245.15466874</v>
      </c>
      <c r="Q881" s="11">
        <f t="shared" si="495"/>
        <v>0</v>
      </c>
      <c r="R881" s="30">
        <f t="shared" si="491"/>
        <v>0</v>
      </c>
      <c r="S881" s="8">
        <f t="shared" si="485"/>
        <v>0</v>
      </c>
      <c r="T881" s="122">
        <f t="shared" si="492"/>
        <v>0.13059999999999999</v>
      </c>
      <c r="U881" s="121">
        <f t="shared" si="501"/>
        <v>14</v>
      </c>
      <c r="V881" s="121">
        <v>252</v>
      </c>
      <c r="W881" s="120">
        <f t="shared" si="486"/>
        <v>1.0068426640000001</v>
      </c>
      <c r="X881" s="113">
        <f t="shared" si="499"/>
        <v>8.5201750199999999</v>
      </c>
      <c r="Y881" s="191">
        <f t="shared" si="500"/>
        <v>0</v>
      </c>
      <c r="Z881" s="125" t="str">
        <f t="shared" si="496"/>
        <v>INCORPJ=</v>
      </c>
      <c r="AA881" s="118">
        <f t="shared" si="497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87"/>
        <v>45027</v>
      </c>
      <c r="B882" s="113">
        <f t="shared" si="481"/>
        <v>1254.7626415</v>
      </c>
      <c r="C882" s="113">
        <f t="shared" si="493"/>
        <v>1019.91508197</v>
      </c>
      <c r="D882" s="114">
        <f t="shared" si="488"/>
        <v>6508.4</v>
      </c>
      <c r="E882" s="115">
        <f t="shared" si="503"/>
        <v>6563.07</v>
      </c>
      <c r="F882" s="116">
        <f t="shared" si="504"/>
        <v>44977</v>
      </c>
      <c r="G882" s="117">
        <f t="shared" si="482"/>
        <v>8.3999139573474046E-3</v>
      </c>
      <c r="H882" s="118">
        <f t="shared" si="494"/>
        <v>45036</v>
      </c>
      <c r="I882" s="118">
        <f t="shared" si="483"/>
        <v>45036</v>
      </c>
      <c r="J882" s="119">
        <f t="shared" si="489"/>
        <v>22</v>
      </c>
      <c r="K882" s="119">
        <f t="shared" si="505"/>
        <v>15</v>
      </c>
      <c r="L882" s="8">
        <f t="shared" si="490"/>
        <v>1.0057195800000001</v>
      </c>
      <c r="M882" s="120">
        <f t="shared" si="506"/>
        <v>1.00529958</v>
      </c>
      <c r="N882" s="120">
        <f t="shared" si="498"/>
        <v>1.2143601553211434</v>
      </c>
      <c r="O882" s="113">
        <f t="shared" si="502"/>
        <v>1.22130578</v>
      </c>
      <c r="P882" s="113">
        <f t="shared" si="484"/>
        <v>1245.6281847099999</v>
      </c>
      <c r="Q882" s="11">
        <f t="shared" si="495"/>
        <v>0</v>
      </c>
      <c r="R882" s="30">
        <f t="shared" si="491"/>
        <v>0</v>
      </c>
      <c r="S882" s="8">
        <f t="shared" si="485"/>
        <v>0</v>
      </c>
      <c r="T882" s="122">
        <f t="shared" si="492"/>
        <v>0.13059999999999999</v>
      </c>
      <c r="U882" s="121">
        <f t="shared" si="501"/>
        <v>15</v>
      </c>
      <c r="V882" s="121">
        <v>252</v>
      </c>
      <c r="W882" s="120">
        <f t="shared" si="486"/>
        <v>1.0073332129999999</v>
      </c>
      <c r="X882" s="113">
        <f t="shared" si="499"/>
        <v>9.1344567899999998</v>
      </c>
      <c r="Y882" s="191">
        <f t="shared" si="500"/>
        <v>0</v>
      </c>
      <c r="Z882" s="125" t="str">
        <f t="shared" si="496"/>
        <v>INCORPJ=</v>
      </c>
      <c r="AA882" s="118">
        <f t="shared" si="497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87"/>
        <v>45028</v>
      </c>
      <c r="B883" s="113">
        <f t="shared" si="481"/>
        <v>1255.8513981799999</v>
      </c>
      <c r="C883" s="113">
        <f t="shared" si="493"/>
        <v>1019.91508197</v>
      </c>
      <c r="D883" s="114">
        <f t="shared" si="488"/>
        <v>6508.4</v>
      </c>
      <c r="E883" s="115">
        <f t="shared" si="503"/>
        <v>6563.07</v>
      </c>
      <c r="F883" s="116">
        <f t="shared" si="504"/>
        <v>44977</v>
      </c>
      <c r="G883" s="117">
        <f t="shared" si="482"/>
        <v>8.3999139573474046E-3</v>
      </c>
      <c r="H883" s="118">
        <f t="shared" si="494"/>
        <v>45036</v>
      </c>
      <c r="I883" s="118">
        <f t="shared" si="483"/>
        <v>45036</v>
      </c>
      <c r="J883" s="119">
        <f t="shared" si="489"/>
        <v>22</v>
      </c>
      <c r="K883" s="119">
        <f t="shared" si="505"/>
        <v>16</v>
      </c>
      <c r="L883" s="8">
        <f t="shared" si="490"/>
        <v>1.00610205</v>
      </c>
      <c r="M883" s="120">
        <f t="shared" si="506"/>
        <v>1.00529958</v>
      </c>
      <c r="N883" s="120">
        <f t="shared" si="498"/>
        <v>1.2143601553211434</v>
      </c>
      <c r="O883" s="113">
        <f t="shared" si="502"/>
        <v>1.2217702399999999</v>
      </c>
      <c r="P883" s="113">
        <f t="shared" si="484"/>
        <v>1246.1018944699999</v>
      </c>
      <c r="Q883" s="11">
        <f t="shared" si="495"/>
        <v>0</v>
      </c>
      <c r="R883" s="30">
        <f t="shared" si="491"/>
        <v>0</v>
      </c>
      <c r="S883" s="8">
        <f t="shared" si="485"/>
        <v>0</v>
      </c>
      <c r="T883" s="122">
        <f t="shared" si="492"/>
        <v>0.13059999999999999</v>
      </c>
      <c r="U883" s="121">
        <f t="shared" si="501"/>
        <v>16</v>
      </c>
      <c r="V883" s="121">
        <v>252</v>
      </c>
      <c r="W883" s="120">
        <f t="shared" si="486"/>
        <v>1.007824002</v>
      </c>
      <c r="X883" s="113">
        <f t="shared" si="499"/>
        <v>9.7495037100000008</v>
      </c>
      <c r="Y883" s="191">
        <f t="shared" si="500"/>
        <v>0</v>
      </c>
      <c r="Z883" s="125" t="str">
        <f t="shared" si="496"/>
        <v>INCORPJ=</v>
      </c>
      <c r="AA883" s="118">
        <f t="shared" si="497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87"/>
        <v>45029</v>
      </c>
      <c r="B884" s="113">
        <f t="shared" si="481"/>
        <v>1256.9410823199999</v>
      </c>
      <c r="C884" s="113">
        <f t="shared" si="493"/>
        <v>1019.91508197</v>
      </c>
      <c r="D884" s="114">
        <f t="shared" si="488"/>
        <v>6508.4</v>
      </c>
      <c r="E884" s="115">
        <f t="shared" si="503"/>
        <v>6563.07</v>
      </c>
      <c r="F884" s="116">
        <f t="shared" si="504"/>
        <v>44977</v>
      </c>
      <c r="G884" s="117">
        <f t="shared" si="482"/>
        <v>8.3999139573474046E-3</v>
      </c>
      <c r="H884" s="118">
        <f t="shared" si="494"/>
        <v>45036</v>
      </c>
      <c r="I884" s="118">
        <f t="shared" si="483"/>
        <v>45036</v>
      </c>
      <c r="J884" s="119">
        <f t="shared" si="489"/>
        <v>22</v>
      </c>
      <c r="K884" s="119">
        <f t="shared" si="505"/>
        <v>17</v>
      </c>
      <c r="L884" s="8">
        <f t="shared" si="490"/>
        <v>1.0064846599999999</v>
      </c>
      <c r="M884" s="120">
        <f t="shared" si="506"/>
        <v>1.00529958</v>
      </c>
      <c r="N884" s="120">
        <f t="shared" si="498"/>
        <v>1.2143601553211434</v>
      </c>
      <c r="O884" s="113">
        <f t="shared" si="502"/>
        <v>1.2222348599999999</v>
      </c>
      <c r="P884" s="113">
        <f t="shared" si="484"/>
        <v>1246.5757674199999</v>
      </c>
      <c r="Q884" s="11">
        <f t="shared" si="495"/>
        <v>0</v>
      </c>
      <c r="R884" s="30">
        <f t="shared" si="491"/>
        <v>0</v>
      </c>
      <c r="S884" s="8">
        <f t="shared" si="485"/>
        <v>0</v>
      </c>
      <c r="T884" s="122">
        <f t="shared" si="492"/>
        <v>0.13059999999999999</v>
      </c>
      <c r="U884" s="121">
        <f t="shared" si="501"/>
        <v>17</v>
      </c>
      <c r="V884" s="121">
        <v>252</v>
      </c>
      <c r="W884" s="120">
        <f t="shared" si="486"/>
        <v>1.0083150299999999</v>
      </c>
      <c r="X884" s="113">
        <f t="shared" si="499"/>
        <v>10.3653149</v>
      </c>
      <c r="Y884" s="191">
        <f t="shared" si="500"/>
        <v>0</v>
      </c>
      <c r="Z884" s="125" t="str">
        <f t="shared" si="496"/>
        <v>INCORPJ=</v>
      </c>
      <c r="AA884" s="118">
        <f t="shared" si="497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87"/>
        <v>45030</v>
      </c>
      <c r="B885" s="113">
        <f t="shared" si="481"/>
        <v>1258.0317253599999</v>
      </c>
      <c r="C885" s="113">
        <f t="shared" si="493"/>
        <v>1019.91508197</v>
      </c>
      <c r="D885" s="114">
        <f t="shared" si="488"/>
        <v>6508.4</v>
      </c>
      <c r="E885" s="115">
        <f t="shared" si="503"/>
        <v>6563.07</v>
      </c>
      <c r="F885" s="116">
        <f t="shared" si="504"/>
        <v>44977</v>
      </c>
      <c r="G885" s="117">
        <f t="shared" si="482"/>
        <v>8.3999139573474046E-3</v>
      </c>
      <c r="H885" s="118">
        <f t="shared" si="494"/>
        <v>45036</v>
      </c>
      <c r="I885" s="118">
        <f t="shared" si="483"/>
        <v>45036</v>
      </c>
      <c r="J885" s="119">
        <f t="shared" si="489"/>
        <v>22</v>
      </c>
      <c r="K885" s="119">
        <f t="shared" si="505"/>
        <v>18</v>
      </c>
      <c r="L885" s="8">
        <f t="shared" si="490"/>
        <v>1.0068674200000001</v>
      </c>
      <c r="M885" s="120">
        <f t="shared" si="506"/>
        <v>1.00529958</v>
      </c>
      <c r="N885" s="120">
        <f t="shared" si="498"/>
        <v>1.2143601553211434</v>
      </c>
      <c r="O885" s="113">
        <f t="shared" si="502"/>
        <v>1.2226996699999999</v>
      </c>
      <c r="P885" s="113">
        <f t="shared" si="484"/>
        <v>1247.0498341499999</v>
      </c>
      <c r="Q885" s="11">
        <f t="shared" si="495"/>
        <v>0</v>
      </c>
      <c r="R885" s="30">
        <f t="shared" si="491"/>
        <v>0</v>
      </c>
      <c r="S885" s="8">
        <f t="shared" si="485"/>
        <v>0</v>
      </c>
      <c r="T885" s="122">
        <f t="shared" si="492"/>
        <v>0.13059999999999999</v>
      </c>
      <c r="U885" s="121">
        <f t="shared" si="501"/>
        <v>18</v>
      </c>
      <c r="V885" s="121">
        <v>252</v>
      </c>
      <c r="W885" s="120">
        <f t="shared" si="486"/>
        <v>1.008806297</v>
      </c>
      <c r="X885" s="113">
        <f t="shared" si="499"/>
        <v>10.981891210000001</v>
      </c>
      <c r="Y885" s="191">
        <f t="shared" si="500"/>
        <v>0</v>
      </c>
      <c r="Z885" s="125" t="str">
        <f t="shared" si="496"/>
        <v>INCORPJ=</v>
      </c>
      <c r="AA885" s="118">
        <f t="shared" si="497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87"/>
        <v>45031</v>
      </c>
      <c r="B886" s="113">
        <f t="shared" si="481"/>
        <v>1259.1233073399999</v>
      </c>
      <c r="C886" s="113">
        <f t="shared" si="493"/>
        <v>1019.91508197</v>
      </c>
      <c r="D886" s="114">
        <f t="shared" si="488"/>
        <v>6508.4</v>
      </c>
      <c r="E886" s="115">
        <f t="shared" si="503"/>
        <v>6563.07</v>
      </c>
      <c r="F886" s="116">
        <f t="shared" si="504"/>
        <v>44977</v>
      </c>
      <c r="G886" s="117">
        <f t="shared" si="482"/>
        <v>8.3999139573474046E-3</v>
      </c>
      <c r="H886" s="118">
        <f t="shared" si="494"/>
        <v>45036</v>
      </c>
      <c r="I886" s="118">
        <f t="shared" si="483"/>
        <v>45036</v>
      </c>
      <c r="J886" s="119">
        <f t="shared" si="489"/>
        <v>22</v>
      </c>
      <c r="K886" s="119">
        <f t="shared" si="505"/>
        <v>19</v>
      </c>
      <c r="L886" s="8">
        <f t="shared" si="490"/>
        <v>1.00725032</v>
      </c>
      <c r="M886" s="120">
        <f t="shared" si="506"/>
        <v>1.00529958</v>
      </c>
      <c r="N886" s="120">
        <f t="shared" si="498"/>
        <v>1.2143601553211434</v>
      </c>
      <c r="O886" s="113">
        <f t="shared" si="502"/>
        <v>1.22316465</v>
      </c>
      <c r="P886" s="113">
        <f t="shared" si="484"/>
        <v>1247.5240742599999</v>
      </c>
      <c r="Q886" s="11">
        <f t="shared" si="495"/>
        <v>0</v>
      </c>
      <c r="R886" s="30">
        <f t="shared" si="491"/>
        <v>0</v>
      </c>
      <c r="S886" s="8">
        <f t="shared" si="485"/>
        <v>0</v>
      </c>
      <c r="T886" s="122">
        <f t="shared" si="492"/>
        <v>0.13059999999999999</v>
      </c>
      <c r="U886" s="121">
        <f t="shared" si="501"/>
        <v>19</v>
      </c>
      <c r="V886" s="121">
        <v>252</v>
      </c>
      <c r="W886" s="120">
        <f t="shared" si="486"/>
        <v>1.0092978029999999</v>
      </c>
      <c r="X886" s="113">
        <f t="shared" si="499"/>
        <v>11.599233079999999</v>
      </c>
      <c r="Y886" s="191">
        <f t="shared" si="500"/>
        <v>0</v>
      </c>
      <c r="Z886" s="125" t="str">
        <f t="shared" si="496"/>
        <v>INCORPJ=</v>
      </c>
      <c r="AA886" s="118">
        <f t="shared" si="497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87"/>
        <v>45032</v>
      </c>
      <c r="B887" s="113">
        <f t="shared" si="481"/>
        <v>1259.1233073399999</v>
      </c>
      <c r="C887" s="113">
        <f t="shared" si="493"/>
        <v>1019.91508197</v>
      </c>
      <c r="D887" s="114">
        <f t="shared" si="488"/>
        <v>6508.4</v>
      </c>
      <c r="E887" s="115">
        <f t="shared" si="503"/>
        <v>6563.07</v>
      </c>
      <c r="F887" s="116">
        <f t="shared" si="504"/>
        <v>44977</v>
      </c>
      <c r="G887" s="117">
        <f t="shared" si="482"/>
        <v>8.3999139573474046E-3</v>
      </c>
      <c r="H887" s="118">
        <f t="shared" si="494"/>
        <v>45036</v>
      </c>
      <c r="I887" s="118">
        <f t="shared" si="483"/>
        <v>45036</v>
      </c>
      <c r="J887" s="119">
        <f t="shared" si="489"/>
        <v>22</v>
      </c>
      <c r="K887" s="119">
        <f t="shared" si="505"/>
        <v>19</v>
      </c>
      <c r="L887" s="8">
        <f t="shared" si="490"/>
        <v>1.00725032</v>
      </c>
      <c r="M887" s="120">
        <f t="shared" si="506"/>
        <v>1.00529958</v>
      </c>
      <c r="N887" s="120">
        <f t="shared" si="498"/>
        <v>1.2143601553211434</v>
      </c>
      <c r="O887" s="113">
        <f t="shared" si="502"/>
        <v>1.22316465</v>
      </c>
      <c r="P887" s="113">
        <f t="shared" si="484"/>
        <v>1247.5240742599999</v>
      </c>
      <c r="Q887" s="11">
        <f t="shared" si="495"/>
        <v>0</v>
      </c>
      <c r="R887" s="30">
        <f t="shared" si="491"/>
        <v>0</v>
      </c>
      <c r="S887" s="8">
        <f t="shared" si="485"/>
        <v>0</v>
      </c>
      <c r="T887" s="122">
        <f t="shared" si="492"/>
        <v>0.13059999999999999</v>
      </c>
      <c r="U887" s="121">
        <f t="shared" si="501"/>
        <v>19</v>
      </c>
      <c r="V887" s="121">
        <v>252</v>
      </c>
      <c r="W887" s="120">
        <f t="shared" si="486"/>
        <v>1.0092978029999999</v>
      </c>
      <c r="X887" s="113">
        <f t="shared" si="499"/>
        <v>11.599233079999999</v>
      </c>
      <c r="Y887" s="191">
        <f t="shared" si="500"/>
        <v>0</v>
      </c>
      <c r="Z887" s="125" t="str">
        <f t="shared" si="496"/>
        <v>INCORPJ=</v>
      </c>
      <c r="AA887" s="118">
        <f t="shared" si="497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87"/>
        <v>45033</v>
      </c>
      <c r="B888" s="113">
        <f t="shared" si="481"/>
        <v>1259.1233073399999</v>
      </c>
      <c r="C888" s="113">
        <f t="shared" si="493"/>
        <v>1019.91508197</v>
      </c>
      <c r="D888" s="114">
        <f t="shared" si="488"/>
        <v>6508.4</v>
      </c>
      <c r="E888" s="115">
        <f t="shared" si="503"/>
        <v>6563.07</v>
      </c>
      <c r="F888" s="116">
        <f t="shared" si="504"/>
        <v>44977</v>
      </c>
      <c r="G888" s="117">
        <f t="shared" si="482"/>
        <v>8.3999139573474046E-3</v>
      </c>
      <c r="H888" s="118">
        <f t="shared" si="494"/>
        <v>45036</v>
      </c>
      <c r="I888" s="118">
        <f t="shared" si="483"/>
        <v>45036</v>
      </c>
      <c r="J888" s="119">
        <f t="shared" si="489"/>
        <v>22</v>
      </c>
      <c r="K888" s="119">
        <f t="shared" si="505"/>
        <v>19</v>
      </c>
      <c r="L888" s="8">
        <f t="shared" si="490"/>
        <v>1.00725032</v>
      </c>
      <c r="M888" s="120">
        <f t="shared" si="506"/>
        <v>1.00529958</v>
      </c>
      <c r="N888" s="120">
        <f t="shared" si="498"/>
        <v>1.2143601553211434</v>
      </c>
      <c r="O888" s="113">
        <f t="shared" si="502"/>
        <v>1.22316465</v>
      </c>
      <c r="P888" s="113">
        <f t="shared" si="484"/>
        <v>1247.5240742599999</v>
      </c>
      <c r="Q888" s="11">
        <f t="shared" si="495"/>
        <v>0</v>
      </c>
      <c r="R888" s="30">
        <f t="shared" si="491"/>
        <v>0</v>
      </c>
      <c r="S888" s="8">
        <f t="shared" si="485"/>
        <v>0</v>
      </c>
      <c r="T888" s="122">
        <f t="shared" si="492"/>
        <v>0.13059999999999999</v>
      </c>
      <c r="U888" s="121">
        <f t="shared" si="501"/>
        <v>19</v>
      </c>
      <c r="V888" s="121">
        <v>252</v>
      </c>
      <c r="W888" s="120">
        <f t="shared" si="486"/>
        <v>1.0092978029999999</v>
      </c>
      <c r="X888" s="113">
        <f t="shared" si="499"/>
        <v>11.599233079999999</v>
      </c>
      <c r="Y888" s="191">
        <f t="shared" si="500"/>
        <v>0</v>
      </c>
      <c r="Z888" s="125" t="str">
        <f t="shared" si="496"/>
        <v>INCORPJ=</v>
      </c>
      <c r="AA888" s="118">
        <f t="shared" si="497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87"/>
        <v>45034</v>
      </c>
      <c r="B889" s="113">
        <f t="shared" si="481"/>
        <v>1260.2158403999999</v>
      </c>
      <c r="C889" s="113">
        <f t="shared" si="493"/>
        <v>1019.91508197</v>
      </c>
      <c r="D889" s="114">
        <f t="shared" si="488"/>
        <v>6508.4</v>
      </c>
      <c r="E889" s="115">
        <f t="shared" si="503"/>
        <v>6563.07</v>
      </c>
      <c r="F889" s="116">
        <f t="shared" si="504"/>
        <v>44977</v>
      </c>
      <c r="G889" s="117">
        <f t="shared" si="482"/>
        <v>8.3999139573474046E-3</v>
      </c>
      <c r="H889" s="118">
        <f t="shared" si="494"/>
        <v>45036</v>
      </c>
      <c r="I889" s="118">
        <f t="shared" si="483"/>
        <v>45036</v>
      </c>
      <c r="J889" s="119">
        <f t="shared" si="489"/>
        <v>22</v>
      </c>
      <c r="K889" s="119">
        <f t="shared" si="505"/>
        <v>20</v>
      </c>
      <c r="L889" s="8">
        <f t="shared" si="490"/>
        <v>1.00763337</v>
      </c>
      <c r="M889" s="120">
        <f t="shared" si="506"/>
        <v>1.00529958</v>
      </c>
      <c r="N889" s="120">
        <f t="shared" si="498"/>
        <v>1.2143601553211434</v>
      </c>
      <c r="O889" s="113">
        <f t="shared" si="502"/>
        <v>1.22362981</v>
      </c>
      <c r="P889" s="113">
        <f t="shared" si="484"/>
        <v>1247.9984979599999</v>
      </c>
      <c r="Q889" s="11">
        <f t="shared" si="495"/>
        <v>0</v>
      </c>
      <c r="R889" s="30">
        <f t="shared" si="491"/>
        <v>0</v>
      </c>
      <c r="S889" s="8">
        <f t="shared" si="485"/>
        <v>0</v>
      </c>
      <c r="T889" s="122">
        <f t="shared" si="492"/>
        <v>0.13059999999999999</v>
      </c>
      <c r="U889" s="121">
        <f t="shared" si="501"/>
        <v>20</v>
      </c>
      <c r="V889" s="121">
        <v>252</v>
      </c>
      <c r="W889" s="120">
        <f t="shared" si="486"/>
        <v>1.009789549</v>
      </c>
      <c r="X889" s="113">
        <f t="shared" si="499"/>
        <v>12.217342439999999</v>
      </c>
      <c r="Y889" s="191">
        <f t="shared" si="500"/>
        <v>0</v>
      </c>
      <c r="Z889" s="125" t="str">
        <f t="shared" si="496"/>
        <v>INCORPJ=</v>
      </c>
      <c r="AA889" s="118">
        <f t="shared" si="497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87"/>
        <v>45035</v>
      </c>
      <c r="B890" s="113">
        <f t="shared" si="481"/>
        <v>1261.30932392</v>
      </c>
      <c r="C890" s="113">
        <f t="shared" si="493"/>
        <v>1019.91508197</v>
      </c>
      <c r="D890" s="114">
        <f t="shared" si="488"/>
        <v>6508.4</v>
      </c>
      <c r="E890" s="115">
        <f t="shared" si="503"/>
        <v>6563.07</v>
      </c>
      <c r="F890" s="116">
        <f t="shared" si="504"/>
        <v>44977</v>
      </c>
      <c r="G890" s="117">
        <f t="shared" si="482"/>
        <v>8.3999139573474046E-3</v>
      </c>
      <c r="H890" s="118">
        <f t="shared" si="494"/>
        <v>45036</v>
      </c>
      <c r="I890" s="118">
        <f t="shared" si="483"/>
        <v>45036</v>
      </c>
      <c r="J890" s="119">
        <f t="shared" si="489"/>
        <v>22</v>
      </c>
      <c r="K890" s="119">
        <f t="shared" si="505"/>
        <v>21</v>
      </c>
      <c r="L890" s="8">
        <f t="shared" si="490"/>
        <v>1.0080165699999999</v>
      </c>
      <c r="M890" s="120">
        <f t="shared" si="506"/>
        <v>1.00529958</v>
      </c>
      <c r="N890" s="120">
        <f t="shared" si="498"/>
        <v>1.2143601553211434</v>
      </c>
      <c r="O890" s="113">
        <f t="shared" si="502"/>
        <v>1.2240951499999999</v>
      </c>
      <c r="P890" s="113">
        <f t="shared" si="484"/>
        <v>1248.4731052499999</v>
      </c>
      <c r="Q890" s="11">
        <f t="shared" si="495"/>
        <v>0</v>
      </c>
      <c r="R890" s="30">
        <f t="shared" si="491"/>
        <v>0</v>
      </c>
      <c r="S890" s="8">
        <f t="shared" si="485"/>
        <v>0</v>
      </c>
      <c r="T890" s="122">
        <f t="shared" si="492"/>
        <v>0.13059999999999999</v>
      </c>
      <c r="U890" s="121">
        <f t="shared" si="501"/>
        <v>21</v>
      </c>
      <c r="V890" s="121">
        <v>252</v>
      </c>
      <c r="W890" s="120">
        <f t="shared" si="486"/>
        <v>1.010281534</v>
      </c>
      <c r="X890" s="113">
        <f t="shared" si="499"/>
        <v>12.836218669999999</v>
      </c>
      <c r="Y890" s="191">
        <f t="shared" si="500"/>
        <v>0</v>
      </c>
      <c r="Z890" s="125" t="str">
        <f t="shared" si="496"/>
        <v>INCORPJ=</v>
      </c>
      <c r="AA890" s="118">
        <f t="shared" si="497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87"/>
        <v>45036</v>
      </c>
      <c r="B891" s="113">
        <f t="shared" si="481"/>
        <v>1262.4037597500001</v>
      </c>
      <c r="C891" s="113">
        <f t="shared" si="493"/>
        <v>1019.91508197</v>
      </c>
      <c r="D891" s="114">
        <f t="shared" si="488"/>
        <v>6508.4</v>
      </c>
      <c r="E891" s="115">
        <f t="shared" si="503"/>
        <v>6563.07</v>
      </c>
      <c r="F891" s="116">
        <f t="shared" si="504"/>
        <v>44977</v>
      </c>
      <c r="G891" s="117">
        <f t="shared" si="482"/>
        <v>8.3999139573474046E-3</v>
      </c>
      <c r="H891" s="118">
        <f t="shared" si="494"/>
        <v>45068</v>
      </c>
      <c r="I891" s="118">
        <f t="shared" si="483"/>
        <v>45036</v>
      </c>
      <c r="J891" s="119">
        <f t="shared" si="489"/>
        <v>22</v>
      </c>
      <c r="K891" s="119">
        <f t="shared" si="505"/>
        <v>22</v>
      </c>
      <c r="L891" s="8">
        <f t="shared" si="490"/>
        <v>1.0083999100000001</v>
      </c>
      <c r="M891" s="120">
        <f t="shared" si="506"/>
        <v>1.00529958</v>
      </c>
      <c r="N891" s="120">
        <f t="shared" si="498"/>
        <v>1.2143601553211434</v>
      </c>
      <c r="O891" s="113">
        <f t="shared" si="502"/>
        <v>1.22456067</v>
      </c>
      <c r="P891" s="113">
        <f t="shared" si="484"/>
        <v>1248.94789612</v>
      </c>
      <c r="Q891" s="11">
        <f t="shared" si="495"/>
        <v>29</v>
      </c>
      <c r="R891" s="30">
        <f t="shared" si="491"/>
        <v>0</v>
      </c>
      <c r="S891" s="8">
        <f t="shared" si="485"/>
        <v>0</v>
      </c>
      <c r="T891" s="122">
        <f t="shared" si="492"/>
        <v>0.13059999999999999</v>
      </c>
      <c r="U891" s="121">
        <f t="shared" si="501"/>
        <v>22</v>
      </c>
      <c r="V891" s="121">
        <v>252</v>
      </c>
      <c r="W891" s="120">
        <f t="shared" si="486"/>
        <v>1.0107737590000001</v>
      </c>
      <c r="X891" s="113">
        <f t="shared" si="499"/>
        <v>13.45586363</v>
      </c>
      <c r="Y891" s="191">
        <f t="shared" si="500"/>
        <v>0</v>
      </c>
      <c r="Z891" s="125" t="str">
        <f t="shared" si="496"/>
        <v>INCORPJ=</v>
      </c>
      <c r="AA891" s="118">
        <f t="shared" si="497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87"/>
        <v>45037</v>
      </c>
      <c r="B892" s="113">
        <f t="shared" si="481"/>
        <v>1263.4657001800001</v>
      </c>
      <c r="C892" s="113">
        <f t="shared" si="493"/>
        <v>1030.90340126</v>
      </c>
      <c r="D892" s="114">
        <f t="shared" si="488"/>
        <v>6563.07</v>
      </c>
      <c r="E892" s="115">
        <f t="shared" si="503"/>
        <v>6609.67</v>
      </c>
      <c r="F892" s="116">
        <f t="shared" si="504"/>
        <v>45005</v>
      </c>
      <c r="G892" s="117">
        <f t="shared" si="482"/>
        <v>7.1003356660832573E-3</v>
      </c>
      <c r="H892" s="118">
        <f t="shared" si="494"/>
        <v>45068</v>
      </c>
      <c r="I892" s="118">
        <f t="shared" si="483"/>
        <v>45068</v>
      </c>
      <c r="J892" s="119">
        <f t="shared" si="489"/>
        <v>20</v>
      </c>
      <c r="K892" s="119">
        <f t="shared" si="505"/>
        <v>1</v>
      </c>
      <c r="L892" s="8">
        <f t="shared" si="490"/>
        <v>1.0003538199999999</v>
      </c>
      <c r="M892" s="120">
        <f t="shared" si="506"/>
        <v>1.0083999100000001</v>
      </c>
      <c r="N892" s="120">
        <f t="shared" si="498"/>
        <v>1.2245606713334272</v>
      </c>
      <c r="O892" s="113">
        <f t="shared" si="502"/>
        <v>1.2249939400000001</v>
      </c>
      <c r="P892" s="113">
        <f t="shared" si="484"/>
        <v>1262.8504192600001</v>
      </c>
      <c r="Q892" s="11">
        <f t="shared" si="495"/>
        <v>0</v>
      </c>
      <c r="R892" s="30">
        <f t="shared" si="491"/>
        <v>0</v>
      </c>
      <c r="S892" s="8">
        <f t="shared" si="485"/>
        <v>0</v>
      </c>
      <c r="T892" s="122">
        <f t="shared" si="492"/>
        <v>0.13059999999999999</v>
      </c>
      <c r="U892" s="121">
        <f t="shared" si="501"/>
        <v>1</v>
      </c>
      <c r="V892" s="121">
        <v>252</v>
      </c>
      <c r="W892" s="120">
        <f t="shared" si="486"/>
        <v>1.000487216</v>
      </c>
      <c r="X892" s="113">
        <f t="shared" si="499"/>
        <v>0.61528092000000001</v>
      </c>
      <c r="Y892" s="191">
        <f t="shared" si="500"/>
        <v>0</v>
      </c>
      <c r="Z892" s="125" t="str">
        <f t="shared" si="496"/>
        <v>INCORPJ=</v>
      </c>
      <c r="AA892" s="118">
        <f t="shared" si="497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87"/>
        <v>45038</v>
      </c>
      <c r="B893" s="113">
        <f t="shared" si="481"/>
        <v>1263.4657001800001</v>
      </c>
      <c r="C893" s="113">
        <f t="shared" si="493"/>
        <v>1030.90340126</v>
      </c>
      <c r="D893" s="114">
        <f t="shared" si="488"/>
        <v>6563.07</v>
      </c>
      <c r="E893" s="115">
        <f t="shared" si="503"/>
        <v>6609.67</v>
      </c>
      <c r="F893" s="116">
        <f t="shared" si="504"/>
        <v>45005</v>
      </c>
      <c r="G893" s="117">
        <f t="shared" si="482"/>
        <v>7.1003356660832573E-3</v>
      </c>
      <c r="H893" s="118">
        <f t="shared" si="494"/>
        <v>45068</v>
      </c>
      <c r="I893" s="118">
        <f t="shared" si="483"/>
        <v>45068</v>
      </c>
      <c r="J893" s="119">
        <f t="shared" si="489"/>
        <v>20</v>
      </c>
      <c r="K893" s="119">
        <f t="shared" si="505"/>
        <v>1</v>
      </c>
      <c r="L893" s="8">
        <f t="shared" si="490"/>
        <v>1.0003538199999999</v>
      </c>
      <c r="M893" s="120">
        <f t="shared" si="506"/>
        <v>1.0083999100000001</v>
      </c>
      <c r="N893" s="120">
        <f t="shared" si="498"/>
        <v>1.2245606713334272</v>
      </c>
      <c r="O893" s="113">
        <f t="shared" si="502"/>
        <v>1.2249939400000001</v>
      </c>
      <c r="P893" s="113">
        <f t="shared" si="484"/>
        <v>1262.8504192600001</v>
      </c>
      <c r="Q893" s="11">
        <f t="shared" si="495"/>
        <v>0</v>
      </c>
      <c r="R893" s="30">
        <f t="shared" si="491"/>
        <v>0</v>
      </c>
      <c r="S893" s="8">
        <f t="shared" si="485"/>
        <v>0</v>
      </c>
      <c r="T893" s="122">
        <f t="shared" si="492"/>
        <v>0.13059999999999999</v>
      </c>
      <c r="U893" s="121">
        <f t="shared" si="501"/>
        <v>1</v>
      </c>
      <c r="V893" s="121">
        <v>252</v>
      </c>
      <c r="W893" s="120">
        <f t="shared" si="486"/>
        <v>1.000487216</v>
      </c>
      <c r="X893" s="113">
        <f t="shared" si="499"/>
        <v>0.61528092000000001</v>
      </c>
      <c r="Y893" s="191">
        <f t="shared" si="500"/>
        <v>0</v>
      </c>
      <c r="Z893" s="125" t="str">
        <f t="shared" si="496"/>
        <v>INCORPJ=</v>
      </c>
      <c r="AA893" s="118">
        <f t="shared" si="497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87"/>
        <v>45039</v>
      </c>
      <c r="B894" s="113">
        <f t="shared" si="481"/>
        <v>1263.4657001800001</v>
      </c>
      <c r="C894" s="113">
        <f t="shared" si="493"/>
        <v>1030.90340126</v>
      </c>
      <c r="D894" s="114">
        <f t="shared" si="488"/>
        <v>6563.07</v>
      </c>
      <c r="E894" s="115">
        <f t="shared" si="503"/>
        <v>6609.67</v>
      </c>
      <c r="F894" s="116">
        <f t="shared" si="504"/>
        <v>45005</v>
      </c>
      <c r="G894" s="117">
        <f t="shared" si="482"/>
        <v>7.1003356660832573E-3</v>
      </c>
      <c r="H894" s="118">
        <f t="shared" si="494"/>
        <v>45068</v>
      </c>
      <c r="I894" s="118">
        <f t="shared" si="483"/>
        <v>45068</v>
      </c>
      <c r="J894" s="119">
        <f t="shared" si="489"/>
        <v>20</v>
      </c>
      <c r="K894" s="119">
        <f t="shared" si="505"/>
        <v>1</v>
      </c>
      <c r="L894" s="8">
        <f t="shared" si="490"/>
        <v>1.0003538199999999</v>
      </c>
      <c r="M894" s="120">
        <f t="shared" si="506"/>
        <v>1.0083999100000001</v>
      </c>
      <c r="N894" s="120">
        <f t="shared" si="498"/>
        <v>1.2245606713334272</v>
      </c>
      <c r="O894" s="113">
        <f t="shared" si="502"/>
        <v>1.2249939400000001</v>
      </c>
      <c r="P894" s="113">
        <f t="shared" si="484"/>
        <v>1262.8504192600001</v>
      </c>
      <c r="Q894" s="11">
        <f t="shared" si="495"/>
        <v>0</v>
      </c>
      <c r="R894" s="30">
        <f t="shared" si="491"/>
        <v>0</v>
      </c>
      <c r="S894" s="8">
        <f t="shared" si="485"/>
        <v>0</v>
      </c>
      <c r="T894" s="122">
        <f t="shared" si="492"/>
        <v>0.13059999999999999</v>
      </c>
      <c r="U894" s="121">
        <f t="shared" si="501"/>
        <v>1</v>
      </c>
      <c r="V894" s="121">
        <v>252</v>
      </c>
      <c r="W894" s="120">
        <f t="shared" si="486"/>
        <v>1.000487216</v>
      </c>
      <c r="X894" s="113">
        <f t="shared" si="499"/>
        <v>0.61528092000000001</v>
      </c>
      <c r="Y894" s="191">
        <f t="shared" si="500"/>
        <v>0</v>
      </c>
      <c r="Z894" s="125" t="str">
        <f t="shared" si="496"/>
        <v>INCORPJ=</v>
      </c>
      <c r="AA894" s="118">
        <f t="shared" si="497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87"/>
        <v>45040</v>
      </c>
      <c r="B895" s="113">
        <f t="shared" si="481"/>
        <v>1263.4657001800001</v>
      </c>
      <c r="C895" s="113">
        <f t="shared" si="493"/>
        <v>1030.90340126</v>
      </c>
      <c r="D895" s="114">
        <f t="shared" si="488"/>
        <v>6563.07</v>
      </c>
      <c r="E895" s="115">
        <f t="shared" si="503"/>
        <v>6609.67</v>
      </c>
      <c r="F895" s="116">
        <f t="shared" si="504"/>
        <v>45005</v>
      </c>
      <c r="G895" s="117">
        <f t="shared" si="482"/>
        <v>7.1003356660832573E-3</v>
      </c>
      <c r="H895" s="118">
        <f t="shared" si="494"/>
        <v>45068</v>
      </c>
      <c r="I895" s="118">
        <f t="shared" si="483"/>
        <v>45068</v>
      </c>
      <c r="J895" s="119">
        <f t="shared" si="489"/>
        <v>20</v>
      </c>
      <c r="K895" s="119">
        <f t="shared" si="505"/>
        <v>1</v>
      </c>
      <c r="L895" s="8">
        <f t="shared" si="490"/>
        <v>1.0003538199999999</v>
      </c>
      <c r="M895" s="120">
        <f t="shared" si="506"/>
        <v>1.0083999100000001</v>
      </c>
      <c r="N895" s="120">
        <f t="shared" si="498"/>
        <v>1.2245606713334272</v>
      </c>
      <c r="O895" s="113">
        <f t="shared" si="502"/>
        <v>1.2249939400000001</v>
      </c>
      <c r="P895" s="113">
        <f t="shared" si="484"/>
        <v>1262.8504192600001</v>
      </c>
      <c r="Q895" s="11">
        <f t="shared" si="495"/>
        <v>0</v>
      </c>
      <c r="R895" s="30">
        <f t="shared" si="491"/>
        <v>0</v>
      </c>
      <c r="S895" s="8">
        <f t="shared" si="485"/>
        <v>0</v>
      </c>
      <c r="T895" s="122">
        <f t="shared" si="492"/>
        <v>0.13059999999999999</v>
      </c>
      <c r="U895" s="121">
        <f t="shared" si="501"/>
        <v>1</v>
      </c>
      <c r="V895" s="121">
        <v>252</v>
      </c>
      <c r="W895" s="120">
        <f t="shared" si="486"/>
        <v>1.000487216</v>
      </c>
      <c r="X895" s="113">
        <f t="shared" si="499"/>
        <v>0.61528092000000001</v>
      </c>
      <c r="Y895" s="191">
        <f t="shared" si="500"/>
        <v>0</v>
      </c>
      <c r="Z895" s="125" t="str">
        <f t="shared" si="496"/>
        <v>INCORPJ=</v>
      </c>
      <c r="AA895" s="118">
        <f t="shared" si="497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87"/>
        <v>45041</v>
      </c>
      <c r="B896" s="113">
        <f t="shared" si="481"/>
        <v>1264.52854039</v>
      </c>
      <c r="C896" s="113">
        <f t="shared" si="493"/>
        <v>1030.90340126</v>
      </c>
      <c r="D896" s="114">
        <f t="shared" si="488"/>
        <v>6563.07</v>
      </c>
      <c r="E896" s="115">
        <f t="shared" si="503"/>
        <v>6609.67</v>
      </c>
      <c r="F896" s="116">
        <f t="shared" si="504"/>
        <v>45005</v>
      </c>
      <c r="G896" s="117">
        <f t="shared" si="482"/>
        <v>7.1003356660832573E-3</v>
      </c>
      <c r="H896" s="118">
        <f t="shared" si="494"/>
        <v>45068</v>
      </c>
      <c r="I896" s="118">
        <f t="shared" si="483"/>
        <v>45068</v>
      </c>
      <c r="J896" s="119">
        <f t="shared" si="489"/>
        <v>20</v>
      </c>
      <c r="K896" s="119">
        <f t="shared" si="505"/>
        <v>2</v>
      </c>
      <c r="L896" s="8">
        <f t="shared" si="490"/>
        <v>1.00070777</v>
      </c>
      <c r="M896" s="120">
        <f t="shared" si="506"/>
        <v>1.0083999100000001</v>
      </c>
      <c r="N896" s="120">
        <f t="shared" si="498"/>
        <v>1.2245606713334272</v>
      </c>
      <c r="O896" s="113">
        <f t="shared" si="502"/>
        <v>1.22542737</v>
      </c>
      <c r="P896" s="113">
        <f t="shared" si="484"/>
        <v>1263.29724373</v>
      </c>
      <c r="Q896" s="11">
        <f t="shared" si="495"/>
        <v>0</v>
      </c>
      <c r="R896" s="30">
        <f t="shared" si="491"/>
        <v>0</v>
      </c>
      <c r="S896" s="8">
        <f t="shared" si="485"/>
        <v>0</v>
      </c>
      <c r="T896" s="122">
        <f t="shared" si="492"/>
        <v>0.13059999999999999</v>
      </c>
      <c r="U896" s="121">
        <f t="shared" si="501"/>
        <v>2</v>
      </c>
      <c r="V896" s="121">
        <v>252</v>
      </c>
      <c r="W896" s="120">
        <f t="shared" si="486"/>
        <v>1.0009746690000001</v>
      </c>
      <c r="X896" s="113">
        <f t="shared" si="499"/>
        <v>1.2312966599999999</v>
      </c>
      <c r="Y896" s="191">
        <f t="shared" si="500"/>
        <v>0</v>
      </c>
      <c r="Z896" s="125" t="str">
        <f t="shared" si="496"/>
        <v>INCORPJ=</v>
      </c>
      <c r="AA896" s="118">
        <f t="shared" si="497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87"/>
        <v>45042</v>
      </c>
      <c r="B897" s="113">
        <f t="shared" si="481"/>
        <v>1265.5922912000001</v>
      </c>
      <c r="C897" s="113">
        <f t="shared" si="493"/>
        <v>1030.90340126</v>
      </c>
      <c r="D897" s="114">
        <f t="shared" si="488"/>
        <v>6563.07</v>
      </c>
      <c r="E897" s="115">
        <f t="shared" si="503"/>
        <v>6609.67</v>
      </c>
      <c r="F897" s="116">
        <f t="shared" si="504"/>
        <v>45005</v>
      </c>
      <c r="G897" s="117">
        <f t="shared" si="482"/>
        <v>7.1003356660832573E-3</v>
      </c>
      <c r="H897" s="118">
        <f t="shared" si="494"/>
        <v>45068</v>
      </c>
      <c r="I897" s="118">
        <f t="shared" si="483"/>
        <v>45068</v>
      </c>
      <c r="J897" s="119">
        <f t="shared" si="489"/>
        <v>20</v>
      </c>
      <c r="K897" s="119">
        <f t="shared" si="505"/>
        <v>3</v>
      </c>
      <c r="L897" s="8">
        <f t="shared" si="490"/>
        <v>1.0010618499999999</v>
      </c>
      <c r="M897" s="120">
        <f t="shared" si="506"/>
        <v>1.0083999100000001</v>
      </c>
      <c r="N897" s="120">
        <f t="shared" si="498"/>
        <v>1.2245606713334272</v>
      </c>
      <c r="O897" s="113">
        <f t="shared" si="502"/>
        <v>1.22586097</v>
      </c>
      <c r="P897" s="113">
        <f t="shared" si="484"/>
        <v>1263.74424344</v>
      </c>
      <c r="Q897" s="11">
        <f t="shared" si="495"/>
        <v>0</v>
      </c>
      <c r="R897" s="30">
        <f t="shared" si="491"/>
        <v>0</v>
      </c>
      <c r="S897" s="8">
        <f t="shared" si="485"/>
        <v>0</v>
      </c>
      <c r="T897" s="122">
        <f t="shared" si="492"/>
        <v>0.13059999999999999</v>
      </c>
      <c r="U897" s="121">
        <f t="shared" si="501"/>
        <v>3</v>
      </c>
      <c r="V897" s="121">
        <v>252</v>
      </c>
      <c r="W897" s="120">
        <f t="shared" si="486"/>
        <v>1.001462359</v>
      </c>
      <c r="X897" s="113">
        <f t="shared" si="499"/>
        <v>1.84804776</v>
      </c>
      <c r="Y897" s="191">
        <f t="shared" si="500"/>
        <v>0</v>
      </c>
      <c r="Z897" s="125" t="str">
        <f t="shared" si="496"/>
        <v>INCORPJ=</v>
      </c>
      <c r="AA897" s="118">
        <f t="shared" si="497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87"/>
        <v>45043</v>
      </c>
      <c r="B898" s="113">
        <f t="shared" si="481"/>
        <v>1266.6569247699999</v>
      </c>
      <c r="C898" s="113">
        <f t="shared" si="493"/>
        <v>1030.90340126</v>
      </c>
      <c r="D898" s="114">
        <f t="shared" si="488"/>
        <v>6563.07</v>
      </c>
      <c r="E898" s="115">
        <f t="shared" si="503"/>
        <v>6609.67</v>
      </c>
      <c r="F898" s="116">
        <f t="shared" si="504"/>
        <v>45005</v>
      </c>
      <c r="G898" s="117">
        <f t="shared" si="482"/>
        <v>7.1003356660832573E-3</v>
      </c>
      <c r="H898" s="118">
        <f t="shared" si="494"/>
        <v>45068</v>
      </c>
      <c r="I898" s="118">
        <f t="shared" si="483"/>
        <v>45068</v>
      </c>
      <c r="J898" s="119">
        <f t="shared" si="489"/>
        <v>20</v>
      </c>
      <c r="K898" s="119">
        <f t="shared" si="505"/>
        <v>4</v>
      </c>
      <c r="L898" s="8">
        <f t="shared" si="490"/>
        <v>1.00141605</v>
      </c>
      <c r="M898" s="120">
        <f t="shared" si="506"/>
        <v>1.0083999100000001</v>
      </c>
      <c r="N898" s="120">
        <f t="shared" si="498"/>
        <v>1.2245606713334272</v>
      </c>
      <c r="O898" s="113">
        <f t="shared" si="502"/>
        <v>1.2262947099999999</v>
      </c>
      <c r="P898" s="113">
        <f t="shared" si="484"/>
        <v>1264.19138748</v>
      </c>
      <c r="Q898" s="11">
        <f t="shared" si="495"/>
        <v>0</v>
      </c>
      <c r="R898" s="30">
        <f t="shared" si="491"/>
        <v>0</v>
      </c>
      <c r="S898" s="8">
        <f t="shared" si="485"/>
        <v>0</v>
      </c>
      <c r="T898" s="122">
        <f t="shared" si="492"/>
        <v>0.13059999999999999</v>
      </c>
      <c r="U898" s="121">
        <f t="shared" si="501"/>
        <v>4</v>
      </c>
      <c r="V898" s="121">
        <v>252</v>
      </c>
      <c r="W898" s="120">
        <f t="shared" si="486"/>
        <v>1.001950288</v>
      </c>
      <c r="X898" s="113">
        <f t="shared" si="499"/>
        <v>2.4655372899999999</v>
      </c>
      <c r="Y898" s="191">
        <f t="shared" si="500"/>
        <v>0</v>
      </c>
      <c r="Z898" s="125" t="str">
        <f t="shared" si="496"/>
        <v>INCORPJ=</v>
      </c>
      <c r="AA898" s="118">
        <f t="shared" si="497"/>
        <v>45068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87"/>
        <v>45044</v>
      </c>
      <c r="B899" s="113">
        <f t="shared" si="481"/>
        <v>1267.72243908</v>
      </c>
      <c r="C899" s="113">
        <f t="shared" si="493"/>
        <v>1030.90340126</v>
      </c>
      <c r="D899" s="114">
        <f t="shared" si="488"/>
        <v>6563.07</v>
      </c>
      <c r="E899" s="115">
        <f t="shared" si="503"/>
        <v>6609.67</v>
      </c>
      <c r="F899" s="116">
        <f t="shared" si="504"/>
        <v>45005</v>
      </c>
      <c r="G899" s="117">
        <f t="shared" si="482"/>
        <v>7.1003356660832573E-3</v>
      </c>
      <c r="H899" s="118">
        <f t="shared" si="494"/>
        <v>45068</v>
      </c>
      <c r="I899" s="118">
        <f t="shared" si="483"/>
        <v>45068</v>
      </c>
      <c r="J899" s="119">
        <f t="shared" si="489"/>
        <v>20</v>
      </c>
      <c r="K899" s="119">
        <f t="shared" si="505"/>
        <v>5</v>
      </c>
      <c r="L899" s="8">
        <f t="shared" si="490"/>
        <v>1.00177037</v>
      </c>
      <c r="M899" s="120">
        <f t="shared" si="506"/>
        <v>1.0083999100000001</v>
      </c>
      <c r="N899" s="120">
        <f t="shared" si="498"/>
        <v>1.2245606713334272</v>
      </c>
      <c r="O899" s="113">
        <f t="shared" si="502"/>
        <v>1.22672859</v>
      </c>
      <c r="P899" s="113">
        <f t="shared" si="484"/>
        <v>1264.63867585</v>
      </c>
      <c r="Q899" s="11">
        <f t="shared" si="495"/>
        <v>0</v>
      </c>
      <c r="R899" s="30">
        <f t="shared" si="491"/>
        <v>0</v>
      </c>
      <c r="S899" s="8">
        <f t="shared" si="485"/>
        <v>0</v>
      </c>
      <c r="T899" s="122">
        <f t="shared" si="492"/>
        <v>0.13059999999999999</v>
      </c>
      <c r="U899" s="121">
        <f t="shared" si="501"/>
        <v>5</v>
      </c>
      <c r="V899" s="121">
        <v>252</v>
      </c>
      <c r="W899" s="120">
        <f t="shared" si="486"/>
        <v>1.002438454</v>
      </c>
      <c r="X899" s="113">
        <f t="shared" si="499"/>
        <v>3.0837632300000002</v>
      </c>
      <c r="Y899" s="191">
        <f t="shared" si="500"/>
        <v>0</v>
      </c>
      <c r="Z899" s="125" t="str">
        <f t="shared" si="496"/>
        <v>INCORPJ=</v>
      </c>
      <c r="AA899" s="118">
        <f t="shared" si="497"/>
        <v>45068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87"/>
        <v>45045</v>
      </c>
      <c r="B900" s="113">
        <f t="shared" si="481"/>
        <v>1268.78886569</v>
      </c>
      <c r="C900" s="113">
        <f t="shared" si="493"/>
        <v>1030.90340126</v>
      </c>
      <c r="D900" s="114">
        <f t="shared" si="488"/>
        <v>6563.07</v>
      </c>
      <c r="E900" s="115">
        <f t="shared" si="503"/>
        <v>6609.67</v>
      </c>
      <c r="F900" s="116">
        <f t="shared" si="504"/>
        <v>45005</v>
      </c>
      <c r="G900" s="117">
        <f t="shared" si="482"/>
        <v>7.1003356660832573E-3</v>
      </c>
      <c r="H900" s="118">
        <f t="shared" si="494"/>
        <v>45068</v>
      </c>
      <c r="I900" s="118">
        <f t="shared" si="483"/>
        <v>45068</v>
      </c>
      <c r="J900" s="119">
        <f t="shared" si="489"/>
        <v>20</v>
      </c>
      <c r="K900" s="119">
        <f t="shared" si="505"/>
        <v>6</v>
      </c>
      <c r="L900" s="8">
        <f t="shared" si="490"/>
        <v>1.0021248199999999</v>
      </c>
      <c r="M900" s="120">
        <f t="shared" si="506"/>
        <v>1.0083999100000001</v>
      </c>
      <c r="N900" s="120">
        <f t="shared" si="498"/>
        <v>1.2245606713334272</v>
      </c>
      <c r="O900" s="113">
        <f t="shared" si="502"/>
        <v>1.22716264</v>
      </c>
      <c r="P900" s="113">
        <f t="shared" si="484"/>
        <v>1265.08613947</v>
      </c>
      <c r="Q900" s="11">
        <f t="shared" si="495"/>
        <v>0</v>
      </c>
      <c r="R900" s="30">
        <f t="shared" si="491"/>
        <v>0</v>
      </c>
      <c r="S900" s="8">
        <f t="shared" si="485"/>
        <v>0</v>
      </c>
      <c r="T900" s="122">
        <f t="shared" si="492"/>
        <v>0.13059999999999999</v>
      </c>
      <c r="U900" s="121">
        <f t="shared" si="501"/>
        <v>6</v>
      </c>
      <c r="V900" s="121">
        <v>252</v>
      </c>
      <c r="W900" s="120">
        <f t="shared" si="486"/>
        <v>1.0029268570000001</v>
      </c>
      <c r="X900" s="113">
        <f t="shared" si="499"/>
        <v>3.7027262200000002</v>
      </c>
      <c r="Y900" s="191">
        <f t="shared" si="500"/>
        <v>0</v>
      </c>
      <c r="Z900" s="125" t="str">
        <f t="shared" si="496"/>
        <v>INCORPJ=</v>
      </c>
      <c r="AA900" s="118">
        <f t="shared" si="497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87"/>
        <v>45046</v>
      </c>
      <c r="B901" s="113">
        <f t="shared" si="481"/>
        <v>1268.78886569</v>
      </c>
      <c r="C901" s="113">
        <f t="shared" si="493"/>
        <v>1030.90340126</v>
      </c>
      <c r="D901" s="114">
        <f t="shared" si="488"/>
        <v>6563.07</v>
      </c>
      <c r="E901" s="115">
        <f t="shared" si="503"/>
        <v>6609.67</v>
      </c>
      <c r="F901" s="116">
        <f t="shared" si="504"/>
        <v>45005</v>
      </c>
      <c r="G901" s="117">
        <f t="shared" si="482"/>
        <v>7.1003356660832573E-3</v>
      </c>
      <c r="H901" s="118">
        <f t="shared" si="494"/>
        <v>45068</v>
      </c>
      <c r="I901" s="118">
        <f t="shared" si="483"/>
        <v>45068</v>
      </c>
      <c r="J901" s="119">
        <f t="shared" si="489"/>
        <v>20</v>
      </c>
      <c r="K901" s="119">
        <f t="shared" si="505"/>
        <v>6</v>
      </c>
      <c r="L901" s="8">
        <f t="shared" si="490"/>
        <v>1.0021248199999999</v>
      </c>
      <c r="M901" s="120">
        <f t="shared" si="506"/>
        <v>1.0083999100000001</v>
      </c>
      <c r="N901" s="120">
        <f t="shared" si="498"/>
        <v>1.2245606713334272</v>
      </c>
      <c r="O901" s="113">
        <f t="shared" si="502"/>
        <v>1.22716264</v>
      </c>
      <c r="P901" s="113">
        <f t="shared" si="484"/>
        <v>1265.08613947</v>
      </c>
      <c r="Q901" s="11">
        <f t="shared" si="495"/>
        <v>0</v>
      </c>
      <c r="R901" s="30">
        <f t="shared" si="491"/>
        <v>0</v>
      </c>
      <c r="S901" s="8">
        <f t="shared" si="485"/>
        <v>0</v>
      </c>
      <c r="T901" s="122">
        <f t="shared" si="492"/>
        <v>0.13059999999999999</v>
      </c>
      <c r="U901" s="121">
        <f t="shared" si="501"/>
        <v>6</v>
      </c>
      <c r="V901" s="121">
        <v>252</v>
      </c>
      <c r="W901" s="120">
        <f t="shared" si="486"/>
        <v>1.0029268570000001</v>
      </c>
      <c r="X901" s="113">
        <f t="shared" si="499"/>
        <v>3.7027262200000002</v>
      </c>
      <c r="Y901" s="191">
        <f t="shared" si="500"/>
        <v>0</v>
      </c>
      <c r="Z901" s="125" t="str">
        <f t="shared" si="496"/>
        <v>INCORPJ=</v>
      </c>
      <c r="AA901" s="118">
        <f t="shared" si="497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87"/>
        <v>45047</v>
      </c>
      <c r="B902" s="113">
        <f t="shared" si="481"/>
        <v>1268.78886569</v>
      </c>
      <c r="C902" s="113">
        <f t="shared" si="493"/>
        <v>1030.90340126</v>
      </c>
      <c r="D902" s="114">
        <f t="shared" si="488"/>
        <v>6563.07</v>
      </c>
      <c r="E902" s="115">
        <f t="shared" si="503"/>
        <v>6609.67</v>
      </c>
      <c r="F902" s="116">
        <f t="shared" si="504"/>
        <v>45005</v>
      </c>
      <c r="G902" s="117">
        <f t="shared" si="482"/>
        <v>7.1003356660832573E-3</v>
      </c>
      <c r="H902" s="118">
        <f t="shared" si="494"/>
        <v>45068</v>
      </c>
      <c r="I902" s="118">
        <f t="shared" si="483"/>
        <v>45068</v>
      </c>
      <c r="J902" s="119">
        <f t="shared" si="489"/>
        <v>20</v>
      </c>
      <c r="K902" s="119">
        <f t="shared" si="505"/>
        <v>6</v>
      </c>
      <c r="L902" s="8">
        <f t="shared" si="490"/>
        <v>1.0021248199999999</v>
      </c>
      <c r="M902" s="120">
        <f t="shared" si="506"/>
        <v>1.0083999100000001</v>
      </c>
      <c r="N902" s="120">
        <f t="shared" si="498"/>
        <v>1.2245606713334272</v>
      </c>
      <c r="O902" s="113">
        <f t="shared" si="502"/>
        <v>1.22716264</v>
      </c>
      <c r="P902" s="113">
        <f t="shared" si="484"/>
        <v>1265.08613947</v>
      </c>
      <c r="Q902" s="11">
        <f t="shared" si="495"/>
        <v>0</v>
      </c>
      <c r="R902" s="30">
        <f t="shared" si="491"/>
        <v>0</v>
      </c>
      <c r="S902" s="8">
        <f t="shared" si="485"/>
        <v>0</v>
      </c>
      <c r="T902" s="122">
        <f t="shared" si="492"/>
        <v>0.13059999999999999</v>
      </c>
      <c r="U902" s="121">
        <f t="shared" si="501"/>
        <v>6</v>
      </c>
      <c r="V902" s="121">
        <v>252</v>
      </c>
      <c r="W902" s="120">
        <f t="shared" si="486"/>
        <v>1.0029268570000001</v>
      </c>
      <c r="X902" s="113">
        <f t="shared" si="499"/>
        <v>3.7027262200000002</v>
      </c>
      <c r="Y902" s="191">
        <f t="shared" si="500"/>
        <v>0</v>
      </c>
      <c r="Z902" s="125" t="str">
        <f t="shared" si="496"/>
        <v>INCORPJ=</v>
      </c>
      <c r="AA902" s="118">
        <f t="shared" si="497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87"/>
        <v>45048</v>
      </c>
      <c r="B903" s="113">
        <f t="shared" si="481"/>
        <v>1268.78886569</v>
      </c>
      <c r="C903" s="113">
        <f t="shared" si="493"/>
        <v>1030.90340126</v>
      </c>
      <c r="D903" s="114">
        <f t="shared" si="488"/>
        <v>6563.07</v>
      </c>
      <c r="E903" s="115">
        <f t="shared" si="503"/>
        <v>6609.67</v>
      </c>
      <c r="F903" s="116">
        <f t="shared" si="504"/>
        <v>45005</v>
      </c>
      <c r="G903" s="117">
        <f t="shared" si="482"/>
        <v>7.1003356660832573E-3</v>
      </c>
      <c r="H903" s="118">
        <f t="shared" si="494"/>
        <v>45068</v>
      </c>
      <c r="I903" s="118">
        <f t="shared" si="483"/>
        <v>45068</v>
      </c>
      <c r="J903" s="119">
        <f t="shared" si="489"/>
        <v>20</v>
      </c>
      <c r="K903" s="119">
        <f t="shared" si="505"/>
        <v>6</v>
      </c>
      <c r="L903" s="8">
        <f t="shared" si="490"/>
        <v>1.0021248199999999</v>
      </c>
      <c r="M903" s="120">
        <f t="shared" si="506"/>
        <v>1.0083999100000001</v>
      </c>
      <c r="N903" s="120">
        <f t="shared" si="498"/>
        <v>1.2245606713334272</v>
      </c>
      <c r="O903" s="113">
        <f t="shared" si="502"/>
        <v>1.22716264</v>
      </c>
      <c r="P903" s="113">
        <f t="shared" si="484"/>
        <v>1265.08613947</v>
      </c>
      <c r="Q903" s="11">
        <f t="shared" si="495"/>
        <v>0</v>
      </c>
      <c r="R903" s="30">
        <f t="shared" si="491"/>
        <v>0</v>
      </c>
      <c r="S903" s="8">
        <f t="shared" si="485"/>
        <v>0</v>
      </c>
      <c r="T903" s="122">
        <f t="shared" si="492"/>
        <v>0.13059999999999999</v>
      </c>
      <c r="U903" s="121">
        <f t="shared" si="501"/>
        <v>6</v>
      </c>
      <c r="V903" s="121">
        <v>252</v>
      </c>
      <c r="W903" s="120">
        <f t="shared" si="486"/>
        <v>1.0029268570000001</v>
      </c>
      <c r="X903" s="113">
        <f t="shared" si="499"/>
        <v>3.7027262200000002</v>
      </c>
      <c r="Y903" s="191">
        <f t="shared" si="500"/>
        <v>0</v>
      </c>
      <c r="Z903" s="125" t="str">
        <f t="shared" si="496"/>
        <v>INCORPJ=</v>
      </c>
      <c r="AA903" s="118">
        <f t="shared" si="497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87"/>
        <v>45049</v>
      </c>
      <c r="B904" s="113">
        <f t="shared" si="481"/>
        <v>1269.85618701</v>
      </c>
      <c r="C904" s="113">
        <f t="shared" si="493"/>
        <v>1030.90340126</v>
      </c>
      <c r="D904" s="114">
        <f t="shared" si="488"/>
        <v>6563.07</v>
      </c>
      <c r="E904" s="115">
        <f t="shared" si="503"/>
        <v>6609.67</v>
      </c>
      <c r="F904" s="116">
        <f t="shared" si="504"/>
        <v>45005</v>
      </c>
      <c r="G904" s="117">
        <f t="shared" si="482"/>
        <v>7.1003356660832573E-3</v>
      </c>
      <c r="H904" s="118">
        <f t="shared" si="494"/>
        <v>45068</v>
      </c>
      <c r="I904" s="118">
        <f t="shared" si="483"/>
        <v>45068</v>
      </c>
      <c r="J904" s="119">
        <f t="shared" si="489"/>
        <v>20</v>
      </c>
      <c r="K904" s="119">
        <f t="shared" si="505"/>
        <v>7</v>
      </c>
      <c r="L904" s="8">
        <f t="shared" si="490"/>
        <v>1.0024793999999999</v>
      </c>
      <c r="M904" s="120">
        <f t="shared" si="506"/>
        <v>1.0083999100000001</v>
      </c>
      <c r="N904" s="120">
        <f t="shared" si="498"/>
        <v>1.2245606713334272</v>
      </c>
      <c r="O904" s="113">
        <f t="shared" si="502"/>
        <v>1.2275968399999999</v>
      </c>
      <c r="P904" s="113">
        <f t="shared" si="484"/>
        <v>1265.5337577299999</v>
      </c>
      <c r="Q904" s="11">
        <f t="shared" si="495"/>
        <v>0</v>
      </c>
      <c r="R904" s="30">
        <f t="shared" si="491"/>
        <v>0</v>
      </c>
      <c r="S904" s="8">
        <f t="shared" si="485"/>
        <v>0</v>
      </c>
      <c r="T904" s="122">
        <f t="shared" si="492"/>
        <v>0.13059999999999999</v>
      </c>
      <c r="U904" s="121">
        <f t="shared" si="501"/>
        <v>7</v>
      </c>
      <c r="V904" s="121">
        <v>252</v>
      </c>
      <c r="W904" s="120">
        <f t="shared" si="486"/>
        <v>1.0034154989999999</v>
      </c>
      <c r="X904" s="113">
        <f t="shared" si="499"/>
        <v>4.3224292799999997</v>
      </c>
      <c r="Y904" s="191">
        <f t="shared" si="500"/>
        <v>0</v>
      </c>
      <c r="Z904" s="125" t="str">
        <f t="shared" si="496"/>
        <v>INCORPJ=</v>
      </c>
      <c r="AA904" s="118">
        <f t="shared" si="497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87"/>
        <v>45050</v>
      </c>
      <c r="B905" s="113">
        <f t="shared" si="481"/>
        <v>1270.9244023200001</v>
      </c>
      <c r="C905" s="113">
        <f t="shared" si="493"/>
        <v>1030.90340126</v>
      </c>
      <c r="D905" s="114">
        <f t="shared" si="488"/>
        <v>6563.07</v>
      </c>
      <c r="E905" s="115">
        <f t="shared" si="503"/>
        <v>6609.67</v>
      </c>
      <c r="F905" s="116">
        <f t="shared" si="504"/>
        <v>45005</v>
      </c>
      <c r="G905" s="117">
        <f t="shared" si="482"/>
        <v>7.1003356660832573E-3</v>
      </c>
      <c r="H905" s="118">
        <f t="shared" si="494"/>
        <v>45068</v>
      </c>
      <c r="I905" s="118">
        <f t="shared" si="483"/>
        <v>45068</v>
      </c>
      <c r="J905" s="119">
        <f t="shared" si="489"/>
        <v>20</v>
      </c>
      <c r="K905" s="119">
        <f t="shared" si="505"/>
        <v>8</v>
      </c>
      <c r="L905" s="8">
        <f t="shared" si="490"/>
        <v>1.0028341000000001</v>
      </c>
      <c r="M905" s="120">
        <f t="shared" si="506"/>
        <v>1.0083999100000001</v>
      </c>
      <c r="N905" s="120">
        <f t="shared" si="498"/>
        <v>1.2245606713334272</v>
      </c>
      <c r="O905" s="113">
        <f t="shared" si="502"/>
        <v>1.2280311900000001</v>
      </c>
      <c r="P905" s="113">
        <f t="shared" si="484"/>
        <v>1265.9815306200001</v>
      </c>
      <c r="Q905" s="11">
        <f t="shared" si="495"/>
        <v>0</v>
      </c>
      <c r="R905" s="30">
        <f t="shared" si="491"/>
        <v>0</v>
      </c>
      <c r="S905" s="8">
        <f t="shared" si="485"/>
        <v>0</v>
      </c>
      <c r="T905" s="122">
        <f t="shared" si="492"/>
        <v>0.13059999999999999</v>
      </c>
      <c r="U905" s="121">
        <f t="shared" si="501"/>
        <v>8</v>
      </c>
      <c r="V905" s="121">
        <v>252</v>
      </c>
      <c r="W905" s="120">
        <f t="shared" si="486"/>
        <v>1.003904379</v>
      </c>
      <c r="X905" s="113">
        <f t="shared" si="499"/>
        <v>4.9428717000000004</v>
      </c>
      <c r="Y905" s="191">
        <f t="shared" si="500"/>
        <v>0</v>
      </c>
      <c r="Z905" s="125" t="str">
        <f t="shared" si="496"/>
        <v>INCORPJ=</v>
      </c>
      <c r="AA905" s="118">
        <f t="shared" si="497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87"/>
        <v>45051</v>
      </c>
      <c r="B906" s="113">
        <f t="shared" ref="B906:B969" si="507">(P906+X906)</f>
        <v>1271.9935225300001</v>
      </c>
      <c r="C906" s="113">
        <f t="shared" si="493"/>
        <v>1030.90340126</v>
      </c>
      <c r="D906" s="114">
        <f t="shared" si="488"/>
        <v>6563.07</v>
      </c>
      <c r="E906" s="115">
        <f t="shared" si="503"/>
        <v>6609.67</v>
      </c>
      <c r="F906" s="116">
        <f t="shared" si="504"/>
        <v>45005</v>
      </c>
      <c r="G906" s="117">
        <f t="shared" ref="G906:G969" si="508">(E906/D906)-1</f>
        <v>7.1003356660832573E-3</v>
      </c>
      <c r="H906" s="118">
        <f t="shared" si="494"/>
        <v>45068</v>
      </c>
      <c r="I906" s="118">
        <f t="shared" ref="I906:I969" si="509">IF(A906&gt;I905,H906,I905)</f>
        <v>45068</v>
      </c>
      <c r="J906" s="119">
        <f t="shared" si="489"/>
        <v>20</v>
      </c>
      <c r="K906" s="119">
        <f t="shared" si="505"/>
        <v>9</v>
      </c>
      <c r="L906" s="8">
        <f t="shared" si="490"/>
        <v>1.0031889300000001</v>
      </c>
      <c r="M906" s="120">
        <f t="shared" si="506"/>
        <v>1.0083999100000001</v>
      </c>
      <c r="N906" s="120">
        <f t="shared" si="498"/>
        <v>1.2245606713334272</v>
      </c>
      <c r="O906" s="113">
        <f t="shared" si="502"/>
        <v>1.2284657000000001</v>
      </c>
      <c r="P906" s="113">
        <f t="shared" ref="P906:P969" si="510">TRUNC(C906*O906,8)</f>
        <v>1266.42946846</v>
      </c>
      <c r="Q906" s="11">
        <f t="shared" si="495"/>
        <v>0</v>
      </c>
      <c r="R906" s="30">
        <f t="shared" si="491"/>
        <v>0</v>
      </c>
      <c r="S906" s="8">
        <f t="shared" ref="S906:S969" si="511">IF(R906&gt;0,TRUNC(R906*P906,8),0)</f>
        <v>0</v>
      </c>
      <c r="T906" s="122">
        <f t="shared" si="492"/>
        <v>0.13059999999999999</v>
      </c>
      <c r="U906" s="121">
        <f t="shared" si="501"/>
        <v>9</v>
      </c>
      <c r="V906" s="121">
        <v>252</v>
      </c>
      <c r="W906" s="120">
        <f t="shared" ref="W906:W969" si="512">ROUND((1+T906)^TRUNC((U906/V906),9),9)</f>
        <v>1.0043934969999999</v>
      </c>
      <c r="X906" s="113">
        <f t="shared" si="499"/>
        <v>5.5640540700000001</v>
      </c>
      <c r="Y906" s="191">
        <f t="shared" si="500"/>
        <v>0</v>
      </c>
      <c r="Z906" s="125" t="str">
        <f t="shared" si="496"/>
        <v>INCORPJ=</v>
      </c>
      <c r="AA906" s="118">
        <f t="shared" si="497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13">(A906+1)</f>
        <v>45052</v>
      </c>
      <c r="B907" s="113">
        <f t="shared" si="507"/>
        <v>1273.06353782</v>
      </c>
      <c r="C907" s="113">
        <f t="shared" si="493"/>
        <v>1030.90340126</v>
      </c>
      <c r="D907" s="114">
        <f t="shared" ref="D907:D970" si="514">IF(E907=E906,D906,E906)</f>
        <v>6563.07</v>
      </c>
      <c r="E907" s="115">
        <f t="shared" si="503"/>
        <v>6609.67</v>
      </c>
      <c r="F907" s="116">
        <f t="shared" si="504"/>
        <v>45005</v>
      </c>
      <c r="G907" s="117">
        <f t="shared" si="508"/>
        <v>7.1003356660832573E-3</v>
      </c>
      <c r="H907" s="118">
        <f t="shared" si="494"/>
        <v>45068</v>
      </c>
      <c r="I907" s="118">
        <f t="shared" si="509"/>
        <v>45068</v>
      </c>
      <c r="J907" s="119">
        <f t="shared" ref="J907:J970" si="515">IF(I907=I906,J906,NETWORKDAYS(I906,I907,$AD$176:$AD$502)-1)</f>
        <v>20</v>
      </c>
      <c r="K907" s="119">
        <f t="shared" si="505"/>
        <v>10</v>
      </c>
      <c r="L907" s="8">
        <f t="shared" ref="L907:L970" si="516">IF(E907&lt;D907,1,TRUNC((E907/D907)^TRUNC((K907/J907),9),8))</f>
        <v>1.0035438800000001</v>
      </c>
      <c r="M907" s="120">
        <f t="shared" si="506"/>
        <v>1.0083999100000001</v>
      </c>
      <c r="N907" s="120">
        <f t="shared" si="498"/>
        <v>1.2245606713334272</v>
      </c>
      <c r="O907" s="113">
        <f t="shared" si="502"/>
        <v>1.2289003599999999</v>
      </c>
      <c r="P907" s="113">
        <f t="shared" si="510"/>
        <v>1266.8775609300001</v>
      </c>
      <c r="Q907" s="11">
        <f t="shared" si="495"/>
        <v>0</v>
      </c>
      <c r="R907" s="30">
        <f t="shared" ref="R907:R970" si="517">IF(Q907&gt;0,VLOOKUP($A907,$AD$10:$AI$170,6),0)</f>
        <v>0</v>
      </c>
      <c r="S907" s="8">
        <f t="shared" si="511"/>
        <v>0</v>
      </c>
      <c r="T907" s="122">
        <f t="shared" ref="T907:T970" si="518">(T906)</f>
        <v>0.13059999999999999</v>
      </c>
      <c r="U907" s="121">
        <f t="shared" si="501"/>
        <v>10</v>
      </c>
      <c r="V907" s="121">
        <v>252</v>
      </c>
      <c r="W907" s="120">
        <f t="shared" si="512"/>
        <v>1.004882853</v>
      </c>
      <c r="X907" s="113">
        <f t="shared" si="499"/>
        <v>6.1859768900000001</v>
      </c>
      <c r="Y907" s="191">
        <f t="shared" si="500"/>
        <v>0</v>
      </c>
      <c r="Z907" s="125" t="str">
        <f t="shared" si="496"/>
        <v>INCORPJ=</v>
      </c>
      <c r="AA907" s="118">
        <f t="shared" si="497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13"/>
        <v>45053</v>
      </c>
      <c r="B908" s="113">
        <f t="shared" si="507"/>
        <v>1273.06353782</v>
      </c>
      <c r="C908" s="113">
        <f t="shared" ref="C908:C971" si="519">TRUNC(IF(Q907&gt;0,VLOOKUP(A907,$AD$12:$AE$170,2),C907),8)</f>
        <v>1030.90340126</v>
      </c>
      <c r="D908" s="114">
        <f t="shared" si="514"/>
        <v>6563.07</v>
      </c>
      <c r="E908" s="115">
        <f t="shared" si="503"/>
        <v>6609.67</v>
      </c>
      <c r="F908" s="116">
        <f t="shared" si="504"/>
        <v>45005</v>
      </c>
      <c r="G908" s="117">
        <f t="shared" si="508"/>
        <v>7.1003356660832573E-3</v>
      </c>
      <c r="H908" s="118">
        <f t="shared" ref="H908:H971" si="520">IF(DAY(A908)=H$9,VLOOKUP(A908,AH$118:AN$450,4),H907)</f>
        <v>45068</v>
      </c>
      <c r="I908" s="118">
        <f t="shared" si="509"/>
        <v>45068</v>
      </c>
      <c r="J908" s="119">
        <f t="shared" si="515"/>
        <v>20</v>
      </c>
      <c r="K908" s="119">
        <f t="shared" si="505"/>
        <v>10</v>
      </c>
      <c r="L908" s="8">
        <f t="shared" si="516"/>
        <v>1.0035438800000001</v>
      </c>
      <c r="M908" s="120">
        <f t="shared" si="506"/>
        <v>1.0083999100000001</v>
      </c>
      <c r="N908" s="120">
        <f t="shared" si="498"/>
        <v>1.2245606713334272</v>
      </c>
      <c r="O908" s="113">
        <f t="shared" si="502"/>
        <v>1.2289003599999999</v>
      </c>
      <c r="P908" s="113">
        <f t="shared" si="510"/>
        <v>1266.8775609300001</v>
      </c>
      <c r="Q908" s="11">
        <f t="shared" ref="Q908:Q971" si="521">IF(VLOOKUP(A908,AD$10:AK$170,8)=VLOOKUP(A907,AD$10:AK$170,8),0,VLOOKUP(A908,AD$10:AK$170,8))</f>
        <v>0</v>
      </c>
      <c r="R908" s="30">
        <f t="shared" si="517"/>
        <v>0</v>
      </c>
      <c r="S908" s="8">
        <f t="shared" si="511"/>
        <v>0</v>
      </c>
      <c r="T908" s="122">
        <f t="shared" si="518"/>
        <v>0.13059999999999999</v>
      </c>
      <c r="U908" s="121">
        <f t="shared" si="501"/>
        <v>10</v>
      </c>
      <c r="V908" s="121">
        <v>252</v>
      </c>
      <c r="W908" s="120">
        <f t="shared" si="512"/>
        <v>1.004882853</v>
      </c>
      <c r="X908" s="113">
        <f t="shared" si="499"/>
        <v>6.1859768900000001</v>
      </c>
      <c r="Y908" s="191">
        <f t="shared" si="500"/>
        <v>0</v>
      </c>
      <c r="Z908" s="125" t="str">
        <f t="shared" ref="Z908:Z971" si="522">IF($Q907&gt;0,VLOOKUP($A907,$AD$10:$AM$170,9),Z907)</f>
        <v>INCORPJ=</v>
      </c>
      <c r="AA908" s="118">
        <f t="shared" ref="AA908:AA971" si="523">IF($Q907&gt;0,VLOOKUP($A907,$AD$10:$AM$170,10),AA907)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13"/>
        <v>45054</v>
      </c>
      <c r="B909" s="113">
        <f t="shared" si="507"/>
        <v>1273.06353782</v>
      </c>
      <c r="C909" s="113">
        <f t="shared" si="519"/>
        <v>1030.90340126</v>
      </c>
      <c r="D909" s="114">
        <f t="shared" si="514"/>
        <v>6563.07</v>
      </c>
      <c r="E909" s="115">
        <f t="shared" si="503"/>
        <v>6609.67</v>
      </c>
      <c r="F909" s="116">
        <f t="shared" si="504"/>
        <v>45005</v>
      </c>
      <c r="G909" s="117">
        <f t="shared" si="508"/>
        <v>7.1003356660832573E-3</v>
      </c>
      <c r="H909" s="118">
        <f t="shared" si="520"/>
        <v>45068</v>
      </c>
      <c r="I909" s="118">
        <f t="shared" si="509"/>
        <v>45068</v>
      </c>
      <c r="J909" s="119">
        <f t="shared" si="515"/>
        <v>20</v>
      </c>
      <c r="K909" s="119">
        <f t="shared" si="505"/>
        <v>10</v>
      </c>
      <c r="L909" s="8">
        <f t="shared" si="516"/>
        <v>1.0035438800000001</v>
      </c>
      <c r="M909" s="120">
        <f t="shared" si="506"/>
        <v>1.0083999100000001</v>
      </c>
      <c r="N909" s="120">
        <f t="shared" si="498"/>
        <v>1.2245606713334272</v>
      </c>
      <c r="O909" s="113">
        <f t="shared" si="502"/>
        <v>1.2289003599999999</v>
      </c>
      <c r="P909" s="113">
        <f t="shared" si="510"/>
        <v>1266.8775609300001</v>
      </c>
      <c r="Q909" s="11">
        <f t="shared" si="521"/>
        <v>0</v>
      </c>
      <c r="R909" s="30">
        <f t="shared" si="517"/>
        <v>0</v>
      </c>
      <c r="S909" s="8">
        <f t="shared" si="511"/>
        <v>0</v>
      </c>
      <c r="T909" s="122">
        <f t="shared" si="518"/>
        <v>0.13059999999999999</v>
      </c>
      <c r="U909" s="121">
        <f t="shared" si="501"/>
        <v>10</v>
      </c>
      <c r="V909" s="121">
        <v>252</v>
      </c>
      <c r="W909" s="120">
        <f t="shared" si="512"/>
        <v>1.004882853</v>
      </c>
      <c r="X909" s="113">
        <f t="shared" si="499"/>
        <v>6.1859768900000001</v>
      </c>
      <c r="Y909" s="191">
        <f t="shared" si="500"/>
        <v>0</v>
      </c>
      <c r="Z909" s="125" t="str">
        <f t="shared" si="522"/>
        <v>INCORPJ=</v>
      </c>
      <c r="AA909" s="118">
        <f t="shared" si="523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13"/>
        <v>45055</v>
      </c>
      <c r="B910" s="113">
        <f t="shared" si="507"/>
        <v>1274.1344603999999</v>
      </c>
      <c r="C910" s="113">
        <f t="shared" si="519"/>
        <v>1030.90340126</v>
      </c>
      <c r="D910" s="114">
        <f t="shared" si="514"/>
        <v>6563.07</v>
      </c>
      <c r="E910" s="115">
        <f t="shared" si="503"/>
        <v>6609.67</v>
      </c>
      <c r="F910" s="116">
        <f t="shared" si="504"/>
        <v>45005</v>
      </c>
      <c r="G910" s="117">
        <f t="shared" si="508"/>
        <v>7.1003356660832573E-3</v>
      </c>
      <c r="H910" s="118">
        <f t="shared" si="520"/>
        <v>45068</v>
      </c>
      <c r="I910" s="118">
        <f t="shared" si="509"/>
        <v>45068</v>
      </c>
      <c r="J910" s="119">
        <f t="shared" si="515"/>
        <v>20</v>
      </c>
      <c r="K910" s="119">
        <f t="shared" si="505"/>
        <v>11</v>
      </c>
      <c r="L910" s="8">
        <f t="shared" si="516"/>
        <v>1.0038989599999999</v>
      </c>
      <c r="M910" s="120">
        <f t="shared" si="506"/>
        <v>1.0083999100000001</v>
      </c>
      <c r="N910" s="120">
        <f t="shared" si="498"/>
        <v>1.2245606713334272</v>
      </c>
      <c r="O910" s="113">
        <f t="shared" si="502"/>
        <v>1.2293351800000001</v>
      </c>
      <c r="P910" s="113">
        <f t="shared" si="510"/>
        <v>1267.32581835</v>
      </c>
      <c r="Q910" s="11">
        <f t="shared" si="521"/>
        <v>0</v>
      </c>
      <c r="R910" s="30">
        <f t="shared" si="517"/>
        <v>0</v>
      </c>
      <c r="S910" s="8">
        <f t="shared" si="511"/>
        <v>0</v>
      </c>
      <c r="T910" s="122">
        <f t="shared" si="518"/>
        <v>0.13059999999999999</v>
      </c>
      <c r="U910" s="121">
        <f t="shared" si="501"/>
        <v>11</v>
      </c>
      <c r="V910" s="121">
        <v>252</v>
      </c>
      <c r="W910" s="120">
        <f t="shared" si="512"/>
        <v>1.0053724479999999</v>
      </c>
      <c r="X910" s="113">
        <f t="shared" si="499"/>
        <v>6.8086420499999996</v>
      </c>
      <c r="Y910" s="191">
        <f t="shared" si="500"/>
        <v>0</v>
      </c>
      <c r="Z910" s="125" t="str">
        <f t="shared" si="522"/>
        <v>INCORPJ=</v>
      </c>
      <c r="AA910" s="118">
        <f t="shared" si="523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13"/>
        <v>45056</v>
      </c>
      <c r="B911" s="113">
        <f t="shared" si="507"/>
        <v>1275.2062895500001</v>
      </c>
      <c r="C911" s="113">
        <f t="shared" si="519"/>
        <v>1030.90340126</v>
      </c>
      <c r="D911" s="114">
        <f t="shared" si="514"/>
        <v>6563.07</v>
      </c>
      <c r="E911" s="115">
        <f t="shared" si="503"/>
        <v>6609.67</v>
      </c>
      <c r="F911" s="116">
        <f t="shared" si="504"/>
        <v>45005</v>
      </c>
      <c r="G911" s="117">
        <f t="shared" si="508"/>
        <v>7.1003356660832573E-3</v>
      </c>
      <c r="H911" s="118">
        <f t="shared" si="520"/>
        <v>45068</v>
      </c>
      <c r="I911" s="118">
        <f t="shared" si="509"/>
        <v>45068</v>
      </c>
      <c r="J911" s="119">
        <f t="shared" si="515"/>
        <v>20</v>
      </c>
      <c r="K911" s="119">
        <f t="shared" si="505"/>
        <v>12</v>
      </c>
      <c r="L911" s="8">
        <f t="shared" si="516"/>
        <v>1.0042541700000001</v>
      </c>
      <c r="M911" s="120">
        <f t="shared" si="506"/>
        <v>1.0083999100000001</v>
      </c>
      <c r="N911" s="120">
        <f t="shared" si="498"/>
        <v>1.2245606713334272</v>
      </c>
      <c r="O911" s="113">
        <f t="shared" si="502"/>
        <v>1.2297701599999999</v>
      </c>
      <c r="P911" s="113">
        <f t="shared" si="510"/>
        <v>1267.77424071</v>
      </c>
      <c r="Q911" s="11">
        <f t="shared" si="521"/>
        <v>0</v>
      </c>
      <c r="R911" s="30">
        <f t="shared" si="517"/>
        <v>0</v>
      </c>
      <c r="S911" s="8">
        <f t="shared" si="511"/>
        <v>0</v>
      </c>
      <c r="T911" s="122">
        <f t="shared" si="518"/>
        <v>0.13059999999999999</v>
      </c>
      <c r="U911" s="121">
        <f t="shared" si="501"/>
        <v>12</v>
      </c>
      <c r="V911" s="121">
        <v>252</v>
      </c>
      <c r="W911" s="120">
        <f t="shared" si="512"/>
        <v>1.005862281</v>
      </c>
      <c r="X911" s="113">
        <f t="shared" si="499"/>
        <v>7.4320488400000002</v>
      </c>
      <c r="Y911" s="191">
        <f t="shared" si="500"/>
        <v>0</v>
      </c>
      <c r="Z911" s="125" t="str">
        <f t="shared" si="522"/>
        <v>INCORPJ=</v>
      </c>
      <c r="AA911" s="118">
        <f t="shared" si="523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13"/>
        <v>45057</v>
      </c>
      <c r="B912" s="113">
        <f t="shared" si="507"/>
        <v>1276.2790063499999</v>
      </c>
      <c r="C912" s="113">
        <f t="shared" si="519"/>
        <v>1030.90340126</v>
      </c>
      <c r="D912" s="114">
        <f t="shared" si="514"/>
        <v>6563.07</v>
      </c>
      <c r="E912" s="115">
        <f t="shared" si="503"/>
        <v>6609.67</v>
      </c>
      <c r="F912" s="116">
        <f t="shared" si="504"/>
        <v>45005</v>
      </c>
      <c r="G912" s="117">
        <f t="shared" si="508"/>
        <v>7.1003356660832573E-3</v>
      </c>
      <c r="H912" s="118">
        <f t="shared" si="520"/>
        <v>45068</v>
      </c>
      <c r="I912" s="118">
        <f t="shared" si="509"/>
        <v>45068</v>
      </c>
      <c r="J912" s="119">
        <f t="shared" si="515"/>
        <v>20</v>
      </c>
      <c r="K912" s="119">
        <f t="shared" si="505"/>
        <v>13</v>
      </c>
      <c r="L912" s="8">
        <f t="shared" si="516"/>
        <v>1.0046094999999999</v>
      </c>
      <c r="M912" s="120">
        <f t="shared" si="506"/>
        <v>1.0083999100000001</v>
      </c>
      <c r="N912" s="120">
        <f t="shared" si="498"/>
        <v>1.2245606713334272</v>
      </c>
      <c r="O912" s="113">
        <f t="shared" si="502"/>
        <v>1.2302052800000001</v>
      </c>
      <c r="P912" s="113">
        <f t="shared" si="510"/>
        <v>1268.2228074</v>
      </c>
      <c r="Q912" s="11">
        <f t="shared" si="521"/>
        <v>0</v>
      </c>
      <c r="R912" s="30">
        <f t="shared" si="517"/>
        <v>0</v>
      </c>
      <c r="S912" s="8">
        <f t="shared" si="511"/>
        <v>0</v>
      </c>
      <c r="T912" s="122">
        <f t="shared" si="518"/>
        <v>0.13059999999999999</v>
      </c>
      <c r="U912" s="121">
        <f t="shared" si="501"/>
        <v>13</v>
      </c>
      <c r="V912" s="121">
        <v>252</v>
      </c>
      <c r="W912" s="120">
        <f t="shared" si="512"/>
        <v>1.006352353</v>
      </c>
      <c r="X912" s="113">
        <f t="shared" si="499"/>
        <v>8.0561989500000006</v>
      </c>
      <c r="Y912" s="191">
        <f t="shared" si="500"/>
        <v>0</v>
      </c>
      <c r="Z912" s="125" t="str">
        <f t="shared" si="522"/>
        <v>INCORPJ=</v>
      </c>
      <c r="AA912" s="118">
        <f t="shared" si="523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13"/>
        <v>45058</v>
      </c>
      <c r="B913" s="113">
        <f t="shared" si="507"/>
        <v>1277.35262171</v>
      </c>
      <c r="C913" s="113">
        <f t="shared" si="519"/>
        <v>1030.90340126</v>
      </c>
      <c r="D913" s="114">
        <f t="shared" si="514"/>
        <v>6563.07</v>
      </c>
      <c r="E913" s="115">
        <f t="shared" si="503"/>
        <v>6609.67</v>
      </c>
      <c r="F913" s="116">
        <f t="shared" si="504"/>
        <v>45005</v>
      </c>
      <c r="G913" s="117">
        <f t="shared" si="508"/>
        <v>7.1003356660832573E-3</v>
      </c>
      <c r="H913" s="118">
        <f t="shared" si="520"/>
        <v>45068</v>
      </c>
      <c r="I913" s="118">
        <f t="shared" si="509"/>
        <v>45068</v>
      </c>
      <c r="J913" s="119">
        <f t="shared" si="515"/>
        <v>20</v>
      </c>
      <c r="K913" s="119">
        <f t="shared" si="505"/>
        <v>14</v>
      </c>
      <c r="L913" s="8">
        <f t="shared" si="516"/>
        <v>1.00496495</v>
      </c>
      <c r="M913" s="120">
        <f t="shared" si="506"/>
        <v>1.0083999100000001</v>
      </c>
      <c r="N913" s="120">
        <f t="shared" si="498"/>
        <v>1.2245606713334272</v>
      </c>
      <c r="O913" s="113">
        <f t="shared" si="502"/>
        <v>1.2306405499999999</v>
      </c>
      <c r="P913" s="113">
        <f t="shared" si="510"/>
        <v>1268.67152872</v>
      </c>
      <c r="Q913" s="11">
        <f t="shared" si="521"/>
        <v>0</v>
      </c>
      <c r="R913" s="30">
        <f t="shared" si="517"/>
        <v>0</v>
      </c>
      <c r="S913" s="8">
        <f t="shared" si="511"/>
        <v>0</v>
      </c>
      <c r="T913" s="122">
        <f t="shared" si="518"/>
        <v>0.13059999999999999</v>
      </c>
      <c r="U913" s="121">
        <f t="shared" si="501"/>
        <v>14</v>
      </c>
      <c r="V913" s="121">
        <v>252</v>
      </c>
      <c r="W913" s="120">
        <f t="shared" si="512"/>
        <v>1.0068426640000001</v>
      </c>
      <c r="X913" s="113">
        <f t="shared" si="499"/>
        <v>8.6810929899999998</v>
      </c>
      <c r="Y913" s="191">
        <f t="shared" si="500"/>
        <v>0</v>
      </c>
      <c r="Z913" s="125" t="str">
        <f t="shared" si="522"/>
        <v>INCORPJ=</v>
      </c>
      <c r="AA913" s="118">
        <f t="shared" si="523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13"/>
        <v>45059</v>
      </c>
      <c r="B914" s="113">
        <f t="shared" si="507"/>
        <v>1278.42714531</v>
      </c>
      <c r="C914" s="113">
        <f t="shared" si="519"/>
        <v>1030.90340126</v>
      </c>
      <c r="D914" s="114">
        <f t="shared" si="514"/>
        <v>6563.07</v>
      </c>
      <c r="E914" s="115">
        <f t="shared" si="503"/>
        <v>6609.67</v>
      </c>
      <c r="F914" s="116">
        <f t="shared" si="504"/>
        <v>45005</v>
      </c>
      <c r="G914" s="117">
        <f t="shared" si="508"/>
        <v>7.1003356660832573E-3</v>
      </c>
      <c r="H914" s="118">
        <f t="shared" si="520"/>
        <v>45068</v>
      </c>
      <c r="I914" s="118">
        <f t="shared" si="509"/>
        <v>45068</v>
      </c>
      <c r="J914" s="119">
        <f t="shared" si="515"/>
        <v>20</v>
      </c>
      <c r="K914" s="119">
        <f t="shared" si="505"/>
        <v>15</v>
      </c>
      <c r="L914" s="8">
        <f t="shared" si="516"/>
        <v>1.0053205300000001</v>
      </c>
      <c r="M914" s="120">
        <f t="shared" si="506"/>
        <v>1.0083999100000001</v>
      </c>
      <c r="N914" s="120">
        <f t="shared" si="498"/>
        <v>1.2245606713334272</v>
      </c>
      <c r="O914" s="113">
        <f t="shared" si="502"/>
        <v>1.23107598</v>
      </c>
      <c r="P914" s="113">
        <f t="shared" si="510"/>
        <v>1269.12041499</v>
      </c>
      <c r="Q914" s="11">
        <f t="shared" si="521"/>
        <v>0</v>
      </c>
      <c r="R914" s="30">
        <f t="shared" si="517"/>
        <v>0</v>
      </c>
      <c r="S914" s="8">
        <f t="shared" si="511"/>
        <v>0</v>
      </c>
      <c r="T914" s="122">
        <f t="shared" si="518"/>
        <v>0.13059999999999999</v>
      </c>
      <c r="U914" s="121">
        <f t="shared" si="501"/>
        <v>15</v>
      </c>
      <c r="V914" s="121">
        <v>252</v>
      </c>
      <c r="W914" s="120">
        <f t="shared" si="512"/>
        <v>1.0073332129999999</v>
      </c>
      <c r="X914" s="113">
        <f t="shared" si="499"/>
        <v>9.3067303199999998</v>
      </c>
      <c r="Y914" s="191">
        <f t="shared" si="500"/>
        <v>0</v>
      </c>
      <c r="Z914" s="125" t="str">
        <f t="shared" si="522"/>
        <v>INCORPJ=</v>
      </c>
      <c r="AA914" s="118">
        <f t="shared" si="523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13"/>
        <v>45060</v>
      </c>
      <c r="B915" s="113">
        <f t="shared" si="507"/>
        <v>1278.42714531</v>
      </c>
      <c r="C915" s="113">
        <f t="shared" si="519"/>
        <v>1030.90340126</v>
      </c>
      <c r="D915" s="114">
        <f t="shared" si="514"/>
        <v>6563.07</v>
      </c>
      <c r="E915" s="115">
        <f t="shared" si="503"/>
        <v>6609.67</v>
      </c>
      <c r="F915" s="116">
        <f t="shared" si="504"/>
        <v>45005</v>
      </c>
      <c r="G915" s="117">
        <f t="shared" si="508"/>
        <v>7.1003356660832573E-3</v>
      </c>
      <c r="H915" s="118">
        <f t="shared" si="520"/>
        <v>45068</v>
      </c>
      <c r="I915" s="118">
        <f t="shared" si="509"/>
        <v>45068</v>
      </c>
      <c r="J915" s="119">
        <f t="shared" si="515"/>
        <v>20</v>
      </c>
      <c r="K915" s="119">
        <f t="shared" si="505"/>
        <v>15</v>
      </c>
      <c r="L915" s="8">
        <f t="shared" si="516"/>
        <v>1.0053205300000001</v>
      </c>
      <c r="M915" s="120">
        <f t="shared" si="506"/>
        <v>1.0083999100000001</v>
      </c>
      <c r="N915" s="120">
        <f t="shared" si="498"/>
        <v>1.2245606713334272</v>
      </c>
      <c r="O915" s="113">
        <f t="shared" si="502"/>
        <v>1.23107598</v>
      </c>
      <c r="P915" s="113">
        <f t="shared" si="510"/>
        <v>1269.12041499</v>
      </c>
      <c r="Q915" s="11">
        <f t="shared" si="521"/>
        <v>0</v>
      </c>
      <c r="R915" s="30">
        <f t="shared" si="517"/>
        <v>0</v>
      </c>
      <c r="S915" s="8">
        <f t="shared" si="511"/>
        <v>0</v>
      </c>
      <c r="T915" s="122">
        <f t="shared" si="518"/>
        <v>0.13059999999999999</v>
      </c>
      <c r="U915" s="121">
        <f t="shared" si="501"/>
        <v>15</v>
      </c>
      <c r="V915" s="121">
        <v>252</v>
      </c>
      <c r="W915" s="120">
        <f t="shared" si="512"/>
        <v>1.0073332129999999</v>
      </c>
      <c r="X915" s="113">
        <f t="shared" si="499"/>
        <v>9.3067303199999998</v>
      </c>
      <c r="Y915" s="191">
        <f t="shared" si="500"/>
        <v>0</v>
      </c>
      <c r="Z915" s="125" t="str">
        <f t="shared" si="522"/>
        <v>INCORPJ=</v>
      </c>
      <c r="AA915" s="118">
        <f t="shared" si="523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13"/>
        <v>45061</v>
      </c>
      <c r="B916" s="113">
        <f t="shared" si="507"/>
        <v>1278.42714531</v>
      </c>
      <c r="C916" s="113">
        <f t="shared" si="519"/>
        <v>1030.90340126</v>
      </c>
      <c r="D916" s="114">
        <f t="shared" si="514"/>
        <v>6563.07</v>
      </c>
      <c r="E916" s="115">
        <f t="shared" si="503"/>
        <v>6609.67</v>
      </c>
      <c r="F916" s="116">
        <f t="shared" si="504"/>
        <v>45005</v>
      </c>
      <c r="G916" s="117">
        <f t="shared" si="508"/>
        <v>7.1003356660832573E-3</v>
      </c>
      <c r="H916" s="118">
        <f t="shared" si="520"/>
        <v>45068</v>
      </c>
      <c r="I916" s="118">
        <f t="shared" si="509"/>
        <v>45068</v>
      </c>
      <c r="J916" s="119">
        <f t="shared" si="515"/>
        <v>20</v>
      </c>
      <c r="K916" s="119">
        <f t="shared" si="505"/>
        <v>15</v>
      </c>
      <c r="L916" s="8">
        <f t="shared" si="516"/>
        <v>1.0053205300000001</v>
      </c>
      <c r="M916" s="120">
        <f t="shared" si="506"/>
        <v>1.0083999100000001</v>
      </c>
      <c r="N916" s="120">
        <f t="shared" si="498"/>
        <v>1.2245606713334272</v>
      </c>
      <c r="O916" s="113">
        <f t="shared" si="502"/>
        <v>1.23107598</v>
      </c>
      <c r="P916" s="113">
        <f t="shared" si="510"/>
        <v>1269.12041499</v>
      </c>
      <c r="Q916" s="11">
        <f t="shared" si="521"/>
        <v>0</v>
      </c>
      <c r="R916" s="30">
        <f t="shared" si="517"/>
        <v>0</v>
      </c>
      <c r="S916" s="8">
        <f t="shared" si="511"/>
        <v>0</v>
      </c>
      <c r="T916" s="122">
        <f t="shared" si="518"/>
        <v>0.13059999999999999</v>
      </c>
      <c r="U916" s="121">
        <f t="shared" si="501"/>
        <v>15</v>
      </c>
      <c r="V916" s="121">
        <v>252</v>
      </c>
      <c r="W916" s="120">
        <f t="shared" si="512"/>
        <v>1.0073332129999999</v>
      </c>
      <c r="X916" s="113">
        <f t="shared" si="499"/>
        <v>9.3067303199999998</v>
      </c>
      <c r="Y916" s="191">
        <f t="shared" si="500"/>
        <v>0</v>
      </c>
      <c r="Z916" s="125" t="str">
        <f t="shared" si="522"/>
        <v>INCORPJ=</v>
      </c>
      <c r="AA916" s="118">
        <f t="shared" si="523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13"/>
        <v>45062</v>
      </c>
      <c r="B917" s="113">
        <f t="shared" si="507"/>
        <v>1279.50258024</v>
      </c>
      <c r="C917" s="113">
        <f t="shared" si="519"/>
        <v>1030.90340126</v>
      </c>
      <c r="D917" s="114">
        <f t="shared" si="514"/>
        <v>6563.07</v>
      </c>
      <c r="E917" s="115">
        <f t="shared" si="503"/>
        <v>6609.67</v>
      </c>
      <c r="F917" s="116">
        <f t="shared" si="504"/>
        <v>45005</v>
      </c>
      <c r="G917" s="117">
        <f t="shared" si="508"/>
        <v>7.1003356660832573E-3</v>
      </c>
      <c r="H917" s="118">
        <f t="shared" si="520"/>
        <v>45068</v>
      </c>
      <c r="I917" s="118">
        <f t="shared" si="509"/>
        <v>45068</v>
      </c>
      <c r="J917" s="119">
        <f t="shared" si="515"/>
        <v>20</v>
      </c>
      <c r="K917" s="119">
        <f t="shared" si="505"/>
        <v>16</v>
      </c>
      <c r="L917" s="8">
        <f t="shared" si="516"/>
        <v>1.0056762400000001</v>
      </c>
      <c r="M917" s="120">
        <f t="shared" si="506"/>
        <v>1.0083999100000001</v>
      </c>
      <c r="N917" s="120">
        <f t="shared" si="498"/>
        <v>1.2245606713334272</v>
      </c>
      <c r="O917" s="113">
        <f t="shared" si="502"/>
        <v>1.2315115700000001</v>
      </c>
      <c r="P917" s="113">
        <f t="shared" si="510"/>
        <v>1269.5694662000001</v>
      </c>
      <c r="Q917" s="11">
        <f t="shared" si="521"/>
        <v>0</v>
      </c>
      <c r="R917" s="30">
        <f t="shared" si="517"/>
        <v>0</v>
      </c>
      <c r="S917" s="8">
        <f t="shared" si="511"/>
        <v>0</v>
      </c>
      <c r="T917" s="122">
        <f t="shared" si="518"/>
        <v>0.13059999999999999</v>
      </c>
      <c r="U917" s="121">
        <f t="shared" si="501"/>
        <v>16</v>
      </c>
      <c r="V917" s="121">
        <v>252</v>
      </c>
      <c r="W917" s="120">
        <f t="shared" si="512"/>
        <v>1.007824002</v>
      </c>
      <c r="X917" s="113">
        <f t="shared" si="499"/>
        <v>9.9331140399999995</v>
      </c>
      <c r="Y917" s="191">
        <f t="shared" si="500"/>
        <v>0</v>
      </c>
      <c r="Z917" s="125" t="str">
        <f t="shared" si="522"/>
        <v>INCORPJ=</v>
      </c>
      <c r="AA917" s="118">
        <f t="shared" si="523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13"/>
        <v>45063</v>
      </c>
      <c r="B918" s="113">
        <f t="shared" si="507"/>
        <v>1280.5789154000001</v>
      </c>
      <c r="C918" s="113">
        <f t="shared" si="519"/>
        <v>1030.90340126</v>
      </c>
      <c r="D918" s="114">
        <f t="shared" si="514"/>
        <v>6563.07</v>
      </c>
      <c r="E918" s="115">
        <f t="shared" si="503"/>
        <v>6609.67</v>
      </c>
      <c r="F918" s="116">
        <f t="shared" si="504"/>
        <v>45005</v>
      </c>
      <c r="G918" s="117">
        <f t="shared" si="508"/>
        <v>7.1003356660832573E-3</v>
      </c>
      <c r="H918" s="118">
        <f t="shared" si="520"/>
        <v>45068</v>
      </c>
      <c r="I918" s="118">
        <f t="shared" si="509"/>
        <v>45068</v>
      </c>
      <c r="J918" s="119">
        <f t="shared" si="515"/>
        <v>20</v>
      </c>
      <c r="K918" s="119">
        <f t="shared" si="505"/>
        <v>17</v>
      </c>
      <c r="L918" s="8">
        <f t="shared" si="516"/>
        <v>1.00603208</v>
      </c>
      <c r="M918" s="120">
        <f t="shared" si="506"/>
        <v>1.0083999100000001</v>
      </c>
      <c r="N918" s="120">
        <f t="shared" si="498"/>
        <v>1.2245606713334272</v>
      </c>
      <c r="O918" s="113">
        <f t="shared" si="502"/>
        <v>1.23194731</v>
      </c>
      <c r="P918" s="113">
        <f t="shared" si="510"/>
        <v>1270.0186720500001</v>
      </c>
      <c r="Q918" s="11">
        <f t="shared" si="521"/>
        <v>0</v>
      </c>
      <c r="R918" s="30">
        <f t="shared" si="517"/>
        <v>0</v>
      </c>
      <c r="S918" s="8">
        <f t="shared" si="511"/>
        <v>0</v>
      </c>
      <c r="T918" s="122">
        <f t="shared" si="518"/>
        <v>0.13059999999999999</v>
      </c>
      <c r="U918" s="121">
        <f t="shared" si="501"/>
        <v>17</v>
      </c>
      <c r="V918" s="121">
        <v>252</v>
      </c>
      <c r="W918" s="120">
        <f t="shared" si="512"/>
        <v>1.0083150299999999</v>
      </c>
      <c r="X918" s="113">
        <f t="shared" si="499"/>
        <v>10.56024335</v>
      </c>
      <c r="Y918" s="191">
        <f t="shared" si="500"/>
        <v>0</v>
      </c>
      <c r="Z918" s="125" t="str">
        <f t="shared" si="522"/>
        <v>INCORPJ=</v>
      </c>
      <c r="AA918" s="118">
        <f t="shared" si="523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13"/>
        <v>45064</v>
      </c>
      <c r="B919" s="113">
        <f t="shared" si="507"/>
        <v>1281.6561513500001</v>
      </c>
      <c r="C919" s="113">
        <f t="shared" si="519"/>
        <v>1030.90340126</v>
      </c>
      <c r="D919" s="114">
        <f t="shared" si="514"/>
        <v>6563.07</v>
      </c>
      <c r="E919" s="115">
        <f t="shared" si="503"/>
        <v>6609.67</v>
      </c>
      <c r="F919" s="116">
        <f t="shared" si="504"/>
        <v>45005</v>
      </c>
      <c r="G919" s="117">
        <f t="shared" si="508"/>
        <v>7.1003356660832573E-3</v>
      </c>
      <c r="H919" s="118">
        <f t="shared" si="520"/>
        <v>45068</v>
      </c>
      <c r="I919" s="118">
        <f t="shared" si="509"/>
        <v>45068</v>
      </c>
      <c r="J919" s="119">
        <f t="shared" si="515"/>
        <v>20</v>
      </c>
      <c r="K919" s="119">
        <f t="shared" si="505"/>
        <v>18</v>
      </c>
      <c r="L919" s="8">
        <f t="shared" si="516"/>
        <v>1.0063880300000001</v>
      </c>
      <c r="M919" s="120">
        <f t="shared" si="506"/>
        <v>1.0083999100000001</v>
      </c>
      <c r="N919" s="120">
        <f t="shared" si="498"/>
        <v>1.2245606713334272</v>
      </c>
      <c r="O919" s="113">
        <f t="shared" si="502"/>
        <v>1.2323831999999999</v>
      </c>
      <c r="P919" s="113">
        <f t="shared" si="510"/>
        <v>1270.4680325300001</v>
      </c>
      <c r="Q919" s="11">
        <f t="shared" si="521"/>
        <v>0</v>
      </c>
      <c r="R919" s="30">
        <f t="shared" si="517"/>
        <v>0</v>
      </c>
      <c r="S919" s="8">
        <f t="shared" si="511"/>
        <v>0</v>
      </c>
      <c r="T919" s="122">
        <f t="shared" si="518"/>
        <v>0.13059999999999999</v>
      </c>
      <c r="U919" s="121">
        <f t="shared" si="501"/>
        <v>18</v>
      </c>
      <c r="V919" s="121">
        <v>252</v>
      </c>
      <c r="W919" s="120">
        <f t="shared" si="512"/>
        <v>1.008806297</v>
      </c>
      <c r="X919" s="113">
        <f t="shared" si="499"/>
        <v>11.18811882</v>
      </c>
      <c r="Y919" s="191">
        <f t="shared" si="500"/>
        <v>0</v>
      </c>
      <c r="Z919" s="125" t="str">
        <f t="shared" si="522"/>
        <v>INCORPJ=</v>
      </c>
      <c r="AA919" s="118">
        <f t="shared" si="523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13"/>
        <v>45065</v>
      </c>
      <c r="B920" s="113">
        <f t="shared" si="507"/>
        <v>1282.73429904</v>
      </c>
      <c r="C920" s="113">
        <f t="shared" si="519"/>
        <v>1030.90340126</v>
      </c>
      <c r="D920" s="114">
        <f t="shared" si="514"/>
        <v>6563.07</v>
      </c>
      <c r="E920" s="115">
        <f t="shared" si="503"/>
        <v>6609.67</v>
      </c>
      <c r="F920" s="116">
        <f t="shared" si="504"/>
        <v>45005</v>
      </c>
      <c r="G920" s="117">
        <f t="shared" si="508"/>
        <v>7.1003356660832573E-3</v>
      </c>
      <c r="H920" s="118">
        <f t="shared" si="520"/>
        <v>45068</v>
      </c>
      <c r="I920" s="118">
        <f t="shared" si="509"/>
        <v>45068</v>
      </c>
      <c r="J920" s="119">
        <f t="shared" si="515"/>
        <v>20</v>
      </c>
      <c r="K920" s="119">
        <f t="shared" si="505"/>
        <v>19</v>
      </c>
      <c r="L920" s="8">
        <f t="shared" si="516"/>
        <v>1.00674412</v>
      </c>
      <c r="M920" s="120">
        <f t="shared" si="506"/>
        <v>1.0083999100000001</v>
      </c>
      <c r="N920" s="120">
        <f t="shared" si="498"/>
        <v>1.2245606713334272</v>
      </c>
      <c r="O920" s="113">
        <f t="shared" si="502"/>
        <v>1.2328192499999999</v>
      </c>
      <c r="P920" s="113">
        <f t="shared" si="510"/>
        <v>1270.9175579600001</v>
      </c>
      <c r="Q920" s="11">
        <f t="shared" si="521"/>
        <v>0</v>
      </c>
      <c r="R920" s="30">
        <f t="shared" si="517"/>
        <v>0</v>
      </c>
      <c r="S920" s="8">
        <f t="shared" si="511"/>
        <v>0</v>
      </c>
      <c r="T920" s="122">
        <f t="shared" si="518"/>
        <v>0.13059999999999999</v>
      </c>
      <c r="U920" s="121">
        <f t="shared" si="501"/>
        <v>19</v>
      </c>
      <c r="V920" s="121">
        <v>252</v>
      </c>
      <c r="W920" s="120">
        <f t="shared" si="512"/>
        <v>1.0092978029999999</v>
      </c>
      <c r="X920" s="113">
        <f t="shared" si="499"/>
        <v>11.81674108</v>
      </c>
      <c r="Y920" s="191">
        <f t="shared" si="500"/>
        <v>0</v>
      </c>
      <c r="Z920" s="125" t="str">
        <f t="shared" si="522"/>
        <v>INCORPJ=</v>
      </c>
      <c r="AA920" s="118">
        <f t="shared" si="523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13"/>
        <v>45066</v>
      </c>
      <c r="B921" s="113">
        <f t="shared" si="507"/>
        <v>1283.8133498900002</v>
      </c>
      <c r="C921" s="113">
        <f t="shared" si="519"/>
        <v>1030.90340126</v>
      </c>
      <c r="D921" s="114">
        <f t="shared" si="514"/>
        <v>6563.07</v>
      </c>
      <c r="E921" s="115">
        <f t="shared" si="503"/>
        <v>6609.67</v>
      </c>
      <c r="F921" s="116">
        <f t="shared" si="504"/>
        <v>45005</v>
      </c>
      <c r="G921" s="117">
        <f t="shared" si="508"/>
        <v>7.1003356660832573E-3</v>
      </c>
      <c r="H921" s="118">
        <f t="shared" si="520"/>
        <v>45097</v>
      </c>
      <c r="I921" s="118">
        <f t="shared" si="509"/>
        <v>45068</v>
      </c>
      <c r="J921" s="119">
        <f t="shared" si="515"/>
        <v>20</v>
      </c>
      <c r="K921" s="119">
        <f t="shared" si="505"/>
        <v>20</v>
      </c>
      <c r="L921" s="8">
        <f t="shared" si="516"/>
        <v>1.0071003300000001</v>
      </c>
      <c r="M921" s="120">
        <f t="shared" si="506"/>
        <v>1.0083999100000001</v>
      </c>
      <c r="N921" s="120">
        <f t="shared" si="498"/>
        <v>1.2245606713334272</v>
      </c>
      <c r="O921" s="113">
        <f t="shared" si="502"/>
        <v>1.2332554499999999</v>
      </c>
      <c r="P921" s="113">
        <f t="shared" si="510"/>
        <v>1271.3672380200001</v>
      </c>
      <c r="Q921" s="11">
        <f t="shared" si="521"/>
        <v>0</v>
      </c>
      <c r="R921" s="30">
        <f t="shared" si="517"/>
        <v>0</v>
      </c>
      <c r="S921" s="8">
        <f t="shared" si="511"/>
        <v>0</v>
      </c>
      <c r="T921" s="122">
        <f t="shared" si="518"/>
        <v>0.13059999999999999</v>
      </c>
      <c r="U921" s="121">
        <f t="shared" si="501"/>
        <v>20</v>
      </c>
      <c r="V921" s="121">
        <v>252</v>
      </c>
      <c r="W921" s="120">
        <f t="shared" si="512"/>
        <v>1.009789549</v>
      </c>
      <c r="X921" s="113">
        <f t="shared" si="499"/>
        <v>12.446111869999999</v>
      </c>
      <c r="Y921" s="191">
        <f t="shared" si="500"/>
        <v>0</v>
      </c>
      <c r="Z921" s="125" t="str">
        <f t="shared" si="522"/>
        <v>INCORPJ=</v>
      </c>
      <c r="AA921" s="118">
        <f t="shared" si="523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13"/>
        <v>45067</v>
      </c>
      <c r="B922" s="113">
        <f t="shared" si="507"/>
        <v>1283.8133498900002</v>
      </c>
      <c r="C922" s="113">
        <f t="shared" si="519"/>
        <v>1030.90340126</v>
      </c>
      <c r="D922" s="114">
        <f t="shared" si="514"/>
        <v>6563.07</v>
      </c>
      <c r="E922" s="115">
        <f t="shared" si="503"/>
        <v>6609.67</v>
      </c>
      <c r="F922" s="116">
        <f t="shared" si="504"/>
        <v>45005</v>
      </c>
      <c r="G922" s="117">
        <f t="shared" si="508"/>
        <v>7.1003356660832573E-3</v>
      </c>
      <c r="H922" s="118">
        <f t="shared" si="520"/>
        <v>45097</v>
      </c>
      <c r="I922" s="118">
        <f t="shared" si="509"/>
        <v>45068</v>
      </c>
      <c r="J922" s="119">
        <f t="shared" si="515"/>
        <v>20</v>
      </c>
      <c r="K922" s="119">
        <f t="shared" si="505"/>
        <v>20</v>
      </c>
      <c r="L922" s="8">
        <f t="shared" si="516"/>
        <v>1.0071003300000001</v>
      </c>
      <c r="M922" s="120">
        <f t="shared" si="506"/>
        <v>1.0083999100000001</v>
      </c>
      <c r="N922" s="120">
        <f t="shared" si="498"/>
        <v>1.2245606713334272</v>
      </c>
      <c r="O922" s="113">
        <f t="shared" si="502"/>
        <v>1.2332554499999999</v>
      </c>
      <c r="P922" s="113">
        <f t="shared" si="510"/>
        <v>1271.3672380200001</v>
      </c>
      <c r="Q922" s="11">
        <f t="shared" si="521"/>
        <v>0</v>
      </c>
      <c r="R922" s="30">
        <f t="shared" si="517"/>
        <v>0</v>
      </c>
      <c r="S922" s="8">
        <f t="shared" si="511"/>
        <v>0</v>
      </c>
      <c r="T922" s="122">
        <f t="shared" si="518"/>
        <v>0.13059999999999999</v>
      </c>
      <c r="U922" s="121">
        <f t="shared" si="501"/>
        <v>20</v>
      </c>
      <c r="V922" s="121">
        <v>252</v>
      </c>
      <c r="W922" s="120">
        <f t="shared" si="512"/>
        <v>1.009789549</v>
      </c>
      <c r="X922" s="113">
        <f t="shared" si="499"/>
        <v>12.446111869999999</v>
      </c>
      <c r="Y922" s="191">
        <f t="shared" si="500"/>
        <v>0</v>
      </c>
      <c r="Z922" s="125" t="str">
        <f t="shared" si="522"/>
        <v>INCORPJ=</v>
      </c>
      <c r="AA922" s="118">
        <f t="shared" si="523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13"/>
        <v>45068</v>
      </c>
      <c r="B923" s="113">
        <f t="shared" si="507"/>
        <v>1283.8133498900002</v>
      </c>
      <c r="C923" s="113">
        <f t="shared" si="519"/>
        <v>1030.90340126</v>
      </c>
      <c r="D923" s="114">
        <f t="shared" si="514"/>
        <v>6563.07</v>
      </c>
      <c r="E923" s="115">
        <f t="shared" si="503"/>
        <v>6609.67</v>
      </c>
      <c r="F923" s="116">
        <f t="shared" si="504"/>
        <v>45005</v>
      </c>
      <c r="G923" s="117">
        <f t="shared" si="508"/>
        <v>7.1003356660832573E-3</v>
      </c>
      <c r="H923" s="118">
        <f t="shared" si="520"/>
        <v>45097</v>
      </c>
      <c r="I923" s="118">
        <f t="shared" si="509"/>
        <v>45068</v>
      </c>
      <c r="J923" s="119">
        <f t="shared" si="515"/>
        <v>20</v>
      </c>
      <c r="K923" s="119">
        <f t="shared" si="505"/>
        <v>20</v>
      </c>
      <c r="L923" s="8">
        <f t="shared" si="516"/>
        <v>1.0071003300000001</v>
      </c>
      <c r="M923" s="120">
        <f t="shared" si="506"/>
        <v>1.0083999100000001</v>
      </c>
      <c r="N923" s="120">
        <f t="shared" si="498"/>
        <v>1.2245606713334272</v>
      </c>
      <c r="O923" s="113">
        <f t="shared" si="502"/>
        <v>1.2332554499999999</v>
      </c>
      <c r="P923" s="113">
        <f t="shared" si="510"/>
        <v>1271.3672380200001</v>
      </c>
      <c r="Q923" s="11">
        <f t="shared" si="521"/>
        <v>30</v>
      </c>
      <c r="R923" s="30">
        <f t="shared" si="517"/>
        <v>0</v>
      </c>
      <c r="S923" s="8">
        <f t="shared" si="511"/>
        <v>0</v>
      </c>
      <c r="T923" s="122">
        <f t="shared" si="518"/>
        <v>0.13059999999999999</v>
      </c>
      <c r="U923" s="121">
        <f t="shared" si="501"/>
        <v>20</v>
      </c>
      <c r="V923" s="121">
        <v>252</v>
      </c>
      <c r="W923" s="120">
        <f t="shared" si="512"/>
        <v>1.009789549</v>
      </c>
      <c r="X923" s="113">
        <f t="shared" si="499"/>
        <v>12.446111869999999</v>
      </c>
      <c r="Y923" s="191">
        <f t="shared" si="500"/>
        <v>0</v>
      </c>
      <c r="Z923" s="125" t="str">
        <f t="shared" si="522"/>
        <v>INCORPJ=</v>
      </c>
      <c r="AA923" s="118">
        <f t="shared" si="523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13"/>
        <v>45069</v>
      </c>
      <c r="B924" s="113">
        <f t="shared" si="507"/>
        <v>1284.82947029</v>
      </c>
      <c r="C924" s="113">
        <f t="shared" si="519"/>
        <v>1040.9954806200001</v>
      </c>
      <c r="D924" s="114">
        <f t="shared" si="514"/>
        <v>6609.67</v>
      </c>
      <c r="E924" s="115">
        <f t="shared" si="503"/>
        <v>6649.99</v>
      </c>
      <c r="F924" s="116">
        <f t="shared" si="504"/>
        <v>45038</v>
      </c>
      <c r="G924" s="117">
        <f t="shared" si="508"/>
        <v>6.1001532602988906E-3</v>
      </c>
      <c r="H924" s="118">
        <f t="shared" si="520"/>
        <v>45097</v>
      </c>
      <c r="I924" s="118">
        <f t="shared" si="509"/>
        <v>45097</v>
      </c>
      <c r="J924" s="119">
        <f t="shared" si="515"/>
        <v>20</v>
      </c>
      <c r="K924" s="119">
        <f t="shared" si="505"/>
        <v>1</v>
      </c>
      <c r="L924" s="8">
        <f t="shared" si="516"/>
        <v>1.00030412</v>
      </c>
      <c r="M924" s="120">
        <f t="shared" si="506"/>
        <v>1.0071003300000001</v>
      </c>
      <c r="N924" s="120">
        <f t="shared" si="498"/>
        <v>1.2332554562049161</v>
      </c>
      <c r="O924" s="113">
        <f t="shared" si="502"/>
        <v>1.23363051</v>
      </c>
      <c r="P924" s="113">
        <f t="shared" si="510"/>
        <v>1284.20378566</v>
      </c>
      <c r="Q924" s="11">
        <f t="shared" si="521"/>
        <v>0</v>
      </c>
      <c r="R924" s="30">
        <f t="shared" si="517"/>
        <v>0</v>
      </c>
      <c r="S924" s="8">
        <f t="shared" si="511"/>
        <v>0</v>
      </c>
      <c r="T924" s="122">
        <f t="shared" si="518"/>
        <v>0.13059999999999999</v>
      </c>
      <c r="U924" s="121">
        <f t="shared" si="501"/>
        <v>1</v>
      </c>
      <c r="V924" s="121">
        <v>252</v>
      </c>
      <c r="W924" s="120">
        <f t="shared" si="512"/>
        <v>1.000487216</v>
      </c>
      <c r="X924" s="113">
        <f t="shared" si="499"/>
        <v>0.62568462999999996</v>
      </c>
      <c r="Y924" s="191">
        <f t="shared" si="500"/>
        <v>0</v>
      </c>
      <c r="Z924" s="125" t="str">
        <f t="shared" si="522"/>
        <v>INCORPJ=</v>
      </c>
      <c r="AA924" s="118">
        <f t="shared" si="523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13"/>
        <v>45070</v>
      </c>
      <c r="B925" s="113">
        <f t="shared" si="507"/>
        <v>1285.8464006199999</v>
      </c>
      <c r="C925" s="113">
        <f t="shared" si="519"/>
        <v>1040.9954806200001</v>
      </c>
      <c r="D925" s="114">
        <f t="shared" si="514"/>
        <v>6609.67</v>
      </c>
      <c r="E925" s="115">
        <f t="shared" si="503"/>
        <v>6649.99</v>
      </c>
      <c r="F925" s="116">
        <f t="shared" si="504"/>
        <v>45038</v>
      </c>
      <c r="G925" s="117">
        <f t="shared" si="508"/>
        <v>6.1001532602988906E-3</v>
      </c>
      <c r="H925" s="118">
        <f t="shared" si="520"/>
        <v>45097</v>
      </c>
      <c r="I925" s="118">
        <f t="shared" si="509"/>
        <v>45097</v>
      </c>
      <c r="J925" s="119">
        <f t="shared" si="515"/>
        <v>20</v>
      </c>
      <c r="K925" s="119">
        <f t="shared" si="505"/>
        <v>2</v>
      </c>
      <c r="L925" s="8">
        <f t="shared" si="516"/>
        <v>1.0006083400000001</v>
      </c>
      <c r="M925" s="120">
        <f t="shared" si="506"/>
        <v>1.0071003300000001</v>
      </c>
      <c r="N925" s="120">
        <f t="shared" si="498"/>
        <v>1.2332554562049161</v>
      </c>
      <c r="O925" s="113">
        <f t="shared" si="502"/>
        <v>1.23400569</v>
      </c>
      <c r="P925" s="113">
        <f t="shared" si="510"/>
        <v>1284.5943463399999</v>
      </c>
      <c r="Q925" s="11">
        <f t="shared" si="521"/>
        <v>0</v>
      </c>
      <c r="R925" s="30">
        <f t="shared" si="517"/>
        <v>0</v>
      </c>
      <c r="S925" s="8">
        <f t="shared" si="511"/>
        <v>0</v>
      </c>
      <c r="T925" s="122">
        <f t="shared" si="518"/>
        <v>0.13059999999999999</v>
      </c>
      <c r="U925" s="121">
        <f t="shared" si="501"/>
        <v>2</v>
      </c>
      <c r="V925" s="121">
        <v>252</v>
      </c>
      <c r="W925" s="120">
        <f t="shared" si="512"/>
        <v>1.0009746690000001</v>
      </c>
      <c r="X925" s="113">
        <f t="shared" si="499"/>
        <v>1.2520542800000001</v>
      </c>
      <c r="Y925" s="191">
        <f t="shared" si="500"/>
        <v>0</v>
      </c>
      <c r="Z925" s="125" t="str">
        <f t="shared" si="522"/>
        <v>INCORPJ=</v>
      </c>
      <c r="AA925" s="118">
        <f t="shared" si="523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13"/>
        <v>45071</v>
      </c>
      <c r="B926" s="113">
        <f t="shared" si="507"/>
        <v>1286.8641309499999</v>
      </c>
      <c r="C926" s="113">
        <f t="shared" si="519"/>
        <v>1040.9954806200001</v>
      </c>
      <c r="D926" s="114">
        <f t="shared" si="514"/>
        <v>6609.67</v>
      </c>
      <c r="E926" s="115">
        <f t="shared" si="503"/>
        <v>6649.99</v>
      </c>
      <c r="F926" s="116">
        <f t="shared" si="504"/>
        <v>45038</v>
      </c>
      <c r="G926" s="117">
        <f t="shared" si="508"/>
        <v>6.1001532602988906E-3</v>
      </c>
      <c r="H926" s="118">
        <f t="shared" si="520"/>
        <v>45097</v>
      </c>
      <c r="I926" s="118">
        <f t="shared" si="509"/>
        <v>45097</v>
      </c>
      <c r="J926" s="119">
        <f t="shared" si="515"/>
        <v>20</v>
      </c>
      <c r="K926" s="119">
        <f t="shared" si="505"/>
        <v>3</v>
      </c>
      <c r="L926" s="8">
        <f t="shared" si="516"/>
        <v>1.0009126500000001</v>
      </c>
      <c r="M926" s="120">
        <f t="shared" si="506"/>
        <v>1.0071003300000001</v>
      </c>
      <c r="N926" s="120">
        <f t="shared" si="498"/>
        <v>1.2332554562049161</v>
      </c>
      <c r="O926" s="113">
        <f t="shared" si="502"/>
        <v>1.2343809800000001</v>
      </c>
      <c r="P926" s="113">
        <f t="shared" si="510"/>
        <v>1284.9850215399999</v>
      </c>
      <c r="Q926" s="11">
        <f t="shared" si="521"/>
        <v>0</v>
      </c>
      <c r="R926" s="30">
        <f t="shared" si="517"/>
        <v>0</v>
      </c>
      <c r="S926" s="8">
        <f t="shared" si="511"/>
        <v>0</v>
      </c>
      <c r="T926" s="122">
        <f t="shared" si="518"/>
        <v>0.13059999999999999</v>
      </c>
      <c r="U926" s="121">
        <f t="shared" si="501"/>
        <v>3</v>
      </c>
      <c r="V926" s="121">
        <v>252</v>
      </c>
      <c r="W926" s="120">
        <f t="shared" si="512"/>
        <v>1.001462359</v>
      </c>
      <c r="X926" s="113">
        <f t="shared" si="499"/>
        <v>1.8791094100000001</v>
      </c>
      <c r="Y926" s="191">
        <f t="shared" si="500"/>
        <v>0</v>
      </c>
      <c r="Z926" s="125" t="str">
        <f t="shared" si="522"/>
        <v>INCORPJ=</v>
      </c>
      <c r="AA926" s="118">
        <f t="shared" si="523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13"/>
        <v>45072</v>
      </c>
      <c r="B927" s="113">
        <f t="shared" si="507"/>
        <v>1287.8826851199999</v>
      </c>
      <c r="C927" s="113">
        <f t="shared" si="519"/>
        <v>1040.9954806200001</v>
      </c>
      <c r="D927" s="114">
        <f t="shared" si="514"/>
        <v>6609.67</v>
      </c>
      <c r="E927" s="115">
        <f t="shared" si="503"/>
        <v>6649.99</v>
      </c>
      <c r="F927" s="116">
        <f t="shared" si="504"/>
        <v>45038</v>
      </c>
      <c r="G927" s="117">
        <f t="shared" si="508"/>
        <v>6.1001532602988906E-3</v>
      </c>
      <c r="H927" s="118">
        <f t="shared" si="520"/>
        <v>45097</v>
      </c>
      <c r="I927" s="118">
        <f t="shared" si="509"/>
        <v>45097</v>
      </c>
      <c r="J927" s="119">
        <f t="shared" si="515"/>
        <v>20</v>
      </c>
      <c r="K927" s="119">
        <f t="shared" si="505"/>
        <v>4</v>
      </c>
      <c r="L927" s="8">
        <f t="shared" si="516"/>
        <v>1.0012170600000001</v>
      </c>
      <c r="M927" s="120">
        <f t="shared" si="506"/>
        <v>1.0071003300000001</v>
      </c>
      <c r="N927" s="120">
        <f t="shared" ref="N927:N990" si="524">IF(I927&gt;I926,N926*M927,N926)</f>
        <v>1.2332554562049161</v>
      </c>
      <c r="O927" s="113">
        <f t="shared" si="502"/>
        <v>1.2347564</v>
      </c>
      <c r="P927" s="113">
        <f t="shared" si="510"/>
        <v>1285.37583206</v>
      </c>
      <c r="Q927" s="11">
        <f t="shared" si="521"/>
        <v>0</v>
      </c>
      <c r="R927" s="30">
        <f t="shared" si="517"/>
        <v>0</v>
      </c>
      <c r="S927" s="8">
        <f t="shared" si="511"/>
        <v>0</v>
      </c>
      <c r="T927" s="122">
        <f t="shared" si="518"/>
        <v>0.13059999999999999</v>
      </c>
      <c r="U927" s="121">
        <f t="shared" si="501"/>
        <v>4</v>
      </c>
      <c r="V927" s="121">
        <v>252</v>
      </c>
      <c r="W927" s="120">
        <f t="shared" si="512"/>
        <v>1.001950288</v>
      </c>
      <c r="X927" s="113">
        <f t="shared" si="499"/>
        <v>2.5068530600000001</v>
      </c>
      <c r="Y927" s="191">
        <f t="shared" si="500"/>
        <v>0</v>
      </c>
      <c r="Z927" s="125" t="str">
        <f t="shared" si="522"/>
        <v>INCORPJ=</v>
      </c>
      <c r="AA927" s="118">
        <f t="shared" si="523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13"/>
        <v>45073</v>
      </c>
      <c r="B928" s="113">
        <f t="shared" si="507"/>
        <v>1288.90202974</v>
      </c>
      <c r="C928" s="113">
        <f t="shared" si="519"/>
        <v>1040.9954806200001</v>
      </c>
      <c r="D928" s="114">
        <f t="shared" si="514"/>
        <v>6609.67</v>
      </c>
      <c r="E928" s="115">
        <f t="shared" si="503"/>
        <v>6649.99</v>
      </c>
      <c r="F928" s="116">
        <f t="shared" si="504"/>
        <v>45038</v>
      </c>
      <c r="G928" s="117">
        <f t="shared" si="508"/>
        <v>6.1001532602988906E-3</v>
      </c>
      <c r="H928" s="118">
        <f t="shared" si="520"/>
        <v>45097</v>
      </c>
      <c r="I928" s="118">
        <f t="shared" si="509"/>
        <v>45097</v>
      </c>
      <c r="J928" s="119">
        <f t="shared" si="515"/>
        <v>20</v>
      </c>
      <c r="K928" s="119">
        <f t="shared" si="505"/>
        <v>5</v>
      </c>
      <c r="L928" s="8">
        <f t="shared" si="516"/>
        <v>1.00152156</v>
      </c>
      <c r="M928" s="120">
        <f t="shared" si="506"/>
        <v>1.0071003300000001</v>
      </c>
      <c r="N928" s="120">
        <f t="shared" si="524"/>
        <v>1.2332554562049161</v>
      </c>
      <c r="O928" s="113">
        <f t="shared" si="502"/>
        <v>1.2351319199999999</v>
      </c>
      <c r="P928" s="113">
        <f t="shared" si="510"/>
        <v>1285.7667466800001</v>
      </c>
      <c r="Q928" s="11">
        <f t="shared" si="521"/>
        <v>0</v>
      </c>
      <c r="R928" s="30">
        <f t="shared" si="517"/>
        <v>0</v>
      </c>
      <c r="S928" s="8">
        <f t="shared" si="511"/>
        <v>0</v>
      </c>
      <c r="T928" s="122">
        <f t="shared" si="518"/>
        <v>0.13059999999999999</v>
      </c>
      <c r="U928" s="121">
        <f t="shared" si="501"/>
        <v>5</v>
      </c>
      <c r="V928" s="121">
        <v>252</v>
      </c>
      <c r="W928" s="120">
        <f t="shared" si="512"/>
        <v>1.002438454</v>
      </c>
      <c r="X928" s="113">
        <f t="shared" si="499"/>
        <v>3.1352830599999999</v>
      </c>
      <c r="Y928" s="191">
        <f t="shared" si="500"/>
        <v>0</v>
      </c>
      <c r="Z928" s="125" t="str">
        <f t="shared" si="522"/>
        <v>INCORPJ=</v>
      </c>
      <c r="AA928" s="118">
        <f t="shared" si="523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13"/>
        <v>45074</v>
      </c>
      <c r="B929" s="113">
        <f t="shared" si="507"/>
        <v>1288.90202974</v>
      </c>
      <c r="C929" s="113">
        <f t="shared" si="519"/>
        <v>1040.9954806200001</v>
      </c>
      <c r="D929" s="114">
        <f t="shared" si="514"/>
        <v>6609.67</v>
      </c>
      <c r="E929" s="115">
        <f t="shared" si="503"/>
        <v>6649.99</v>
      </c>
      <c r="F929" s="116">
        <f t="shared" si="504"/>
        <v>45038</v>
      </c>
      <c r="G929" s="117">
        <f t="shared" si="508"/>
        <v>6.1001532602988906E-3</v>
      </c>
      <c r="H929" s="118">
        <f t="shared" si="520"/>
        <v>45097</v>
      </c>
      <c r="I929" s="118">
        <f t="shared" si="509"/>
        <v>45097</v>
      </c>
      <c r="J929" s="119">
        <f t="shared" si="515"/>
        <v>20</v>
      </c>
      <c r="K929" s="119">
        <f t="shared" si="505"/>
        <v>5</v>
      </c>
      <c r="L929" s="8">
        <f t="shared" si="516"/>
        <v>1.00152156</v>
      </c>
      <c r="M929" s="120">
        <f t="shared" si="506"/>
        <v>1.0071003300000001</v>
      </c>
      <c r="N929" s="120">
        <f t="shared" si="524"/>
        <v>1.2332554562049161</v>
      </c>
      <c r="O929" s="113">
        <f t="shared" si="502"/>
        <v>1.2351319199999999</v>
      </c>
      <c r="P929" s="113">
        <f t="shared" si="510"/>
        <v>1285.7667466800001</v>
      </c>
      <c r="Q929" s="11">
        <f t="shared" si="521"/>
        <v>0</v>
      </c>
      <c r="R929" s="30">
        <f t="shared" si="517"/>
        <v>0</v>
      </c>
      <c r="S929" s="8">
        <f t="shared" si="511"/>
        <v>0</v>
      </c>
      <c r="T929" s="122">
        <f t="shared" si="518"/>
        <v>0.13059999999999999</v>
      </c>
      <c r="U929" s="121">
        <f t="shared" si="501"/>
        <v>5</v>
      </c>
      <c r="V929" s="121">
        <v>252</v>
      </c>
      <c r="W929" s="120">
        <f t="shared" si="512"/>
        <v>1.002438454</v>
      </c>
      <c r="X929" s="113">
        <f t="shared" si="499"/>
        <v>3.1352830599999999</v>
      </c>
      <c r="Y929" s="191">
        <f t="shared" si="500"/>
        <v>0</v>
      </c>
      <c r="Z929" s="125" t="str">
        <f t="shared" si="522"/>
        <v>INCORPJ=</v>
      </c>
      <c r="AA929" s="118">
        <f t="shared" si="523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13"/>
        <v>45075</v>
      </c>
      <c r="B930" s="113">
        <f t="shared" si="507"/>
        <v>1288.90202974</v>
      </c>
      <c r="C930" s="113">
        <f t="shared" si="519"/>
        <v>1040.9954806200001</v>
      </c>
      <c r="D930" s="114">
        <f t="shared" si="514"/>
        <v>6609.67</v>
      </c>
      <c r="E930" s="115">
        <f t="shared" si="503"/>
        <v>6649.99</v>
      </c>
      <c r="F930" s="116">
        <f t="shared" si="504"/>
        <v>45038</v>
      </c>
      <c r="G930" s="117">
        <f t="shared" si="508"/>
        <v>6.1001532602988906E-3</v>
      </c>
      <c r="H930" s="118">
        <f t="shared" si="520"/>
        <v>45097</v>
      </c>
      <c r="I930" s="118">
        <f t="shared" si="509"/>
        <v>45097</v>
      </c>
      <c r="J930" s="119">
        <f t="shared" si="515"/>
        <v>20</v>
      </c>
      <c r="K930" s="119">
        <f t="shared" si="505"/>
        <v>5</v>
      </c>
      <c r="L930" s="8">
        <f t="shared" si="516"/>
        <v>1.00152156</v>
      </c>
      <c r="M930" s="120">
        <f t="shared" si="506"/>
        <v>1.0071003300000001</v>
      </c>
      <c r="N930" s="120">
        <f t="shared" si="524"/>
        <v>1.2332554562049161</v>
      </c>
      <c r="O930" s="113">
        <f t="shared" si="502"/>
        <v>1.2351319199999999</v>
      </c>
      <c r="P930" s="113">
        <f t="shared" si="510"/>
        <v>1285.7667466800001</v>
      </c>
      <c r="Q930" s="11">
        <f t="shared" si="521"/>
        <v>0</v>
      </c>
      <c r="R930" s="30">
        <f t="shared" si="517"/>
        <v>0</v>
      </c>
      <c r="S930" s="8">
        <f t="shared" si="511"/>
        <v>0</v>
      </c>
      <c r="T930" s="122">
        <f t="shared" si="518"/>
        <v>0.13059999999999999</v>
      </c>
      <c r="U930" s="121">
        <f t="shared" si="501"/>
        <v>5</v>
      </c>
      <c r="V930" s="121">
        <v>252</v>
      </c>
      <c r="W930" s="120">
        <f t="shared" si="512"/>
        <v>1.002438454</v>
      </c>
      <c r="X930" s="113">
        <f t="shared" ref="X930:X993" si="525">TRUNC((P930*(W930-1)),8)</f>
        <v>3.1352830599999999</v>
      </c>
      <c r="Y930" s="191">
        <f t="shared" ref="Y930:Y993" si="526">IF(Z930="INCORPJ=",0,IF(Q930&gt;0,S930+X930,0))</f>
        <v>0</v>
      </c>
      <c r="Z930" s="125" t="str">
        <f t="shared" si="522"/>
        <v>INCORPJ=</v>
      </c>
      <c r="AA930" s="118">
        <f t="shared" si="523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13"/>
        <v>45076</v>
      </c>
      <c r="B931" s="113">
        <f t="shared" si="507"/>
        <v>1289.9221861400001</v>
      </c>
      <c r="C931" s="113">
        <f t="shared" si="519"/>
        <v>1040.9954806200001</v>
      </c>
      <c r="D931" s="114">
        <f t="shared" si="514"/>
        <v>6609.67</v>
      </c>
      <c r="E931" s="115">
        <f t="shared" si="503"/>
        <v>6649.99</v>
      </c>
      <c r="F931" s="116">
        <f t="shared" si="504"/>
        <v>45038</v>
      </c>
      <c r="G931" s="117">
        <f t="shared" si="508"/>
        <v>6.1001532602988906E-3</v>
      </c>
      <c r="H931" s="118">
        <f t="shared" si="520"/>
        <v>45097</v>
      </c>
      <c r="I931" s="118">
        <f t="shared" si="509"/>
        <v>45097</v>
      </c>
      <c r="J931" s="119">
        <f t="shared" si="515"/>
        <v>20</v>
      </c>
      <c r="K931" s="119">
        <f t="shared" si="505"/>
        <v>6</v>
      </c>
      <c r="L931" s="8">
        <f t="shared" si="516"/>
        <v>1.0018261500000001</v>
      </c>
      <c r="M931" s="120">
        <f t="shared" si="506"/>
        <v>1.0071003300000001</v>
      </c>
      <c r="N931" s="120">
        <f t="shared" si="524"/>
        <v>1.2332554562049161</v>
      </c>
      <c r="O931" s="113">
        <f t="shared" si="502"/>
        <v>1.2355075600000001</v>
      </c>
      <c r="P931" s="113">
        <f t="shared" si="510"/>
        <v>1286.1577862300001</v>
      </c>
      <c r="Q931" s="11">
        <f t="shared" si="521"/>
        <v>0</v>
      </c>
      <c r="R931" s="30">
        <f t="shared" si="517"/>
        <v>0</v>
      </c>
      <c r="S931" s="8">
        <f t="shared" si="511"/>
        <v>0</v>
      </c>
      <c r="T931" s="122">
        <f t="shared" si="518"/>
        <v>0.13059999999999999</v>
      </c>
      <c r="U931" s="121">
        <f t="shared" si="501"/>
        <v>6</v>
      </c>
      <c r="V931" s="121">
        <v>252</v>
      </c>
      <c r="W931" s="120">
        <f t="shared" si="512"/>
        <v>1.0029268570000001</v>
      </c>
      <c r="X931" s="113">
        <f t="shared" si="525"/>
        <v>3.7643999099999998</v>
      </c>
      <c r="Y931" s="191">
        <f t="shared" si="526"/>
        <v>0</v>
      </c>
      <c r="Z931" s="125" t="str">
        <f t="shared" si="522"/>
        <v>INCORPJ=</v>
      </c>
      <c r="AA931" s="118">
        <f t="shared" si="523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13"/>
        <v>45077</v>
      </c>
      <c r="B932" s="113">
        <f t="shared" si="507"/>
        <v>1290.94314689</v>
      </c>
      <c r="C932" s="113">
        <f t="shared" si="519"/>
        <v>1040.9954806200001</v>
      </c>
      <c r="D932" s="114">
        <f t="shared" si="514"/>
        <v>6609.67</v>
      </c>
      <c r="E932" s="115">
        <f t="shared" si="503"/>
        <v>6649.99</v>
      </c>
      <c r="F932" s="116">
        <f t="shared" si="504"/>
        <v>45038</v>
      </c>
      <c r="G932" s="117">
        <f t="shared" si="508"/>
        <v>6.1001532602988906E-3</v>
      </c>
      <c r="H932" s="118">
        <f t="shared" si="520"/>
        <v>45097</v>
      </c>
      <c r="I932" s="118">
        <f t="shared" si="509"/>
        <v>45097</v>
      </c>
      <c r="J932" s="119">
        <f t="shared" si="515"/>
        <v>20</v>
      </c>
      <c r="K932" s="119">
        <f t="shared" si="505"/>
        <v>7</v>
      </c>
      <c r="L932" s="8">
        <f t="shared" si="516"/>
        <v>1.00213083</v>
      </c>
      <c r="M932" s="120">
        <f t="shared" si="506"/>
        <v>1.0071003300000001</v>
      </c>
      <c r="N932" s="120">
        <f t="shared" si="524"/>
        <v>1.2332554562049161</v>
      </c>
      <c r="O932" s="113">
        <f t="shared" si="502"/>
        <v>1.23588331</v>
      </c>
      <c r="P932" s="113">
        <f t="shared" si="510"/>
        <v>1286.5489402799999</v>
      </c>
      <c r="Q932" s="11">
        <f t="shared" si="521"/>
        <v>0</v>
      </c>
      <c r="R932" s="30">
        <f t="shared" si="517"/>
        <v>0</v>
      </c>
      <c r="S932" s="8">
        <f t="shared" si="511"/>
        <v>0</v>
      </c>
      <c r="T932" s="122">
        <f t="shared" si="518"/>
        <v>0.13059999999999999</v>
      </c>
      <c r="U932" s="121">
        <f t="shared" si="501"/>
        <v>7</v>
      </c>
      <c r="V932" s="121">
        <v>252</v>
      </c>
      <c r="W932" s="120">
        <f t="shared" si="512"/>
        <v>1.0034154989999999</v>
      </c>
      <c r="X932" s="113">
        <f t="shared" si="525"/>
        <v>4.3942066100000003</v>
      </c>
      <c r="Y932" s="191">
        <f t="shared" si="526"/>
        <v>0</v>
      </c>
      <c r="Z932" s="125" t="str">
        <f t="shared" si="522"/>
        <v>INCORPJ=</v>
      </c>
      <c r="AA932" s="118">
        <f t="shared" si="523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13"/>
        <v>45078</v>
      </c>
      <c r="B933" s="113">
        <f t="shared" si="507"/>
        <v>1291.9649216099999</v>
      </c>
      <c r="C933" s="113">
        <f t="shared" si="519"/>
        <v>1040.9954806200001</v>
      </c>
      <c r="D933" s="114">
        <f t="shared" si="514"/>
        <v>6609.67</v>
      </c>
      <c r="E933" s="115">
        <f t="shared" si="503"/>
        <v>6649.99</v>
      </c>
      <c r="F933" s="116">
        <f t="shared" si="504"/>
        <v>45038</v>
      </c>
      <c r="G933" s="117">
        <f t="shared" si="508"/>
        <v>6.1001532602988906E-3</v>
      </c>
      <c r="H933" s="118">
        <f t="shared" si="520"/>
        <v>45097</v>
      </c>
      <c r="I933" s="118">
        <f t="shared" si="509"/>
        <v>45097</v>
      </c>
      <c r="J933" s="119">
        <f t="shared" si="515"/>
        <v>20</v>
      </c>
      <c r="K933" s="119">
        <f t="shared" si="505"/>
        <v>8</v>
      </c>
      <c r="L933" s="8">
        <f t="shared" si="516"/>
        <v>1.00243561</v>
      </c>
      <c r="M933" s="120">
        <f t="shared" si="506"/>
        <v>1.0071003300000001</v>
      </c>
      <c r="N933" s="120">
        <f t="shared" si="524"/>
        <v>1.2332554562049161</v>
      </c>
      <c r="O933" s="113">
        <f t="shared" si="502"/>
        <v>1.23625918</v>
      </c>
      <c r="P933" s="113">
        <f t="shared" si="510"/>
        <v>1286.9402192499999</v>
      </c>
      <c r="Q933" s="11">
        <f t="shared" si="521"/>
        <v>0</v>
      </c>
      <c r="R933" s="30">
        <f t="shared" si="517"/>
        <v>0</v>
      </c>
      <c r="S933" s="8">
        <f t="shared" si="511"/>
        <v>0</v>
      </c>
      <c r="T933" s="122">
        <f t="shared" si="518"/>
        <v>0.13059999999999999</v>
      </c>
      <c r="U933" s="121">
        <f t="shared" ref="U933:U996" si="527">IF(Q932&gt;0,1,IF(K933=K932,U932,U932+1))</f>
        <v>8</v>
      </c>
      <c r="V933" s="121">
        <v>252</v>
      </c>
      <c r="W933" s="120">
        <f t="shared" si="512"/>
        <v>1.003904379</v>
      </c>
      <c r="X933" s="113">
        <f t="shared" si="525"/>
        <v>5.02470236</v>
      </c>
      <c r="Y933" s="191">
        <f t="shared" si="526"/>
        <v>0</v>
      </c>
      <c r="Z933" s="125" t="str">
        <f t="shared" si="522"/>
        <v>INCORPJ=</v>
      </c>
      <c r="AA933" s="118">
        <f t="shared" si="523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13"/>
        <v>45079</v>
      </c>
      <c r="B934" s="113">
        <f t="shared" si="507"/>
        <v>1292.98748985</v>
      </c>
      <c r="C934" s="113">
        <f t="shared" si="519"/>
        <v>1040.9954806200001</v>
      </c>
      <c r="D934" s="114">
        <f t="shared" si="514"/>
        <v>6609.67</v>
      </c>
      <c r="E934" s="115">
        <f t="shared" si="503"/>
        <v>6649.99</v>
      </c>
      <c r="F934" s="116">
        <f t="shared" si="504"/>
        <v>45038</v>
      </c>
      <c r="G934" s="117">
        <f t="shared" si="508"/>
        <v>6.1001532602988906E-3</v>
      </c>
      <c r="H934" s="118">
        <f t="shared" si="520"/>
        <v>45097</v>
      </c>
      <c r="I934" s="118">
        <f t="shared" si="509"/>
        <v>45097</v>
      </c>
      <c r="J934" s="119">
        <f t="shared" si="515"/>
        <v>20</v>
      </c>
      <c r="K934" s="119">
        <f t="shared" si="505"/>
        <v>9</v>
      </c>
      <c r="L934" s="8">
        <f t="shared" si="516"/>
        <v>1.00274047</v>
      </c>
      <c r="M934" s="120">
        <f t="shared" si="506"/>
        <v>1.0071003300000001</v>
      </c>
      <c r="N934" s="120">
        <f t="shared" si="524"/>
        <v>1.2332554562049161</v>
      </c>
      <c r="O934" s="113">
        <f t="shared" si="502"/>
        <v>1.2366351499999999</v>
      </c>
      <c r="P934" s="113">
        <f t="shared" si="510"/>
        <v>1287.33160232</v>
      </c>
      <c r="Q934" s="11">
        <f t="shared" si="521"/>
        <v>0</v>
      </c>
      <c r="R934" s="30">
        <f t="shared" si="517"/>
        <v>0</v>
      </c>
      <c r="S934" s="8">
        <f t="shared" si="511"/>
        <v>0</v>
      </c>
      <c r="T934" s="122">
        <f t="shared" si="518"/>
        <v>0.13059999999999999</v>
      </c>
      <c r="U934" s="121">
        <f t="shared" si="527"/>
        <v>9</v>
      </c>
      <c r="V934" s="121">
        <v>252</v>
      </c>
      <c r="W934" s="120">
        <f t="shared" si="512"/>
        <v>1.0043934969999999</v>
      </c>
      <c r="X934" s="113">
        <f t="shared" si="525"/>
        <v>5.6558875300000002</v>
      </c>
      <c r="Y934" s="191">
        <f t="shared" si="526"/>
        <v>0</v>
      </c>
      <c r="Z934" s="125" t="str">
        <f t="shared" si="522"/>
        <v>INCORPJ=</v>
      </c>
      <c r="AA934" s="118">
        <f t="shared" si="523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13"/>
        <v>45080</v>
      </c>
      <c r="B935" s="113">
        <f t="shared" si="507"/>
        <v>1294.0108729600001</v>
      </c>
      <c r="C935" s="113">
        <f t="shared" si="519"/>
        <v>1040.9954806200001</v>
      </c>
      <c r="D935" s="114">
        <f t="shared" si="514"/>
        <v>6609.67</v>
      </c>
      <c r="E935" s="115">
        <f t="shared" si="503"/>
        <v>6649.99</v>
      </c>
      <c r="F935" s="116">
        <f t="shared" si="504"/>
        <v>45038</v>
      </c>
      <c r="G935" s="117">
        <f t="shared" si="508"/>
        <v>6.1001532602988906E-3</v>
      </c>
      <c r="H935" s="118">
        <f t="shared" si="520"/>
        <v>45097</v>
      </c>
      <c r="I935" s="118">
        <f t="shared" si="509"/>
        <v>45097</v>
      </c>
      <c r="J935" s="119">
        <f t="shared" si="515"/>
        <v>20</v>
      </c>
      <c r="K935" s="119">
        <f t="shared" si="505"/>
        <v>10</v>
      </c>
      <c r="L935" s="8">
        <f t="shared" si="516"/>
        <v>1.00304543</v>
      </c>
      <c r="M935" s="120">
        <f t="shared" si="506"/>
        <v>1.0071003300000001</v>
      </c>
      <c r="N935" s="120">
        <f t="shared" si="524"/>
        <v>1.2332554562049161</v>
      </c>
      <c r="O935" s="113">
        <f t="shared" si="502"/>
        <v>1.23701124</v>
      </c>
      <c r="P935" s="113">
        <f t="shared" si="510"/>
        <v>1287.72311031</v>
      </c>
      <c r="Q935" s="11">
        <f t="shared" si="521"/>
        <v>0</v>
      </c>
      <c r="R935" s="30">
        <f t="shared" si="517"/>
        <v>0</v>
      </c>
      <c r="S935" s="8">
        <f t="shared" si="511"/>
        <v>0</v>
      </c>
      <c r="T935" s="122">
        <f t="shared" si="518"/>
        <v>0.13059999999999999</v>
      </c>
      <c r="U935" s="121">
        <f t="shared" si="527"/>
        <v>10</v>
      </c>
      <c r="V935" s="121">
        <v>252</v>
      </c>
      <c r="W935" s="120">
        <f t="shared" si="512"/>
        <v>1.004882853</v>
      </c>
      <c r="X935" s="113">
        <f t="shared" si="525"/>
        <v>6.2877626500000003</v>
      </c>
      <c r="Y935" s="191">
        <f t="shared" si="526"/>
        <v>0</v>
      </c>
      <c r="Z935" s="125" t="str">
        <f t="shared" si="522"/>
        <v>INCORPJ=</v>
      </c>
      <c r="AA935" s="118">
        <f t="shared" si="523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13"/>
        <v>45081</v>
      </c>
      <c r="B936" s="113">
        <f t="shared" si="507"/>
        <v>1294.0108729600001</v>
      </c>
      <c r="C936" s="113">
        <f t="shared" si="519"/>
        <v>1040.9954806200001</v>
      </c>
      <c r="D936" s="114">
        <f t="shared" si="514"/>
        <v>6609.67</v>
      </c>
      <c r="E936" s="115">
        <f t="shared" si="503"/>
        <v>6649.99</v>
      </c>
      <c r="F936" s="116">
        <f t="shared" si="504"/>
        <v>45038</v>
      </c>
      <c r="G936" s="117">
        <f t="shared" si="508"/>
        <v>6.1001532602988906E-3</v>
      </c>
      <c r="H936" s="118">
        <f t="shared" si="520"/>
        <v>45097</v>
      </c>
      <c r="I936" s="118">
        <f t="shared" si="509"/>
        <v>45097</v>
      </c>
      <c r="J936" s="119">
        <f t="shared" si="515"/>
        <v>20</v>
      </c>
      <c r="K936" s="119">
        <f t="shared" si="505"/>
        <v>10</v>
      </c>
      <c r="L936" s="8">
        <f t="shared" si="516"/>
        <v>1.00304543</v>
      </c>
      <c r="M936" s="120">
        <f t="shared" si="506"/>
        <v>1.0071003300000001</v>
      </c>
      <c r="N936" s="120">
        <f t="shared" si="524"/>
        <v>1.2332554562049161</v>
      </c>
      <c r="O936" s="113">
        <f t="shared" si="502"/>
        <v>1.23701124</v>
      </c>
      <c r="P936" s="113">
        <f t="shared" si="510"/>
        <v>1287.72311031</v>
      </c>
      <c r="Q936" s="11">
        <f t="shared" si="521"/>
        <v>0</v>
      </c>
      <c r="R936" s="30">
        <f t="shared" si="517"/>
        <v>0</v>
      </c>
      <c r="S936" s="8">
        <f t="shared" si="511"/>
        <v>0</v>
      </c>
      <c r="T936" s="122">
        <f t="shared" si="518"/>
        <v>0.13059999999999999</v>
      </c>
      <c r="U936" s="121">
        <f t="shared" si="527"/>
        <v>10</v>
      </c>
      <c r="V936" s="121">
        <v>252</v>
      </c>
      <c r="W936" s="120">
        <f t="shared" si="512"/>
        <v>1.004882853</v>
      </c>
      <c r="X936" s="113">
        <f t="shared" si="525"/>
        <v>6.2877626500000003</v>
      </c>
      <c r="Y936" s="191">
        <f t="shared" si="526"/>
        <v>0</v>
      </c>
      <c r="Z936" s="125" t="str">
        <f t="shared" si="522"/>
        <v>INCORPJ=</v>
      </c>
      <c r="AA936" s="118">
        <f t="shared" si="523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13"/>
        <v>45082</v>
      </c>
      <c r="B937" s="113">
        <f t="shared" si="507"/>
        <v>1294.0108729600001</v>
      </c>
      <c r="C937" s="113">
        <f t="shared" si="519"/>
        <v>1040.9954806200001</v>
      </c>
      <c r="D937" s="114">
        <f t="shared" si="514"/>
        <v>6609.67</v>
      </c>
      <c r="E937" s="115">
        <f t="shared" si="503"/>
        <v>6649.99</v>
      </c>
      <c r="F937" s="116">
        <f t="shared" si="504"/>
        <v>45038</v>
      </c>
      <c r="G937" s="117">
        <f t="shared" si="508"/>
        <v>6.1001532602988906E-3</v>
      </c>
      <c r="H937" s="118">
        <f t="shared" si="520"/>
        <v>45097</v>
      </c>
      <c r="I937" s="118">
        <f t="shared" si="509"/>
        <v>45097</v>
      </c>
      <c r="J937" s="119">
        <f t="shared" si="515"/>
        <v>20</v>
      </c>
      <c r="K937" s="119">
        <f t="shared" si="505"/>
        <v>10</v>
      </c>
      <c r="L937" s="8">
        <f t="shared" si="516"/>
        <v>1.00304543</v>
      </c>
      <c r="M937" s="120">
        <f t="shared" si="506"/>
        <v>1.0071003300000001</v>
      </c>
      <c r="N937" s="120">
        <f t="shared" si="524"/>
        <v>1.2332554562049161</v>
      </c>
      <c r="O937" s="113">
        <f t="shared" ref="O937:O1000" si="528">TRUNC(TRUNC((L937*N937),15),8)</f>
        <v>1.23701124</v>
      </c>
      <c r="P937" s="113">
        <f t="shared" si="510"/>
        <v>1287.72311031</v>
      </c>
      <c r="Q937" s="11">
        <f t="shared" si="521"/>
        <v>0</v>
      </c>
      <c r="R937" s="30">
        <f t="shared" si="517"/>
        <v>0</v>
      </c>
      <c r="S937" s="8">
        <f t="shared" si="511"/>
        <v>0</v>
      </c>
      <c r="T937" s="122">
        <f t="shared" si="518"/>
        <v>0.13059999999999999</v>
      </c>
      <c r="U937" s="121">
        <f t="shared" si="527"/>
        <v>10</v>
      </c>
      <c r="V937" s="121">
        <v>252</v>
      </c>
      <c r="W937" s="120">
        <f t="shared" si="512"/>
        <v>1.004882853</v>
      </c>
      <c r="X937" s="113">
        <f t="shared" si="525"/>
        <v>6.2877626500000003</v>
      </c>
      <c r="Y937" s="191">
        <f t="shared" si="526"/>
        <v>0</v>
      </c>
      <c r="Z937" s="125" t="str">
        <f t="shared" si="522"/>
        <v>INCORPJ=</v>
      </c>
      <c r="AA937" s="118">
        <f t="shared" si="523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13"/>
        <v>45083</v>
      </c>
      <c r="B938" s="113">
        <f t="shared" si="507"/>
        <v>1295.0350831599999</v>
      </c>
      <c r="C938" s="113">
        <f t="shared" si="519"/>
        <v>1040.9954806200001</v>
      </c>
      <c r="D938" s="114">
        <f t="shared" si="514"/>
        <v>6609.67</v>
      </c>
      <c r="E938" s="115">
        <f t="shared" ref="E938:E1001" si="529">IF($K938=1,VLOOKUP($A937,$AO$10:$AS$131,4),E937)</f>
        <v>6649.99</v>
      </c>
      <c r="F938" s="116">
        <f t="shared" ref="F938:F1001" si="530">IF($K938=1,VLOOKUP($A937,$AO$10:$AS$131,5),F937)</f>
        <v>45038</v>
      </c>
      <c r="G938" s="117">
        <f t="shared" si="508"/>
        <v>6.1001532602988906E-3</v>
      </c>
      <c r="H938" s="118">
        <f t="shared" si="520"/>
        <v>45097</v>
      </c>
      <c r="I938" s="118">
        <f t="shared" si="509"/>
        <v>45097</v>
      </c>
      <c r="J938" s="119">
        <f t="shared" si="515"/>
        <v>20</v>
      </c>
      <c r="K938" s="119">
        <f t="shared" ref="K938:K1001" si="531">(J938-(NETWORKDAYS(A938,I938,AD$176:AD$502)-1))</f>
        <v>11</v>
      </c>
      <c r="L938" s="8">
        <f t="shared" si="516"/>
        <v>1.0033504900000001</v>
      </c>
      <c r="M938" s="120">
        <f t="shared" ref="M938:M1001" si="532">IF(I938&gt;I937,L937,M937)</f>
        <v>1.0071003300000001</v>
      </c>
      <c r="N938" s="120">
        <f t="shared" si="524"/>
        <v>1.2332554562049161</v>
      </c>
      <c r="O938" s="113">
        <f t="shared" si="528"/>
        <v>1.2373874600000001</v>
      </c>
      <c r="P938" s="113">
        <f t="shared" si="510"/>
        <v>1288.11475363</v>
      </c>
      <c r="Q938" s="11">
        <f t="shared" si="521"/>
        <v>0</v>
      </c>
      <c r="R938" s="30">
        <f t="shared" si="517"/>
        <v>0</v>
      </c>
      <c r="S938" s="8">
        <f t="shared" si="511"/>
        <v>0</v>
      </c>
      <c r="T938" s="122">
        <f t="shared" si="518"/>
        <v>0.13059999999999999</v>
      </c>
      <c r="U938" s="121">
        <f t="shared" si="527"/>
        <v>11</v>
      </c>
      <c r="V938" s="121">
        <v>252</v>
      </c>
      <c r="W938" s="120">
        <f t="shared" si="512"/>
        <v>1.0053724479999999</v>
      </c>
      <c r="X938" s="113">
        <f t="shared" si="525"/>
        <v>6.9203295300000001</v>
      </c>
      <c r="Y938" s="191">
        <f t="shared" si="526"/>
        <v>0</v>
      </c>
      <c r="Z938" s="125" t="str">
        <f t="shared" si="522"/>
        <v>INCORPJ=</v>
      </c>
      <c r="AA938" s="118">
        <f t="shared" si="523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13"/>
        <v>45084</v>
      </c>
      <c r="B939" s="113">
        <f t="shared" si="507"/>
        <v>1296.0600882199999</v>
      </c>
      <c r="C939" s="113">
        <f t="shared" si="519"/>
        <v>1040.9954806200001</v>
      </c>
      <c r="D939" s="114">
        <f t="shared" si="514"/>
        <v>6609.67</v>
      </c>
      <c r="E939" s="115">
        <f t="shared" si="529"/>
        <v>6649.99</v>
      </c>
      <c r="F939" s="116">
        <f t="shared" si="530"/>
        <v>45038</v>
      </c>
      <c r="G939" s="117">
        <f t="shared" si="508"/>
        <v>6.1001532602988906E-3</v>
      </c>
      <c r="H939" s="118">
        <f t="shared" si="520"/>
        <v>45097</v>
      </c>
      <c r="I939" s="118">
        <f t="shared" si="509"/>
        <v>45097</v>
      </c>
      <c r="J939" s="119">
        <f t="shared" si="515"/>
        <v>20</v>
      </c>
      <c r="K939" s="119">
        <f t="shared" si="531"/>
        <v>12</v>
      </c>
      <c r="L939" s="8">
        <f t="shared" si="516"/>
        <v>1.0036556299999999</v>
      </c>
      <c r="M939" s="120">
        <f t="shared" si="532"/>
        <v>1.0071003300000001</v>
      </c>
      <c r="N939" s="120">
        <f t="shared" si="524"/>
        <v>1.2332554562049161</v>
      </c>
      <c r="O939" s="113">
        <f t="shared" si="528"/>
        <v>1.2377637800000001</v>
      </c>
      <c r="P939" s="113">
        <f t="shared" si="510"/>
        <v>1288.50650105</v>
      </c>
      <c r="Q939" s="11">
        <f t="shared" si="521"/>
        <v>0</v>
      </c>
      <c r="R939" s="30">
        <f t="shared" si="517"/>
        <v>0</v>
      </c>
      <c r="S939" s="8">
        <f t="shared" si="511"/>
        <v>0</v>
      </c>
      <c r="T939" s="122">
        <f t="shared" si="518"/>
        <v>0.13059999999999999</v>
      </c>
      <c r="U939" s="121">
        <f t="shared" si="527"/>
        <v>12</v>
      </c>
      <c r="V939" s="121">
        <v>252</v>
      </c>
      <c r="W939" s="120">
        <f t="shared" si="512"/>
        <v>1.005862281</v>
      </c>
      <c r="X939" s="113">
        <f t="shared" si="525"/>
        <v>7.5535871700000001</v>
      </c>
      <c r="Y939" s="191">
        <f t="shared" si="526"/>
        <v>0</v>
      </c>
      <c r="Z939" s="125" t="str">
        <f t="shared" si="522"/>
        <v>INCORPJ=</v>
      </c>
      <c r="AA939" s="118">
        <f t="shared" si="523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13"/>
        <v>45085</v>
      </c>
      <c r="B940" s="113">
        <f t="shared" si="507"/>
        <v>1297.0859108299999</v>
      </c>
      <c r="C940" s="113">
        <f t="shared" si="519"/>
        <v>1040.9954806200001</v>
      </c>
      <c r="D940" s="114">
        <f t="shared" si="514"/>
        <v>6609.67</v>
      </c>
      <c r="E940" s="115">
        <f t="shared" si="529"/>
        <v>6649.99</v>
      </c>
      <c r="F940" s="116">
        <f t="shared" si="530"/>
        <v>45038</v>
      </c>
      <c r="G940" s="117">
        <f t="shared" si="508"/>
        <v>6.1001532602988906E-3</v>
      </c>
      <c r="H940" s="118">
        <f t="shared" si="520"/>
        <v>45097</v>
      </c>
      <c r="I940" s="118">
        <f t="shared" si="509"/>
        <v>45097</v>
      </c>
      <c r="J940" s="119">
        <f t="shared" si="515"/>
        <v>20</v>
      </c>
      <c r="K940" s="119">
        <f t="shared" si="531"/>
        <v>13</v>
      </c>
      <c r="L940" s="8">
        <f t="shared" si="516"/>
        <v>1.00396087</v>
      </c>
      <c r="M940" s="120">
        <f t="shared" si="532"/>
        <v>1.0071003300000001</v>
      </c>
      <c r="N940" s="120">
        <f t="shared" si="524"/>
        <v>1.2332554562049161</v>
      </c>
      <c r="O940" s="113">
        <f t="shared" si="528"/>
        <v>1.23814022</v>
      </c>
      <c r="P940" s="113">
        <f t="shared" si="510"/>
        <v>1288.89837339</v>
      </c>
      <c r="Q940" s="11">
        <f t="shared" si="521"/>
        <v>0</v>
      </c>
      <c r="R940" s="30">
        <f t="shared" si="517"/>
        <v>0</v>
      </c>
      <c r="S940" s="8">
        <f t="shared" si="511"/>
        <v>0</v>
      </c>
      <c r="T940" s="122">
        <f t="shared" si="518"/>
        <v>0.13059999999999999</v>
      </c>
      <c r="U940" s="121">
        <f t="shared" si="527"/>
        <v>13</v>
      </c>
      <c r="V940" s="121">
        <v>252</v>
      </c>
      <c r="W940" s="120">
        <f t="shared" si="512"/>
        <v>1.006352353</v>
      </c>
      <c r="X940" s="113">
        <f t="shared" si="525"/>
        <v>8.1875374399999998</v>
      </c>
      <c r="Y940" s="191">
        <f t="shared" si="526"/>
        <v>0</v>
      </c>
      <c r="Z940" s="125" t="str">
        <f t="shared" si="522"/>
        <v>INCORPJ=</v>
      </c>
      <c r="AA940" s="118">
        <f t="shared" si="523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13"/>
        <v>45086</v>
      </c>
      <c r="B941" s="113">
        <f t="shared" si="507"/>
        <v>1297.0859108299999</v>
      </c>
      <c r="C941" s="113">
        <f t="shared" si="519"/>
        <v>1040.9954806200001</v>
      </c>
      <c r="D941" s="114">
        <f t="shared" si="514"/>
        <v>6609.67</v>
      </c>
      <c r="E941" s="115">
        <f t="shared" si="529"/>
        <v>6649.99</v>
      </c>
      <c r="F941" s="116">
        <f t="shared" si="530"/>
        <v>45038</v>
      </c>
      <c r="G941" s="117">
        <f t="shared" si="508"/>
        <v>6.1001532602988906E-3</v>
      </c>
      <c r="H941" s="118">
        <f t="shared" si="520"/>
        <v>45097</v>
      </c>
      <c r="I941" s="118">
        <f t="shared" si="509"/>
        <v>45097</v>
      </c>
      <c r="J941" s="119">
        <f t="shared" si="515"/>
        <v>20</v>
      </c>
      <c r="K941" s="119">
        <f t="shared" si="531"/>
        <v>13</v>
      </c>
      <c r="L941" s="8">
        <f t="shared" si="516"/>
        <v>1.00396087</v>
      </c>
      <c r="M941" s="120">
        <f t="shared" si="532"/>
        <v>1.0071003300000001</v>
      </c>
      <c r="N941" s="120">
        <f t="shared" si="524"/>
        <v>1.2332554562049161</v>
      </c>
      <c r="O941" s="113">
        <f t="shared" si="528"/>
        <v>1.23814022</v>
      </c>
      <c r="P941" s="113">
        <f t="shared" si="510"/>
        <v>1288.89837339</v>
      </c>
      <c r="Q941" s="11">
        <f t="shared" si="521"/>
        <v>0</v>
      </c>
      <c r="R941" s="30">
        <f t="shared" si="517"/>
        <v>0</v>
      </c>
      <c r="S941" s="8">
        <f t="shared" si="511"/>
        <v>0</v>
      </c>
      <c r="T941" s="122">
        <f t="shared" si="518"/>
        <v>0.13059999999999999</v>
      </c>
      <c r="U941" s="121">
        <f t="shared" si="527"/>
        <v>13</v>
      </c>
      <c r="V941" s="121">
        <v>252</v>
      </c>
      <c r="W941" s="120">
        <f t="shared" si="512"/>
        <v>1.006352353</v>
      </c>
      <c r="X941" s="113">
        <f t="shared" si="525"/>
        <v>8.1875374399999998</v>
      </c>
      <c r="Y941" s="191">
        <f t="shared" si="526"/>
        <v>0</v>
      </c>
      <c r="Z941" s="125" t="str">
        <f t="shared" si="522"/>
        <v>INCORPJ=</v>
      </c>
      <c r="AA941" s="118">
        <f t="shared" si="523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13"/>
        <v>45087</v>
      </c>
      <c r="B942" s="113">
        <f t="shared" si="507"/>
        <v>1298.1125514500002</v>
      </c>
      <c r="C942" s="113">
        <f t="shared" si="519"/>
        <v>1040.9954806200001</v>
      </c>
      <c r="D942" s="114">
        <f t="shared" si="514"/>
        <v>6609.67</v>
      </c>
      <c r="E942" s="115">
        <f t="shared" si="529"/>
        <v>6649.99</v>
      </c>
      <c r="F942" s="116">
        <f t="shared" si="530"/>
        <v>45038</v>
      </c>
      <c r="G942" s="117">
        <f t="shared" si="508"/>
        <v>6.1001532602988906E-3</v>
      </c>
      <c r="H942" s="118">
        <f t="shared" si="520"/>
        <v>45097</v>
      </c>
      <c r="I942" s="118">
        <f t="shared" si="509"/>
        <v>45097</v>
      </c>
      <c r="J942" s="119">
        <f t="shared" si="515"/>
        <v>20</v>
      </c>
      <c r="K942" s="119">
        <f t="shared" si="531"/>
        <v>14</v>
      </c>
      <c r="L942" s="8">
        <f t="shared" si="516"/>
        <v>1.0042662099999999</v>
      </c>
      <c r="M942" s="120">
        <f t="shared" si="532"/>
        <v>1.0071003300000001</v>
      </c>
      <c r="N942" s="120">
        <f t="shared" si="524"/>
        <v>1.2332554562049161</v>
      </c>
      <c r="O942" s="113">
        <f t="shared" si="528"/>
        <v>1.2385167800000001</v>
      </c>
      <c r="P942" s="113">
        <f t="shared" si="510"/>
        <v>1289.2903706500001</v>
      </c>
      <c r="Q942" s="11">
        <f t="shared" si="521"/>
        <v>0</v>
      </c>
      <c r="R942" s="30">
        <f t="shared" si="517"/>
        <v>0</v>
      </c>
      <c r="S942" s="8">
        <f t="shared" si="511"/>
        <v>0</v>
      </c>
      <c r="T942" s="122">
        <f t="shared" si="518"/>
        <v>0.13059999999999999</v>
      </c>
      <c r="U942" s="121">
        <f t="shared" si="527"/>
        <v>14</v>
      </c>
      <c r="V942" s="121">
        <v>252</v>
      </c>
      <c r="W942" s="120">
        <f t="shared" si="512"/>
        <v>1.0068426640000001</v>
      </c>
      <c r="X942" s="113">
        <f t="shared" si="525"/>
        <v>8.8221807999999999</v>
      </c>
      <c r="Y942" s="191">
        <f t="shared" si="526"/>
        <v>0</v>
      </c>
      <c r="Z942" s="125" t="str">
        <f t="shared" si="522"/>
        <v>INCORPJ=</v>
      </c>
      <c r="AA942" s="118">
        <f t="shared" si="523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13"/>
        <v>45088</v>
      </c>
      <c r="B943" s="113">
        <f t="shared" si="507"/>
        <v>1298.1125514500002</v>
      </c>
      <c r="C943" s="113">
        <f t="shared" si="519"/>
        <v>1040.9954806200001</v>
      </c>
      <c r="D943" s="114">
        <f t="shared" si="514"/>
        <v>6609.67</v>
      </c>
      <c r="E943" s="115">
        <f t="shared" si="529"/>
        <v>6649.99</v>
      </c>
      <c r="F943" s="116">
        <f t="shared" si="530"/>
        <v>45038</v>
      </c>
      <c r="G943" s="117">
        <f t="shared" si="508"/>
        <v>6.1001532602988906E-3</v>
      </c>
      <c r="H943" s="118">
        <f t="shared" si="520"/>
        <v>45097</v>
      </c>
      <c r="I943" s="118">
        <f t="shared" si="509"/>
        <v>45097</v>
      </c>
      <c r="J943" s="119">
        <f t="shared" si="515"/>
        <v>20</v>
      </c>
      <c r="K943" s="119">
        <f t="shared" si="531"/>
        <v>14</v>
      </c>
      <c r="L943" s="8">
        <f t="shared" si="516"/>
        <v>1.0042662099999999</v>
      </c>
      <c r="M943" s="120">
        <f t="shared" si="532"/>
        <v>1.0071003300000001</v>
      </c>
      <c r="N943" s="120">
        <f t="shared" si="524"/>
        <v>1.2332554562049161</v>
      </c>
      <c r="O943" s="113">
        <f t="shared" si="528"/>
        <v>1.2385167800000001</v>
      </c>
      <c r="P943" s="113">
        <f t="shared" si="510"/>
        <v>1289.2903706500001</v>
      </c>
      <c r="Q943" s="11">
        <f t="shared" si="521"/>
        <v>0</v>
      </c>
      <c r="R943" s="30">
        <f t="shared" si="517"/>
        <v>0</v>
      </c>
      <c r="S943" s="8">
        <f t="shared" si="511"/>
        <v>0</v>
      </c>
      <c r="T943" s="122">
        <f t="shared" si="518"/>
        <v>0.13059999999999999</v>
      </c>
      <c r="U943" s="121">
        <f t="shared" si="527"/>
        <v>14</v>
      </c>
      <c r="V943" s="121">
        <v>252</v>
      </c>
      <c r="W943" s="120">
        <f t="shared" si="512"/>
        <v>1.0068426640000001</v>
      </c>
      <c r="X943" s="113">
        <f t="shared" si="525"/>
        <v>8.8221807999999999</v>
      </c>
      <c r="Y943" s="191">
        <f t="shared" si="526"/>
        <v>0</v>
      </c>
      <c r="Z943" s="125" t="str">
        <f t="shared" si="522"/>
        <v>INCORPJ=</v>
      </c>
      <c r="AA943" s="118">
        <f t="shared" si="523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13"/>
        <v>45089</v>
      </c>
      <c r="B944" s="113">
        <f t="shared" si="507"/>
        <v>1298.1125514500002</v>
      </c>
      <c r="C944" s="113">
        <f t="shared" si="519"/>
        <v>1040.9954806200001</v>
      </c>
      <c r="D944" s="114">
        <f t="shared" si="514"/>
        <v>6609.67</v>
      </c>
      <c r="E944" s="115">
        <f t="shared" si="529"/>
        <v>6649.99</v>
      </c>
      <c r="F944" s="116">
        <f t="shared" si="530"/>
        <v>45038</v>
      </c>
      <c r="G944" s="117">
        <f t="shared" si="508"/>
        <v>6.1001532602988906E-3</v>
      </c>
      <c r="H944" s="118">
        <f t="shared" si="520"/>
        <v>45097</v>
      </c>
      <c r="I944" s="118">
        <f t="shared" si="509"/>
        <v>45097</v>
      </c>
      <c r="J944" s="119">
        <f t="shared" si="515"/>
        <v>20</v>
      </c>
      <c r="K944" s="119">
        <f t="shared" si="531"/>
        <v>14</v>
      </c>
      <c r="L944" s="8">
        <f t="shared" si="516"/>
        <v>1.0042662099999999</v>
      </c>
      <c r="M944" s="120">
        <f t="shared" si="532"/>
        <v>1.0071003300000001</v>
      </c>
      <c r="N944" s="120">
        <f t="shared" si="524"/>
        <v>1.2332554562049161</v>
      </c>
      <c r="O944" s="113">
        <f t="shared" si="528"/>
        <v>1.2385167800000001</v>
      </c>
      <c r="P944" s="113">
        <f t="shared" si="510"/>
        <v>1289.2903706500001</v>
      </c>
      <c r="Q944" s="11">
        <f t="shared" si="521"/>
        <v>0</v>
      </c>
      <c r="R944" s="30">
        <f t="shared" si="517"/>
        <v>0</v>
      </c>
      <c r="S944" s="8">
        <f t="shared" si="511"/>
        <v>0</v>
      </c>
      <c r="T944" s="122">
        <f t="shared" si="518"/>
        <v>0.13059999999999999</v>
      </c>
      <c r="U944" s="121">
        <f t="shared" si="527"/>
        <v>14</v>
      </c>
      <c r="V944" s="121">
        <v>252</v>
      </c>
      <c r="W944" s="120">
        <f t="shared" si="512"/>
        <v>1.0068426640000001</v>
      </c>
      <c r="X944" s="113">
        <f t="shared" si="525"/>
        <v>8.8221807999999999</v>
      </c>
      <c r="Y944" s="191">
        <f t="shared" si="526"/>
        <v>0</v>
      </c>
      <c r="Z944" s="125" t="str">
        <f t="shared" si="522"/>
        <v>INCORPJ=</v>
      </c>
      <c r="AA944" s="118">
        <f t="shared" si="523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13"/>
        <v>45090</v>
      </c>
      <c r="B945" s="113">
        <f t="shared" si="507"/>
        <v>1299.1399882599999</v>
      </c>
      <c r="C945" s="113">
        <f t="shared" si="519"/>
        <v>1040.9954806200001</v>
      </c>
      <c r="D945" s="114">
        <f t="shared" si="514"/>
        <v>6609.67</v>
      </c>
      <c r="E945" s="115">
        <f t="shared" si="529"/>
        <v>6649.99</v>
      </c>
      <c r="F945" s="116">
        <f t="shared" si="530"/>
        <v>45038</v>
      </c>
      <c r="G945" s="117">
        <f t="shared" si="508"/>
        <v>6.1001532602988906E-3</v>
      </c>
      <c r="H945" s="118">
        <f t="shared" si="520"/>
        <v>45097</v>
      </c>
      <c r="I945" s="118">
        <f t="shared" si="509"/>
        <v>45097</v>
      </c>
      <c r="J945" s="119">
        <f t="shared" si="515"/>
        <v>20</v>
      </c>
      <c r="K945" s="119">
        <f t="shared" si="531"/>
        <v>15</v>
      </c>
      <c r="L945" s="8">
        <f t="shared" si="516"/>
        <v>1.00457163</v>
      </c>
      <c r="M945" s="120">
        <f t="shared" si="532"/>
        <v>1.0071003300000001</v>
      </c>
      <c r="N945" s="120">
        <f t="shared" si="524"/>
        <v>1.2332554562049161</v>
      </c>
      <c r="O945" s="113">
        <f t="shared" si="528"/>
        <v>1.23889344</v>
      </c>
      <c r="P945" s="113">
        <f t="shared" si="510"/>
        <v>1289.682472</v>
      </c>
      <c r="Q945" s="11">
        <f t="shared" si="521"/>
        <v>0</v>
      </c>
      <c r="R945" s="30">
        <f t="shared" si="517"/>
        <v>0</v>
      </c>
      <c r="S945" s="8">
        <f t="shared" si="511"/>
        <v>0</v>
      </c>
      <c r="T945" s="122">
        <f t="shared" si="518"/>
        <v>0.13059999999999999</v>
      </c>
      <c r="U945" s="121">
        <f t="shared" si="527"/>
        <v>15</v>
      </c>
      <c r="V945" s="121">
        <v>252</v>
      </c>
      <c r="W945" s="120">
        <f t="shared" si="512"/>
        <v>1.0073332129999999</v>
      </c>
      <c r="X945" s="113">
        <f t="shared" si="525"/>
        <v>9.4575162600000002</v>
      </c>
      <c r="Y945" s="191">
        <f t="shared" si="526"/>
        <v>0</v>
      </c>
      <c r="Z945" s="125" t="str">
        <f t="shared" si="522"/>
        <v>INCORPJ=</v>
      </c>
      <c r="AA945" s="118">
        <f t="shared" si="523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13"/>
        <v>45091</v>
      </c>
      <c r="B946" s="113">
        <f t="shared" si="507"/>
        <v>1300.16824529</v>
      </c>
      <c r="C946" s="113">
        <f t="shared" si="519"/>
        <v>1040.9954806200001</v>
      </c>
      <c r="D946" s="114">
        <f t="shared" si="514"/>
        <v>6609.67</v>
      </c>
      <c r="E946" s="115">
        <f t="shared" si="529"/>
        <v>6649.99</v>
      </c>
      <c r="F946" s="116">
        <f t="shared" si="530"/>
        <v>45038</v>
      </c>
      <c r="G946" s="117">
        <f t="shared" si="508"/>
        <v>6.1001532602988906E-3</v>
      </c>
      <c r="H946" s="118">
        <f t="shared" si="520"/>
        <v>45097</v>
      </c>
      <c r="I946" s="118">
        <f t="shared" si="509"/>
        <v>45097</v>
      </c>
      <c r="J946" s="119">
        <f t="shared" si="515"/>
        <v>20</v>
      </c>
      <c r="K946" s="119">
        <f t="shared" si="531"/>
        <v>16</v>
      </c>
      <c r="L946" s="8">
        <f t="shared" si="516"/>
        <v>1.00487715</v>
      </c>
      <c r="M946" s="120">
        <f t="shared" si="532"/>
        <v>1.0071003300000001</v>
      </c>
      <c r="N946" s="120">
        <f t="shared" si="524"/>
        <v>1.2332554562049161</v>
      </c>
      <c r="O946" s="113">
        <f t="shared" si="528"/>
        <v>1.2392702200000001</v>
      </c>
      <c r="P946" s="113">
        <f t="shared" si="510"/>
        <v>1290.0746982799999</v>
      </c>
      <c r="Q946" s="11">
        <f t="shared" si="521"/>
        <v>0</v>
      </c>
      <c r="R946" s="30">
        <f t="shared" si="517"/>
        <v>0</v>
      </c>
      <c r="S946" s="8">
        <f t="shared" si="511"/>
        <v>0</v>
      </c>
      <c r="T946" s="122">
        <f t="shared" si="518"/>
        <v>0.13059999999999999</v>
      </c>
      <c r="U946" s="121">
        <f t="shared" si="527"/>
        <v>16</v>
      </c>
      <c r="V946" s="121">
        <v>252</v>
      </c>
      <c r="W946" s="120">
        <f t="shared" si="512"/>
        <v>1.007824002</v>
      </c>
      <c r="X946" s="113">
        <f t="shared" si="525"/>
        <v>10.09354701</v>
      </c>
      <c r="Y946" s="191">
        <f t="shared" si="526"/>
        <v>0</v>
      </c>
      <c r="Z946" s="125" t="str">
        <f t="shared" si="522"/>
        <v>INCORPJ=</v>
      </c>
      <c r="AA946" s="118">
        <f t="shared" si="523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13"/>
        <v>45092</v>
      </c>
      <c r="B947" s="113">
        <f t="shared" si="507"/>
        <v>1301.1973217100001</v>
      </c>
      <c r="C947" s="113">
        <f t="shared" si="519"/>
        <v>1040.9954806200001</v>
      </c>
      <c r="D947" s="114">
        <f t="shared" si="514"/>
        <v>6609.67</v>
      </c>
      <c r="E947" s="115">
        <f t="shared" si="529"/>
        <v>6649.99</v>
      </c>
      <c r="F947" s="116">
        <f t="shared" si="530"/>
        <v>45038</v>
      </c>
      <c r="G947" s="117">
        <f t="shared" si="508"/>
        <v>6.1001532602988906E-3</v>
      </c>
      <c r="H947" s="118">
        <f t="shared" si="520"/>
        <v>45097</v>
      </c>
      <c r="I947" s="118">
        <f t="shared" si="509"/>
        <v>45097</v>
      </c>
      <c r="J947" s="119">
        <f t="shared" si="515"/>
        <v>20</v>
      </c>
      <c r="K947" s="119">
        <f t="shared" si="531"/>
        <v>17</v>
      </c>
      <c r="L947" s="8">
        <f t="shared" si="516"/>
        <v>1.0051827600000001</v>
      </c>
      <c r="M947" s="120">
        <f t="shared" si="532"/>
        <v>1.0071003300000001</v>
      </c>
      <c r="N947" s="120">
        <f t="shared" si="524"/>
        <v>1.2332554562049161</v>
      </c>
      <c r="O947" s="113">
        <f t="shared" si="528"/>
        <v>1.2396471200000001</v>
      </c>
      <c r="P947" s="113">
        <f t="shared" si="510"/>
        <v>1290.46704948</v>
      </c>
      <c r="Q947" s="11">
        <f t="shared" si="521"/>
        <v>0</v>
      </c>
      <c r="R947" s="30">
        <f t="shared" si="517"/>
        <v>0</v>
      </c>
      <c r="S947" s="8">
        <f t="shared" si="511"/>
        <v>0</v>
      </c>
      <c r="T947" s="122">
        <f t="shared" si="518"/>
        <v>0.13059999999999999</v>
      </c>
      <c r="U947" s="121">
        <f t="shared" si="527"/>
        <v>17</v>
      </c>
      <c r="V947" s="121">
        <v>252</v>
      </c>
      <c r="W947" s="120">
        <f t="shared" si="512"/>
        <v>1.0083150299999999</v>
      </c>
      <c r="X947" s="113">
        <f t="shared" si="525"/>
        <v>10.730272230000001</v>
      </c>
      <c r="Y947" s="191">
        <f t="shared" si="526"/>
        <v>0</v>
      </c>
      <c r="Z947" s="125" t="str">
        <f t="shared" si="522"/>
        <v>INCORPJ=</v>
      </c>
      <c r="AA947" s="118">
        <f t="shared" si="523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13"/>
        <v>45093</v>
      </c>
      <c r="B948" s="113">
        <f t="shared" si="507"/>
        <v>1302.22719695</v>
      </c>
      <c r="C948" s="113">
        <f t="shared" si="519"/>
        <v>1040.9954806200001</v>
      </c>
      <c r="D948" s="114">
        <f t="shared" si="514"/>
        <v>6609.67</v>
      </c>
      <c r="E948" s="115">
        <f t="shared" si="529"/>
        <v>6649.99</v>
      </c>
      <c r="F948" s="116">
        <f t="shared" si="530"/>
        <v>45038</v>
      </c>
      <c r="G948" s="117">
        <f t="shared" si="508"/>
        <v>6.1001532602988906E-3</v>
      </c>
      <c r="H948" s="118">
        <f t="shared" si="520"/>
        <v>45097</v>
      </c>
      <c r="I948" s="118">
        <f t="shared" si="509"/>
        <v>45097</v>
      </c>
      <c r="J948" s="119">
        <f t="shared" si="515"/>
        <v>20</v>
      </c>
      <c r="K948" s="119">
        <f t="shared" si="531"/>
        <v>18</v>
      </c>
      <c r="L948" s="8">
        <f t="shared" si="516"/>
        <v>1.00548846</v>
      </c>
      <c r="M948" s="120">
        <f t="shared" si="532"/>
        <v>1.0071003300000001</v>
      </c>
      <c r="N948" s="120">
        <f t="shared" si="524"/>
        <v>1.2332554562049161</v>
      </c>
      <c r="O948" s="113">
        <f t="shared" si="528"/>
        <v>1.24002412</v>
      </c>
      <c r="P948" s="113">
        <f t="shared" si="510"/>
        <v>1290.8595047700001</v>
      </c>
      <c r="Q948" s="11">
        <f t="shared" si="521"/>
        <v>0</v>
      </c>
      <c r="R948" s="30">
        <f t="shared" si="517"/>
        <v>0</v>
      </c>
      <c r="S948" s="8">
        <f t="shared" si="511"/>
        <v>0</v>
      </c>
      <c r="T948" s="122">
        <f t="shared" si="518"/>
        <v>0.13059999999999999</v>
      </c>
      <c r="U948" s="121">
        <f t="shared" si="527"/>
        <v>18</v>
      </c>
      <c r="V948" s="121">
        <v>252</v>
      </c>
      <c r="W948" s="120">
        <f t="shared" si="512"/>
        <v>1.008806297</v>
      </c>
      <c r="X948" s="113">
        <f t="shared" si="525"/>
        <v>11.367692180000001</v>
      </c>
      <c r="Y948" s="191">
        <f t="shared" si="526"/>
        <v>0</v>
      </c>
      <c r="Z948" s="125" t="str">
        <f t="shared" si="522"/>
        <v>INCORPJ=</v>
      </c>
      <c r="AA948" s="118">
        <f t="shared" si="523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13"/>
        <v>45094</v>
      </c>
      <c r="B949" s="113">
        <f t="shared" si="507"/>
        <v>1303.2579029999999</v>
      </c>
      <c r="C949" s="113">
        <f t="shared" si="519"/>
        <v>1040.9954806200001</v>
      </c>
      <c r="D949" s="114">
        <f t="shared" si="514"/>
        <v>6609.67</v>
      </c>
      <c r="E949" s="115">
        <f t="shared" si="529"/>
        <v>6649.99</v>
      </c>
      <c r="F949" s="116">
        <f t="shared" si="530"/>
        <v>45038</v>
      </c>
      <c r="G949" s="117">
        <f t="shared" si="508"/>
        <v>6.1001532602988906E-3</v>
      </c>
      <c r="H949" s="118">
        <f t="shared" si="520"/>
        <v>45097</v>
      </c>
      <c r="I949" s="118">
        <f t="shared" si="509"/>
        <v>45097</v>
      </c>
      <c r="J949" s="119">
        <f t="shared" si="515"/>
        <v>20</v>
      </c>
      <c r="K949" s="119">
        <f t="shared" si="531"/>
        <v>19</v>
      </c>
      <c r="L949" s="8">
        <f t="shared" si="516"/>
        <v>1.0057942600000001</v>
      </c>
      <c r="M949" s="120">
        <f t="shared" si="532"/>
        <v>1.0071003300000001</v>
      </c>
      <c r="N949" s="120">
        <f t="shared" si="524"/>
        <v>1.2332554562049161</v>
      </c>
      <c r="O949" s="113">
        <f t="shared" si="528"/>
        <v>1.2404012499999999</v>
      </c>
      <c r="P949" s="113">
        <f t="shared" si="510"/>
        <v>1291.2520953999999</v>
      </c>
      <c r="Q949" s="11">
        <f t="shared" si="521"/>
        <v>0</v>
      </c>
      <c r="R949" s="30">
        <f t="shared" si="517"/>
        <v>0</v>
      </c>
      <c r="S949" s="8">
        <f t="shared" si="511"/>
        <v>0</v>
      </c>
      <c r="T949" s="122">
        <f t="shared" si="518"/>
        <v>0.13059999999999999</v>
      </c>
      <c r="U949" s="121">
        <f t="shared" si="527"/>
        <v>19</v>
      </c>
      <c r="V949" s="121">
        <v>252</v>
      </c>
      <c r="W949" s="120">
        <f t="shared" si="512"/>
        <v>1.0092978029999999</v>
      </c>
      <c r="X949" s="113">
        <f t="shared" si="525"/>
        <v>12.005807600000001</v>
      </c>
      <c r="Y949" s="191">
        <f t="shared" si="526"/>
        <v>0</v>
      </c>
      <c r="Z949" s="125" t="str">
        <f t="shared" si="522"/>
        <v>INCORPJ=</v>
      </c>
      <c r="AA949" s="118">
        <f t="shared" si="523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13"/>
        <v>45095</v>
      </c>
      <c r="B950" s="113">
        <f t="shared" si="507"/>
        <v>1303.2579029999999</v>
      </c>
      <c r="C950" s="113">
        <f t="shared" si="519"/>
        <v>1040.9954806200001</v>
      </c>
      <c r="D950" s="114">
        <f t="shared" si="514"/>
        <v>6609.67</v>
      </c>
      <c r="E950" s="115">
        <f t="shared" si="529"/>
        <v>6649.99</v>
      </c>
      <c r="F950" s="116">
        <f t="shared" si="530"/>
        <v>45038</v>
      </c>
      <c r="G950" s="117">
        <f t="shared" si="508"/>
        <v>6.1001532602988906E-3</v>
      </c>
      <c r="H950" s="118">
        <f t="shared" si="520"/>
        <v>45097</v>
      </c>
      <c r="I950" s="118">
        <f t="shared" si="509"/>
        <v>45097</v>
      </c>
      <c r="J950" s="119">
        <f t="shared" si="515"/>
        <v>20</v>
      </c>
      <c r="K950" s="119">
        <f t="shared" si="531"/>
        <v>19</v>
      </c>
      <c r="L950" s="8">
        <f t="shared" si="516"/>
        <v>1.0057942600000001</v>
      </c>
      <c r="M950" s="120">
        <f t="shared" si="532"/>
        <v>1.0071003300000001</v>
      </c>
      <c r="N950" s="120">
        <f t="shared" si="524"/>
        <v>1.2332554562049161</v>
      </c>
      <c r="O950" s="113">
        <f t="shared" si="528"/>
        <v>1.2404012499999999</v>
      </c>
      <c r="P950" s="113">
        <f t="shared" si="510"/>
        <v>1291.2520953999999</v>
      </c>
      <c r="Q950" s="11">
        <f t="shared" si="521"/>
        <v>0</v>
      </c>
      <c r="R950" s="30">
        <f t="shared" si="517"/>
        <v>0</v>
      </c>
      <c r="S950" s="8">
        <f t="shared" si="511"/>
        <v>0</v>
      </c>
      <c r="T950" s="122">
        <f t="shared" si="518"/>
        <v>0.13059999999999999</v>
      </c>
      <c r="U950" s="121">
        <f t="shared" si="527"/>
        <v>19</v>
      </c>
      <c r="V950" s="121">
        <v>252</v>
      </c>
      <c r="W950" s="120">
        <f t="shared" si="512"/>
        <v>1.0092978029999999</v>
      </c>
      <c r="X950" s="113">
        <f t="shared" si="525"/>
        <v>12.005807600000001</v>
      </c>
      <c r="Y950" s="191">
        <f t="shared" si="526"/>
        <v>0</v>
      </c>
      <c r="Z950" s="125" t="str">
        <f t="shared" si="522"/>
        <v>INCORPJ=</v>
      </c>
      <c r="AA950" s="118">
        <f t="shared" si="523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13"/>
        <v>45096</v>
      </c>
      <c r="B951" s="113">
        <f t="shared" si="507"/>
        <v>1303.2579029999999</v>
      </c>
      <c r="C951" s="113">
        <f t="shared" si="519"/>
        <v>1040.9954806200001</v>
      </c>
      <c r="D951" s="114">
        <f t="shared" si="514"/>
        <v>6609.67</v>
      </c>
      <c r="E951" s="115">
        <f t="shared" si="529"/>
        <v>6649.99</v>
      </c>
      <c r="F951" s="116">
        <f t="shared" si="530"/>
        <v>45038</v>
      </c>
      <c r="G951" s="117">
        <f t="shared" si="508"/>
        <v>6.1001532602988906E-3</v>
      </c>
      <c r="H951" s="118">
        <f t="shared" si="520"/>
        <v>45097</v>
      </c>
      <c r="I951" s="118">
        <f t="shared" si="509"/>
        <v>45097</v>
      </c>
      <c r="J951" s="119">
        <f t="shared" si="515"/>
        <v>20</v>
      </c>
      <c r="K951" s="119">
        <f t="shared" si="531"/>
        <v>19</v>
      </c>
      <c r="L951" s="8">
        <f t="shared" si="516"/>
        <v>1.0057942600000001</v>
      </c>
      <c r="M951" s="120">
        <f t="shared" si="532"/>
        <v>1.0071003300000001</v>
      </c>
      <c r="N951" s="120">
        <f t="shared" si="524"/>
        <v>1.2332554562049161</v>
      </c>
      <c r="O951" s="113">
        <f t="shared" si="528"/>
        <v>1.2404012499999999</v>
      </c>
      <c r="P951" s="113">
        <f t="shared" si="510"/>
        <v>1291.2520953999999</v>
      </c>
      <c r="Q951" s="11">
        <f t="shared" si="521"/>
        <v>0</v>
      </c>
      <c r="R951" s="30">
        <f t="shared" si="517"/>
        <v>0</v>
      </c>
      <c r="S951" s="8">
        <f t="shared" si="511"/>
        <v>0</v>
      </c>
      <c r="T951" s="122">
        <f t="shared" si="518"/>
        <v>0.13059999999999999</v>
      </c>
      <c r="U951" s="121">
        <f t="shared" si="527"/>
        <v>19</v>
      </c>
      <c r="V951" s="121">
        <v>252</v>
      </c>
      <c r="W951" s="120">
        <f t="shared" si="512"/>
        <v>1.0092978029999999</v>
      </c>
      <c r="X951" s="113">
        <f t="shared" si="525"/>
        <v>12.005807600000001</v>
      </c>
      <c r="Y951" s="191">
        <f t="shared" si="526"/>
        <v>0</v>
      </c>
      <c r="Z951" s="125" t="str">
        <f t="shared" si="522"/>
        <v>INCORPJ=</v>
      </c>
      <c r="AA951" s="118">
        <f t="shared" si="523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13"/>
        <v>45097</v>
      </c>
      <c r="B952" s="113">
        <f t="shared" si="507"/>
        <v>1304.2894206000001</v>
      </c>
      <c r="C952" s="113">
        <f t="shared" si="519"/>
        <v>1040.9954806200001</v>
      </c>
      <c r="D952" s="114">
        <f t="shared" si="514"/>
        <v>6609.67</v>
      </c>
      <c r="E952" s="115">
        <f t="shared" si="529"/>
        <v>6649.99</v>
      </c>
      <c r="F952" s="116">
        <f t="shared" si="530"/>
        <v>45038</v>
      </c>
      <c r="G952" s="117">
        <f t="shared" si="508"/>
        <v>6.1001532602988906E-3</v>
      </c>
      <c r="H952" s="118">
        <f t="shared" si="520"/>
        <v>45127</v>
      </c>
      <c r="I952" s="118">
        <f t="shared" si="509"/>
        <v>45097</v>
      </c>
      <c r="J952" s="119">
        <f t="shared" si="515"/>
        <v>20</v>
      </c>
      <c r="K952" s="119">
        <f t="shared" si="531"/>
        <v>20</v>
      </c>
      <c r="L952" s="8">
        <f t="shared" si="516"/>
        <v>1.00610015</v>
      </c>
      <c r="M952" s="120">
        <f t="shared" si="532"/>
        <v>1.0071003300000001</v>
      </c>
      <c r="N952" s="120">
        <f t="shared" si="524"/>
        <v>1.2332554562049161</v>
      </c>
      <c r="O952" s="113">
        <f t="shared" si="528"/>
        <v>1.2407784900000001</v>
      </c>
      <c r="P952" s="113">
        <f t="shared" si="510"/>
        <v>1291.64480054</v>
      </c>
      <c r="Q952" s="11">
        <f t="shared" si="521"/>
        <v>31</v>
      </c>
      <c r="R952" s="30">
        <f t="shared" si="517"/>
        <v>0</v>
      </c>
      <c r="S952" s="8">
        <f t="shared" si="511"/>
        <v>0</v>
      </c>
      <c r="T952" s="122">
        <f t="shared" si="518"/>
        <v>0.13059999999999999</v>
      </c>
      <c r="U952" s="121">
        <f t="shared" si="527"/>
        <v>20</v>
      </c>
      <c r="V952" s="121">
        <v>252</v>
      </c>
      <c r="W952" s="120">
        <f t="shared" si="512"/>
        <v>1.009789549</v>
      </c>
      <c r="X952" s="113">
        <f t="shared" si="525"/>
        <v>12.644620059999999</v>
      </c>
      <c r="Y952" s="191">
        <f t="shared" si="526"/>
        <v>0</v>
      </c>
      <c r="Z952" s="125" t="str">
        <f t="shared" si="522"/>
        <v>INCORPJ=</v>
      </c>
      <c r="AA952" s="118">
        <f t="shared" si="523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13"/>
        <v>45098</v>
      </c>
      <c r="B953" s="113">
        <f t="shared" si="507"/>
        <v>1305.06111777</v>
      </c>
      <c r="C953" s="113">
        <f t="shared" si="519"/>
        <v>1051.1863568799999</v>
      </c>
      <c r="D953" s="114">
        <f t="shared" si="514"/>
        <v>6649.99</v>
      </c>
      <c r="E953" s="115">
        <f t="shared" si="529"/>
        <v>6665.28</v>
      </c>
      <c r="F953" s="116">
        <f t="shared" si="530"/>
        <v>45066</v>
      </c>
      <c r="G953" s="117">
        <f t="shared" si="508"/>
        <v>2.2992515778219591E-3</v>
      </c>
      <c r="H953" s="118">
        <f t="shared" si="520"/>
        <v>45127</v>
      </c>
      <c r="I953" s="118">
        <f t="shared" si="509"/>
        <v>45127</v>
      </c>
      <c r="J953" s="119">
        <f t="shared" si="515"/>
        <v>22</v>
      </c>
      <c r="K953" s="119">
        <f t="shared" si="531"/>
        <v>1</v>
      </c>
      <c r="L953" s="8">
        <f t="shared" si="516"/>
        <v>1.00010439</v>
      </c>
      <c r="M953" s="120">
        <f t="shared" si="532"/>
        <v>1.00610015</v>
      </c>
      <c r="N953" s="120">
        <f t="shared" si="524"/>
        <v>1.2407784994760844</v>
      </c>
      <c r="O953" s="113">
        <f t="shared" si="528"/>
        <v>1.24090802</v>
      </c>
      <c r="P953" s="113">
        <f t="shared" si="510"/>
        <v>1304.42558076</v>
      </c>
      <c r="Q953" s="11">
        <f t="shared" si="521"/>
        <v>0</v>
      </c>
      <c r="R953" s="30">
        <f t="shared" si="517"/>
        <v>0</v>
      </c>
      <c r="S953" s="8">
        <f t="shared" si="511"/>
        <v>0</v>
      </c>
      <c r="T953" s="122">
        <f t="shared" si="518"/>
        <v>0.13059999999999999</v>
      </c>
      <c r="U953" s="121">
        <f t="shared" si="527"/>
        <v>1</v>
      </c>
      <c r="V953" s="121">
        <v>252</v>
      </c>
      <c r="W953" s="120">
        <f t="shared" si="512"/>
        <v>1.000487216</v>
      </c>
      <c r="X953" s="113">
        <f t="shared" si="525"/>
        <v>0.63553700999999996</v>
      </c>
      <c r="Y953" s="191">
        <f t="shared" si="526"/>
        <v>0</v>
      </c>
      <c r="Z953" s="125" t="str">
        <f t="shared" si="522"/>
        <v>INCORPJ=</v>
      </c>
      <c r="AA953" s="118">
        <f t="shared" si="523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13"/>
        <v>45099</v>
      </c>
      <c r="B954" s="113">
        <f t="shared" si="507"/>
        <v>1305.8332778499998</v>
      </c>
      <c r="C954" s="113">
        <f t="shared" si="519"/>
        <v>1051.1863568799999</v>
      </c>
      <c r="D954" s="114">
        <f t="shared" si="514"/>
        <v>6649.99</v>
      </c>
      <c r="E954" s="115">
        <f t="shared" si="529"/>
        <v>6665.28</v>
      </c>
      <c r="F954" s="116">
        <f t="shared" si="530"/>
        <v>45066</v>
      </c>
      <c r="G954" s="117">
        <f t="shared" si="508"/>
        <v>2.2992515778219591E-3</v>
      </c>
      <c r="H954" s="118">
        <f t="shared" si="520"/>
        <v>45127</v>
      </c>
      <c r="I954" s="118">
        <f t="shared" si="509"/>
        <v>45127</v>
      </c>
      <c r="J954" s="119">
        <f t="shared" si="515"/>
        <v>22</v>
      </c>
      <c r="K954" s="119">
        <f t="shared" si="531"/>
        <v>2</v>
      </c>
      <c r="L954" s="8">
        <f t="shared" si="516"/>
        <v>1.0002088</v>
      </c>
      <c r="M954" s="120">
        <f t="shared" si="532"/>
        <v>1.00610015</v>
      </c>
      <c r="N954" s="120">
        <f t="shared" si="524"/>
        <v>1.2407784994760844</v>
      </c>
      <c r="O954" s="113">
        <f t="shared" si="528"/>
        <v>1.24103757</v>
      </c>
      <c r="P954" s="113">
        <f t="shared" si="510"/>
        <v>1304.5617619499999</v>
      </c>
      <c r="Q954" s="11">
        <f t="shared" si="521"/>
        <v>0</v>
      </c>
      <c r="R954" s="30">
        <f t="shared" si="517"/>
        <v>0</v>
      </c>
      <c r="S954" s="8">
        <f t="shared" si="511"/>
        <v>0</v>
      </c>
      <c r="T954" s="122">
        <f t="shared" si="518"/>
        <v>0.13059999999999999</v>
      </c>
      <c r="U954" s="121">
        <f t="shared" si="527"/>
        <v>2</v>
      </c>
      <c r="V954" s="121">
        <v>252</v>
      </c>
      <c r="W954" s="120">
        <f t="shared" si="512"/>
        <v>1.0009746690000001</v>
      </c>
      <c r="X954" s="113">
        <f t="shared" si="525"/>
        <v>1.2715159</v>
      </c>
      <c r="Y954" s="191">
        <f t="shared" si="526"/>
        <v>0</v>
      </c>
      <c r="Z954" s="125" t="str">
        <f t="shared" si="522"/>
        <v>INCORPJ=</v>
      </c>
      <c r="AA954" s="118">
        <f t="shared" si="523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13"/>
        <v>45100</v>
      </c>
      <c r="B955" s="113">
        <f t="shared" si="507"/>
        <v>1306.6058904499998</v>
      </c>
      <c r="C955" s="113">
        <f t="shared" si="519"/>
        <v>1051.1863568799999</v>
      </c>
      <c r="D955" s="114">
        <f t="shared" si="514"/>
        <v>6649.99</v>
      </c>
      <c r="E955" s="115">
        <f t="shared" si="529"/>
        <v>6665.28</v>
      </c>
      <c r="F955" s="116">
        <f t="shared" si="530"/>
        <v>45066</v>
      </c>
      <c r="G955" s="117">
        <f t="shared" si="508"/>
        <v>2.2992515778219591E-3</v>
      </c>
      <c r="H955" s="118">
        <f t="shared" si="520"/>
        <v>45127</v>
      </c>
      <c r="I955" s="118">
        <f t="shared" si="509"/>
        <v>45127</v>
      </c>
      <c r="J955" s="119">
        <f t="shared" si="515"/>
        <v>22</v>
      </c>
      <c r="K955" s="119">
        <f t="shared" si="531"/>
        <v>3</v>
      </c>
      <c r="L955" s="8">
        <f t="shared" si="516"/>
        <v>1.00031322</v>
      </c>
      <c r="M955" s="120">
        <f t="shared" si="532"/>
        <v>1.00610015</v>
      </c>
      <c r="N955" s="120">
        <f t="shared" si="524"/>
        <v>1.2407784994760844</v>
      </c>
      <c r="O955" s="113">
        <f t="shared" si="528"/>
        <v>1.24116713</v>
      </c>
      <c r="P955" s="113">
        <f t="shared" si="510"/>
        <v>1304.6979536599999</v>
      </c>
      <c r="Q955" s="11">
        <f t="shared" si="521"/>
        <v>0</v>
      </c>
      <c r="R955" s="30">
        <f t="shared" si="517"/>
        <v>0</v>
      </c>
      <c r="S955" s="8">
        <f t="shared" si="511"/>
        <v>0</v>
      </c>
      <c r="T955" s="122">
        <f t="shared" si="518"/>
        <v>0.13059999999999999</v>
      </c>
      <c r="U955" s="121">
        <f t="shared" si="527"/>
        <v>3</v>
      </c>
      <c r="V955" s="121">
        <v>252</v>
      </c>
      <c r="W955" s="120">
        <f t="shared" si="512"/>
        <v>1.001462359</v>
      </c>
      <c r="X955" s="113">
        <f t="shared" si="525"/>
        <v>1.9079367899999999</v>
      </c>
      <c r="Y955" s="191">
        <f t="shared" si="526"/>
        <v>0</v>
      </c>
      <c r="Z955" s="125" t="str">
        <f t="shared" si="522"/>
        <v>INCORPJ=</v>
      </c>
      <c r="AA955" s="118">
        <f t="shared" si="523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13"/>
        <v>45101</v>
      </c>
      <c r="B956" s="113">
        <f t="shared" si="507"/>
        <v>1307.3789688000002</v>
      </c>
      <c r="C956" s="113">
        <f t="shared" si="519"/>
        <v>1051.1863568799999</v>
      </c>
      <c r="D956" s="114">
        <f t="shared" si="514"/>
        <v>6649.99</v>
      </c>
      <c r="E956" s="115">
        <f t="shared" si="529"/>
        <v>6665.28</v>
      </c>
      <c r="F956" s="116">
        <f t="shared" si="530"/>
        <v>45066</v>
      </c>
      <c r="G956" s="117">
        <f t="shared" si="508"/>
        <v>2.2992515778219591E-3</v>
      </c>
      <c r="H956" s="118">
        <f t="shared" si="520"/>
        <v>45127</v>
      </c>
      <c r="I956" s="118">
        <f t="shared" si="509"/>
        <v>45127</v>
      </c>
      <c r="J956" s="119">
        <f t="shared" si="515"/>
        <v>22</v>
      </c>
      <c r="K956" s="119">
        <f t="shared" si="531"/>
        <v>4</v>
      </c>
      <c r="L956" s="8">
        <f t="shared" si="516"/>
        <v>1.0004176499999999</v>
      </c>
      <c r="M956" s="120">
        <f t="shared" si="532"/>
        <v>1.00610015</v>
      </c>
      <c r="N956" s="120">
        <f t="shared" si="524"/>
        <v>1.2407784994760844</v>
      </c>
      <c r="O956" s="113">
        <f t="shared" si="528"/>
        <v>1.2412967100000001</v>
      </c>
      <c r="P956" s="113">
        <f t="shared" si="510"/>
        <v>1304.8341663900001</v>
      </c>
      <c r="Q956" s="11">
        <f t="shared" si="521"/>
        <v>0</v>
      </c>
      <c r="R956" s="30">
        <f t="shared" si="517"/>
        <v>0</v>
      </c>
      <c r="S956" s="8">
        <f t="shared" si="511"/>
        <v>0</v>
      </c>
      <c r="T956" s="122">
        <f t="shared" si="518"/>
        <v>0.13059999999999999</v>
      </c>
      <c r="U956" s="121">
        <f t="shared" si="527"/>
        <v>4</v>
      </c>
      <c r="V956" s="121">
        <v>252</v>
      </c>
      <c r="W956" s="120">
        <f t="shared" si="512"/>
        <v>1.001950288</v>
      </c>
      <c r="X956" s="113">
        <f t="shared" si="525"/>
        <v>2.54480241</v>
      </c>
      <c r="Y956" s="191">
        <f t="shared" si="526"/>
        <v>0</v>
      </c>
      <c r="Z956" s="125" t="str">
        <f t="shared" si="522"/>
        <v>INCORPJ=</v>
      </c>
      <c r="AA956" s="118">
        <f t="shared" si="523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13"/>
        <v>45102</v>
      </c>
      <c r="B957" s="113">
        <f t="shared" si="507"/>
        <v>1307.3789688000002</v>
      </c>
      <c r="C957" s="113">
        <f t="shared" si="519"/>
        <v>1051.1863568799999</v>
      </c>
      <c r="D957" s="114">
        <f t="shared" si="514"/>
        <v>6649.99</v>
      </c>
      <c r="E957" s="115">
        <f t="shared" si="529"/>
        <v>6665.28</v>
      </c>
      <c r="F957" s="116">
        <f t="shared" si="530"/>
        <v>45066</v>
      </c>
      <c r="G957" s="117">
        <f t="shared" si="508"/>
        <v>2.2992515778219591E-3</v>
      </c>
      <c r="H957" s="118">
        <f t="shared" si="520"/>
        <v>45127</v>
      </c>
      <c r="I957" s="118">
        <f t="shared" si="509"/>
        <v>45127</v>
      </c>
      <c r="J957" s="119">
        <f t="shared" si="515"/>
        <v>22</v>
      </c>
      <c r="K957" s="119">
        <f t="shared" si="531"/>
        <v>4</v>
      </c>
      <c r="L957" s="8">
        <f t="shared" si="516"/>
        <v>1.0004176499999999</v>
      </c>
      <c r="M957" s="120">
        <f t="shared" si="532"/>
        <v>1.00610015</v>
      </c>
      <c r="N957" s="120">
        <f t="shared" si="524"/>
        <v>1.2407784994760844</v>
      </c>
      <c r="O957" s="113">
        <f t="shared" si="528"/>
        <v>1.2412967100000001</v>
      </c>
      <c r="P957" s="113">
        <f t="shared" si="510"/>
        <v>1304.8341663900001</v>
      </c>
      <c r="Q957" s="11">
        <f t="shared" si="521"/>
        <v>0</v>
      </c>
      <c r="R957" s="30">
        <f t="shared" si="517"/>
        <v>0</v>
      </c>
      <c r="S957" s="8">
        <f t="shared" si="511"/>
        <v>0</v>
      </c>
      <c r="T957" s="122">
        <f t="shared" si="518"/>
        <v>0.13059999999999999</v>
      </c>
      <c r="U957" s="121">
        <f t="shared" si="527"/>
        <v>4</v>
      </c>
      <c r="V957" s="121">
        <v>252</v>
      </c>
      <c r="W957" s="120">
        <f t="shared" si="512"/>
        <v>1.001950288</v>
      </c>
      <c r="X957" s="113">
        <f t="shared" si="525"/>
        <v>2.54480241</v>
      </c>
      <c r="Y957" s="191">
        <f t="shared" si="526"/>
        <v>0</v>
      </c>
      <c r="Z957" s="125" t="str">
        <f t="shared" si="522"/>
        <v>INCORPJ=</v>
      </c>
      <c r="AA957" s="118">
        <f t="shared" si="523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13"/>
        <v>45103</v>
      </c>
      <c r="B958" s="113">
        <f t="shared" si="507"/>
        <v>1307.3789688000002</v>
      </c>
      <c r="C958" s="113">
        <f t="shared" si="519"/>
        <v>1051.1863568799999</v>
      </c>
      <c r="D958" s="114">
        <f t="shared" si="514"/>
        <v>6649.99</v>
      </c>
      <c r="E958" s="115">
        <f t="shared" si="529"/>
        <v>6665.28</v>
      </c>
      <c r="F958" s="116">
        <f t="shared" si="530"/>
        <v>45066</v>
      </c>
      <c r="G958" s="117">
        <f t="shared" si="508"/>
        <v>2.2992515778219591E-3</v>
      </c>
      <c r="H958" s="118">
        <f t="shared" si="520"/>
        <v>45127</v>
      </c>
      <c r="I958" s="118">
        <f t="shared" si="509"/>
        <v>45127</v>
      </c>
      <c r="J958" s="119">
        <f t="shared" si="515"/>
        <v>22</v>
      </c>
      <c r="K958" s="119">
        <f t="shared" si="531"/>
        <v>4</v>
      </c>
      <c r="L958" s="8">
        <f t="shared" si="516"/>
        <v>1.0004176499999999</v>
      </c>
      <c r="M958" s="120">
        <f t="shared" si="532"/>
        <v>1.00610015</v>
      </c>
      <c r="N958" s="120">
        <f t="shared" si="524"/>
        <v>1.2407784994760844</v>
      </c>
      <c r="O958" s="113">
        <f t="shared" si="528"/>
        <v>1.2412967100000001</v>
      </c>
      <c r="P958" s="113">
        <f t="shared" si="510"/>
        <v>1304.8341663900001</v>
      </c>
      <c r="Q958" s="11">
        <f t="shared" si="521"/>
        <v>0</v>
      </c>
      <c r="R958" s="30">
        <f t="shared" si="517"/>
        <v>0</v>
      </c>
      <c r="S958" s="8">
        <f t="shared" si="511"/>
        <v>0</v>
      </c>
      <c r="T958" s="122">
        <f t="shared" si="518"/>
        <v>0.13059999999999999</v>
      </c>
      <c r="U958" s="121">
        <f t="shared" si="527"/>
        <v>4</v>
      </c>
      <c r="V958" s="121">
        <v>252</v>
      </c>
      <c r="W958" s="120">
        <f t="shared" si="512"/>
        <v>1.001950288</v>
      </c>
      <c r="X958" s="113">
        <f t="shared" si="525"/>
        <v>2.54480241</v>
      </c>
      <c r="Y958" s="191">
        <f t="shared" si="526"/>
        <v>0</v>
      </c>
      <c r="Z958" s="125" t="str">
        <f t="shared" si="522"/>
        <v>INCORPJ=</v>
      </c>
      <c r="AA958" s="118">
        <f t="shared" si="523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13"/>
        <v>45104</v>
      </c>
      <c r="B959" s="113">
        <f t="shared" si="507"/>
        <v>1308.1524893599999</v>
      </c>
      <c r="C959" s="113">
        <f t="shared" si="519"/>
        <v>1051.1863568799999</v>
      </c>
      <c r="D959" s="114">
        <f t="shared" si="514"/>
        <v>6649.99</v>
      </c>
      <c r="E959" s="115">
        <f t="shared" si="529"/>
        <v>6665.28</v>
      </c>
      <c r="F959" s="116">
        <f t="shared" si="530"/>
        <v>45066</v>
      </c>
      <c r="G959" s="117">
        <f t="shared" si="508"/>
        <v>2.2992515778219591E-3</v>
      </c>
      <c r="H959" s="118">
        <f t="shared" si="520"/>
        <v>45127</v>
      </c>
      <c r="I959" s="118">
        <f t="shared" si="509"/>
        <v>45127</v>
      </c>
      <c r="J959" s="119">
        <f t="shared" si="515"/>
        <v>22</v>
      </c>
      <c r="K959" s="119">
        <f t="shared" si="531"/>
        <v>5</v>
      </c>
      <c r="L959" s="8">
        <f t="shared" si="516"/>
        <v>1.00052209</v>
      </c>
      <c r="M959" s="120">
        <f t="shared" si="532"/>
        <v>1.00610015</v>
      </c>
      <c r="N959" s="120">
        <f t="shared" si="524"/>
        <v>1.2407784994760844</v>
      </c>
      <c r="O959" s="113">
        <f t="shared" si="528"/>
        <v>1.2414262899999999</v>
      </c>
      <c r="P959" s="113">
        <f t="shared" si="510"/>
        <v>1304.97037912</v>
      </c>
      <c r="Q959" s="11">
        <f t="shared" si="521"/>
        <v>0</v>
      </c>
      <c r="R959" s="30">
        <f t="shared" si="517"/>
        <v>0</v>
      </c>
      <c r="S959" s="8">
        <f t="shared" si="511"/>
        <v>0</v>
      </c>
      <c r="T959" s="122">
        <f t="shared" si="518"/>
        <v>0.13059999999999999</v>
      </c>
      <c r="U959" s="121">
        <f t="shared" si="527"/>
        <v>5</v>
      </c>
      <c r="V959" s="121">
        <v>252</v>
      </c>
      <c r="W959" s="120">
        <f t="shared" si="512"/>
        <v>1.002438454</v>
      </c>
      <c r="X959" s="113">
        <f t="shared" si="525"/>
        <v>3.1821102400000001</v>
      </c>
      <c r="Y959" s="191">
        <f t="shared" si="526"/>
        <v>0</v>
      </c>
      <c r="Z959" s="125" t="str">
        <f t="shared" si="522"/>
        <v>INCORPJ=</v>
      </c>
      <c r="AA959" s="118">
        <f t="shared" si="523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13"/>
        <v>45105</v>
      </c>
      <c r="B960" s="113">
        <f t="shared" si="507"/>
        <v>1308.9264732899999</v>
      </c>
      <c r="C960" s="113">
        <f t="shared" si="519"/>
        <v>1051.1863568799999</v>
      </c>
      <c r="D960" s="114">
        <f t="shared" si="514"/>
        <v>6649.99</v>
      </c>
      <c r="E960" s="115">
        <f t="shared" si="529"/>
        <v>6665.28</v>
      </c>
      <c r="F960" s="116">
        <f t="shared" si="530"/>
        <v>45066</v>
      </c>
      <c r="G960" s="117">
        <f t="shared" si="508"/>
        <v>2.2992515778219591E-3</v>
      </c>
      <c r="H960" s="118">
        <f t="shared" si="520"/>
        <v>45127</v>
      </c>
      <c r="I960" s="118">
        <f t="shared" si="509"/>
        <v>45127</v>
      </c>
      <c r="J960" s="119">
        <f t="shared" si="515"/>
        <v>22</v>
      </c>
      <c r="K960" s="119">
        <f t="shared" si="531"/>
        <v>6</v>
      </c>
      <c r="L960" s="8">
        <f t="shared" si="516"/>
        <v>1.0006265400000001</v>
      </c>
      <c r="M960" s="120">
        <f t="shared" si="532"/>
        <v>1.00610015</v>
      </c>
      <c r="N960" s="120">
        <f t="shared" si="524"/>
        <v>1.2407784994760844</v>
      </c>
      <c r="O960" s="113">
        <f t="shared" si="528"/>
        <v>1.2415558900000001</v>
      </c>
      <c r="P960" s="113">
        <f t="shared" si="510"/>
        <v>1305.1066128699999</v>
      </c>
      <c r="Q960" s="11">
        <f t="shared" si="521"/>
        <v>0</v>
      </c>
      <c r="R960" s="30">
        <f t="shared" si="517"/>
        <v>0</v>
      </c>
      <c r="S960" s="8">
        <f t="shared" si="511"/>
        <v>0</v>
      </c>
      <c r="T960" s="122">
        <f t="shared" si="518"/>
        <v>0.13059999999999999</v>
      </c>
      <c r="U960" s="121">
        <f t="shared" si="527"/>
        <v>6</v>
      </c>
      <c r="V960" s="121">
        <v>252</v>
      </c>
      <c r="W960" s="120">
        <f t="shared" si="512"/>
        <v>1.0029268570000001</v>
      </c>
      <c r="X960" s="113">
        <f t="shared" si="525"/>
        <v>3.8198604199999999</v>
      </c>
      <c r="Y960" s="191">
        <f t="shared" si="526"/>
        <v>0</v>
      </c>
      <c r="Z960" s="125" t="str">
        <f t="shared" si="522"/>
        <v>INCORPJ=</v>
      </c>
      <c r="AA960" s="118">
        <f t="shared" si="523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13"/>
        <v>45106</v>
      </c>
      <c r="B961" s="113">
        <f t="shared" si="507"/>
        <v>1309.7009128</v>
      </c>
      <c r="C961" s="113">
        <f t="shared" si="519"/>
        <v>1051.1863568799999</v>
      </c>
      <c r="D961" s="114">
        <f t="shared" si="514"/>
        <v>6649.99</v>
      </c>
      <c r="E961" s="115">
        <f t="shared" si="529"/>
        <v>6665.28</v>
      </c>
      <c r="F961" s="116">
        <f t="shared" si="530"/>
        <v>45066</v>
      </c>
      <c r="G961" s="117">
        <f t="shared" si="508"/>
        <v>2.2992515778219591E-3</v>
      </c>
      <c r="H961" s="118">
        <f t="shared" si="520"/>
        <v>45127</v>
      </c>
      <c r="I961" s="118">
        <f t="shared" si="509"/>
        <v>45127</v>
      </c>
      <c r="J961" s="119">
        <f t="shared" si="515"/>
        <v>22</v>
      </c>
      <c r="K961" s="119">
        <f t="shared" si="531"/>
        <v>7</v>
      </c>
      <c r="L961" s="8">
        <f t="shared" si="516"/>
        <v>1.000731</v>
      </c>
      <c r="M961" s="120">
        <f t="shared" si="532"/>
        <v>1.00610015</v>
      </c>
      <c r="N961" s="120">
        <f t="shared" si="524"/>
        <v>1.2407784994760844</v>
      </c>
      <c r="O961" s="113">
        <f t="shared" si="528"/>
        <v>1.2416855</v>
      </c>
      <c r="P961" s="113">
        <f t="shared" si="510"/>
        <v>1305.2428571299999</v>
      </c>
      <c r="Q961" s="11">
        <f t="shared" si="521"/>
        <v>0</v>
      </c>
      <c r="R961" s="30">
        <f t="shared" si="517"/>
        <v>0</v>
      </c>
      <c r="S961" s="8">
        <f t="shared" si="511"/>
        <v>0</v>
      </c>
      <c r="T961" s="122">
        <f t="shared" si="518"/>
        <v>0.13059999999999999</v>
      </c>
      <c r="U961" s="121">
        <f t="shared" si="527"/>
        <v>7</v>
      </c>
      <c r="V961" s="121">
        <v>252</v>
      </c>
      <c r="W961" s="120">
        <f t="shared" si="512"/>
        <v>1.0034154989999999</v>
      </c>
      <c r="X961" s="113">
        <f t="shared" si="525"/>
        <v>4.4580556700000002</v>
      </c>
      <c r="Y961" s="191">
        <f t="shared" si="526"/>
        <v>0</v>
      </c>
      <c r="Z961" s="125" t="str">
        <f t="shared" si="522"/>
        <v>INCORPJ=</v>
      </c>
      <c r="AA961" s="118">
        <f t="shared" si="523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13"/>
        <v>45107</v>
      </c>
      <c r="B962" s="113">
        <f t="shared" si="507"/>
        <v>1310.4758277999999</v>
      </c>
      <c r="C962" s="113">
        <f t="shared" si="519"/>
        <v>1051.1863568799999</v>
      </c>
      <c r="D962" s="114">
        <f t="shared" si="514"/>
        <v>6649.99</v>
      </c>
      <c r="E962" s="115">
        <f t="shared" si="529"/>
        <v>6665.28</v>
      </c>
      <c r="F962" s="116">
        <f t="shared" si="530"/>
        <v>45066</v>
      </c>
      <c r="G962" s="117">
        <f t="shared" si="508"/>
        <v>2.2992515778219591E-3</v>
      </c>
      <c r="H962" s="118">
        <f t="shared" si="520"/>
        <v>45127</v>
      </c>
      <c r="I962" s="118">
        <f t="shared" si="509"/>
        <v>45127</v>
      </c>
      <c r="J962" s="119">
        <f t="shared" si="515"/>
        <v>22</v>
      </c>
      <c r="K962" s="119">
        <f t="shared" si="531"/>
        <v>8</v>
      </c>
      <c r="L962" s="8">
        <f t="shared" si="516"/>
        <v>1.0008354800000001</v>
      </c>
      <c r="M962" s="120">
        <f t="shared" si="532"/>
        <v>1.00610015</v>
      </c>
      <c r="N962" s="120">
        <f t="shared" si="524"/>
        <v>1.2407784994760844</v>
      </c>
      <c r="O962" s="113">
        <f t="shared" si="528"/>
        <v>1.2418151399999999</v>
      </c>
      <c r="P962" s="113">
        <f t="shared" si="510"/>
        <v>1305.37913293</v>
      </c>
      <c r="Q962" s="11">
        <f t="shared" si="521"/>
        <v>0</v>
      </c>
      <c r="R962" s="30">
        <f t="shared" si="517"/>
        <v>0</v>
      </c>
      <c r="S962" s="8">
        <f t="shared" si="511"/>
        <v>0</v>
      </c>
      <c r="T962" s="122">
        <f t="shared" si="518"/>
        <v>0.13059999999999999</v>
      </c>
      <c r="U962" s="121">
        <f t="shared" si="527"/>
        <v>8</v>
      </c>
      <c r="V962" s="121">
        <v>252</v>
      </c>
      <c r="W962" s="120">
        <f t="shared" si="512"/>
        <v>1.003904379</v>
      </c>
      <c r="X962" s="113">
        <f t="shared" si="525"/>
        <v>5.0966948700000003</v>
      </c>
      <c r="Y962" s="191">
        <f t="shared" si="526"/>
        <v>0</v>
      </c>
      <c r="Z962" s="125" t="str">
        <f t="shared" si="522"/>
        <v>INCORPJ=</v>
      </c>
      <c r="AA962" s="118">
        <f t="shared" si="523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13"/>
        <v>45108</v>
      </c>
      <c r="B963" s="113">
        <f t="shared" si="507"/>
        <v>1311.2511867599999</v>
      </c>
      <c r="C963" s="113">
        <f t="shared" si="519"/>
        <v>1051.1863568799999</v>
      </c>
      <c r="D963" s="114">
        <f t="shared" si="514"/>
        <v>6649.99</v>
      </c>
      <c r="E963" s="115">
        <f t="shared" si="529"/>
        <v>6665.28</v>
      </c>
      <c r="F963" s="116">
        <f t="shared" si="530"/>
        <v>45066</v>
      </c>
      <c r="G963" s="117">
        <f t="shared" si="508"/>
        <v>2.2992515778219591E-3</v>
      </c>
      <c r="H963" s="118">
        <f t="shared" si="520"/>
        <v>45127</v>
      </c>
      <c r="I963" s="118">
        <f t="shared" si="509"/>
        <v>45127</v>
      </c>
      <c r="J963" s="119">
        <f t="shared" si="515"/>
        <v>22</v>
      </c>
      <c r="K963" s="119">
        <f t="shared" si="531"/>
        <v>9</v>
      </c>
      <c r="L963" s="8">
        <f t="shared" si="516"/>
        <v>1.00093996</v>
      </c>
      <c r="M963" s="120">
        <f t="shared" si="532"/>
        <v>1.00610015</v>
      </c>
      <c r="N963" s="120">
        <f t="shared" si="524"/>
        <v>1.2407784994760844</v>
      </c>
      <c r="O963" s="113">
        <f t="shared" si="528"/>
        <v>1.2419447800000001</v>
      </c>
      <c r="P963" s="113">
        <f t="shared" si="510"/>
        <v>1305.51540873</v>
      </c>
      <c r="Q963" s="11">
        <f t="shared" si="521"/>
        <v>0</v>
      </c>
      <c r="R963" s="30">
        <f t="shared" si="517"/>
        <v>0</v>
      </c>
      <c r="S963" s="8">
        <f t="shared" si="511"/>
        <v>0</v>
      </c>
      <c r="T963" s="122">
        <f t="shared" si="518"/>
        <v>0.13059999999999999</v>
      </c>
      <c r="U963" s="121">
        <f t="shared" si="527"/>
        <v>9</v>
      </c>
      <c r="V963" s="121">
        <v>252</v>
      </c>
      <c r="W963" s="120">
        <f t="shared" si="512"/>
        <v>1.0043934969999999</v>
      </c>
      <c r="X963" s="113">
        <f t="shared" si="525"/>
        <v>5.7357780299999996</v>
      </c>
      <c r="Y963" s="191">
        <f t="shared" si="526"/>
        <v>0</v>
      </c>
      <c r="Z963" s="125" t="str">
        <f t="shared" si="522"/>
        <v>INCORPJ=</v>
      </c>
      <c r="AA963" s="118">
        <f t="shared" si="523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13"/>
        <v>45109</v>
      </c>
      <c r="B964" s="113">
        <f t="shared" si="507"/>
        <v>1311.2511867599999</v>
      </c>
      <c r="C964" s="113">
        <f t="shared" si="519"/>
        <v>1051.1863568799999</v>
      </c>
      <c r="D964" s="114">
        <f t="shared" si="514"/>
        <v>6649.99</v>
      </c>
      <c r="E964" s="115">
        <f t="shared" si="529"/>
        <v>6665.28</v>
      </c>
      <c r="F964" s="116">
        <f t="shared" si="530"/>
        <v>45066</v>
      </c>
      <c r="G964" s="117">
        <f t="shared" si="508"/>
        <v>2.2992515778219591E-3</v>
      </c>
      <c r="H964" s="118">
        <f t="shared" si="520"/>
        <v>45127</v>
      </c>
      <c r="I964" s="118">
        <f t="shared" si="509"/>
        <v>45127</v>
      </c>
      <c r="J964" s="119">
        <f t="shared" si="515"/>
        <v>22</v>
      </c>
      <c r="K964" s="119">
        <f t="shared" si="531"/>
        <v>9</v>
      </c>
      <c r="L964" s="8">
        <f t="shared" si="516"/>
        <v>1.00093996</v>
      </c>
      <c r="M964" s="120">
        <f t="shared" si="532"/>
        <v>1.00610015</v>
      </c>
      <c r="N964" s="120">
        <f t="shared" si="524"/>
        <v>1.2407784994760844</v>
      </c>
      <c r="O964" s="113">
        <f t="shared" si="528"/>
        <v>1.2419447800000001</v>
      </c>
      <c r="P964" s="113">
        <f t="shared" si="510"/>
        <v>1305.51540873</v>
      </c>
      <c r="Q964" s="11">
        <f t="shared" si="521"/>
        <v>0</v>
      </c>
      <c r="R964" s="30">
        <f t="shared" si="517"/>
        <v>0</v>
      </c>
      <c r="S964" s="8">
        <f t="shared" si="511"/>
        <v>0</v>
      </c>
      <c r="T964" s="122">
        <f t="shared" si="518"/>
        <v>0.13059999999999999</v>
      </c>
      <c r="U964" s="121">
        <f t="shared" si="527"/>
        <v>9</v>
      </c>
      <c r="V964" s="121">
        <v>252</v>
      </c>
      <c r="W964" s="120">
        <f t="shared" si="512"/>
        <v>1.0043934969999999</v>
      </c>
      <c r="X964" s="113">
        <f t="shared" si="525"/>
        <v>5.7357780299999996</v>
      </c>
      <c r="Y964" s="191">
        <f t="shared" si="526"/>
        <v>0</v>
      </c>
      <c r="Z964" s="125" t="str">
        <f t="shared" si="522"/>
        <v>INCORPJ=</v>
      </c>
      <c r="AA964" s="118">
        <f t="shared" si="523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13"/>
        <v>45110</v>
      </c>
      <c r="B965" s="113">
        <f t="shared" si="507"/>
        <v>1311.2511867599999</v>
      </c>
      <c r="C965" s="113">
        <f t="shared" si="519"/>
        <v>1051.1863568799999</v>
      </c>
      <c r="D965" s="114">
        <f t="shared" si="514"/>
        <v>6649.99</v>
      </c>
      <c r="E965" s="115">
        <f t="shared" si="529"/>
        <v>6665.28</v>
      </c>
      <c r="F965" s="116">
        <f t="shared" si="530"/>
        <v>45066</v>
      </c>
      <c r="G965" s="117">
        <f t="shared" si="508"/>
        <v>2.2992515778219591E-3</v>
      </c>
      <c r="H965" s="118">
        <f t="shared" si="520"/>
        <v>45127</v>
      </c>
      <c r="I965" s="118">
        <f t="shared" si="509"/>
        <v>45127</v>
      </c>
      <c r="J965" s="119">
        <f t="shared" si="515"/>
        <v>22</v>
      </c>
      <c r="K965" s="119">
        <f t="shared" si="531"/>
        <v>9</v>
      </c>
      <c r="L965" s="8">
        <f t="shared" si="516"/>
        <v>1.00093996</v>
      </c>
      <c r="M965" s="120">
        <f t="shared" si="532"/>
        <v>1.00610015</v>
      </c>
      <c r="N965" s="120">
        <f t="shared" si="524"/>
        <v>1.2407784994760844</v>
      </c>
      <c r="O965" s="113">
        <f t="shared" si="528"/>
        <v>1.2419447800000001</v>
      </c>
      <c r="P965" s="113">
        <f t="shared" si="510"/>
        <v>1305.51540873</v>
      </c>
      <c r="Q965" s="11">
        <f t="shared" si="521"/>
        <v>0</v>
      </c>
      <c r="R965" s="30">
        <f t="shared" si="517"/>
        <v>0</v>
      </c>
      <c r="S965" s="8">
        <f t="shared" si="511"/>
        <v>0</v>
      </c>
      <c r="T965" s="122">
        <f t="shared" si="518"/>
        <v>0.13059999999999999</v>
      </c>
      <c r="U965" s="121">
        <f t="shared" si="527"/>
        <v>9</v>
      </c>
      <c r="V965" s="121">
        <v>252</v>
      </c>
      <c r="W965" s="120">
        <f t="shared" si="512"/>
        <v>1.0043934969999999</v>
      </c>
      <c r="X965" s="113">
        <f t="shared" si="525"/>
        <v>5.7357780299999996</v>
      </c>
      <c r="Y965" s="191">
        <f t="shared" si="526"/>
        <v>0</v>
      </c>
      <c r="Z965" s="125" t="str">
        <f t="shared" si="522"/>
        <v>INCORPJ=</v>
      </c>
      <c r="AA965" s="118">
        <f t="shared" si="523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13"/>
        <v>45111</v>
      </c>
      <c r="B966" s="113">
        <f t="shared" si="507"/>
        <v>1312.02700033</v>
      </c>
      <c r="C966" s="113">
        <f t="shared" si="519"/>
        <v>1051.1863568799999</v>
      </c>
      <c r="D966" s="114">
        <f t="shared" si="514"/>
        <v>6649.99</v>
      </c>
      <c r="E966" s="115">
        <f t="shared" si="529"/>
        <v>6665.28</v>
      </c>
      <c r="F966" s="116">
        <f t="shared" si="530"/>
        <v>45066</v>
      </c>
      <c r="G966" s="117">
        <f t="shared" si="508"/>
        <v>2.2992515778219591E-3</v>
      </c>
      <c r="H966" s="118">
        <f t="shared" si="520"/>
        <v>45127</v>
      </c>
      <c r="I966" s="118">
        <f t="shared" si="509"/>
        <v>45127</v>
      </c>
      <c r="J966" s="119">
        <f t="shared" si="515"/>
        <v>22</v>
      </c>
      <c r="K966" s="119">
        <f t="shared" si="531"/>
        <v>10</v>
      </c>
      <c r="L966" s="8">
        <f t="shared" si="516"/>
        <v>1.00104445</v>
      </c>
      <c r="M966" s="120">
        <f t="shared" si="532"/>
        <v>1.00610015</v>
      </c>
      <c r="N966" s="120">
        <f t="shared" si="524"/>
        <v>1.2407784994760844</v>
      </c>
      <c r="O966" s="113">
        <f t="shared" si="528"/>
        <v>1.24207443</v>
      </c>
      <c r="P966" s="113">
        <f t="shared" si="510"/>
        <v>1305.65169504</v>
      </c>
      <c r="Q966" s="11">
        <f t="shared" si="521"/>
        <v>0</v>
      </c>
      <c r="R966" s="30">
        <f t="shared" si="517"/>
        <v>0</v>
      </c>
      <c r="S966" s="8">
        <f t="shared" si="511"/>
        <v>0</v>
      </c>
      <c r="T966" s="122">
        <f t="shared" si="518"/>
        <v>0.13059999999999999</v>
      </c>
      <c r="U966" s="121">
        <f t="shared" si="527"/>
        <v>10</v>
      </c>
      <c r="V966" s="121">
        <v>252</v>
      </c>
      <c r="W966" s="120">
        <f t="shared" si="512"/>
        <v>1.004882853</v>
      </c>
      <c r="X966" s="113">
        <f t="shared" si="525"/>
        <v>6.37530529</v>
      </c>
      <c r="Y966" s="191">
        <f t="shared" si="526"/>
        <v>0</v>
      </c>
      <c r="Z966" s="125" t="str">
        <f t="shared" si="522"/>
        <v>INCORPJ=</v>
      </c>
      <c r="AA966" s="118">
        <f t="shared" si="523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13"/>
        <v>45112</v>
      </c>
      <c r="B967" s="113">
        <f t="shared" si="507"/>
        <v>1312.80328052</v>
      </c>
      <c r="C967" s="113">
        <f t="shared" si="519"/>
        <v>1051.1863568799999</v>
      </c>
      <c r="D967" s="114">
        <f t="shared" si="514"/>
        <v>6649.99</v>
      </c>
      <c r="E967" s="115">
        <f t="shared" si="529"/>
        <v>6665.28</v>
      </c>
      <c r="F967" s="116">
        <f t="shared" si="530"/>
        <v>45066</v>
      </c>
      <c r="G967" s="117">
        <f t="shared" si="508"/>
        <v>2.2992515778219591E-3</v>
      </c>
      <c r="H967" s="118">
        <f t="shared" si="520"/>
        <v>45127</v>
      </c>
      <c r="I967" s="118">
        <f t="shared" si="509"/>
        <v>45127</v>
      </c>
      <c r="J967" s="119">
        <f t="shared" si="515"/>
        <v>22</v>
      </c>
      <c r="K967" s="119">
        <f t="shared" si="531"/>
        <v>11</v>
      </c>
      <c r="L967" s="8">
        <f t="shared" si="516"/>
        <v>1.0011489600000001</v>
      </c>
      <c r="M967" s="120">
        <f t="shared" si="532"/>
        <v>1.00610015</v>
      </c>
      <c r="N967" s="120">
        <f t="shared" si="524"/>
        <v>1.2407784994760844</v>
      </c>
      <c r="O967" s="113">
        <f t="shared" si="528"/>
        <v>1.2422040999999999</v>
      </c>
      <c r="P967" s="113">
        <f t="shared" si="510"/>
        <v>1305.7880023800001</v>
      </c>
      <c r="Q967" s="11">
        <f t="shared" si="521"/>
        <v>0</v>
      </c>
      <c r="R967" s="30">
        <f t="shared" si="517"/>
        <v>0</v>
      </c>
      <c r="S967" s="8">
        <f t="shared" si="511"/>
        <v>0</v>
      </c>
      <c r="T967" s="122">
        <f t="shared" si="518"/>
        <v>0.13059999999999999</v>
      </c>
      <c r="U967" s="121">
        <f t="shared" si="527"/>
        <v>11</v>
      </c>
      <c r="V967" s="121">
        <v>252</v>
      </c>
      <c r="W967" s="120">
        <f t="shared" si="512"/>
        <v>1.0053724479999999</v>
      </c>
      <c r="X967" s="113">
        <f t="shared" si="525"/>
        <v>7.0152781400000004</v>
      </c>
      <c r="Y967" s="191">
        <f t="shared" si="526"/>
        <v>0</v>
      </c>
      <c r="Z967" s="125" t="str">
        <f t="shared" si="522"/>
        <v>INCORPJ=</v>
      </c>
      <c r="AA967" s="118">
        <f t="shared" si="523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13"/>
        <v>45113</v>
      </c>
      <c r="B968" s="113">
        <f t="shared" si="507"/>
        <v>1313.58002612</v>
      </c>
      <c r="C968" s="113">
        <f t="shared" si="519"/>
        <v>1051.1863568799999</v>
      </c>
      <c r="D968" s="114">
        <f t="shared" si="514"/>
        <v>6649.99</v>
      </c>
      <c r="E968" s="115">
        <f t="shared" si="529"/>
        <v>6665.28</v>
      </c>
      <c r="F968" s="116">
        <f t="shared" si="530"/>
        <v>45066</v>
      </c>
      <c r="G968" s="117">
        <f t="shared" si="508"/>
        <v>2.2992515778219591E-3</v>
      </c>
      <c r="H968" s="118">
        <f t="shared" si="520"/>
        <v>45127</v>
      </c>
      <c r="I968" s="118">
        <f t="shared" si="509"/>
        <v>45127</v>
      </c>
      <c r="J968" s="119">
        <f t="shared" si="515"/>
        <v>22</v>
      </c>
      <c r="K968" s="119">
        <f t="shared" si="531"/>
        <v>12</v>
      </c>
      <c r="L968" s="8">
        <f t="shared" si="516"/>
        <v>1.0012534799999999</v>
      </c>
      <c r="M968" s="120">
        <f t="shared" si="532"/>
        <v>1.00610015</v>
      </c>
      <c r="N968" s="120">
        <f t="shared" si="524"/>
        <v>1.2407784994760844</v>
      </c>
      <c r="O968" s="113">
        <f t="shared" si="528"/>
        <v>1.24233379</v>
      </c>
      <c r="P968" s="113">
        <f t="shared" si="510"/>
        <v>1305.9243307300001</v>
      </c>
      <c r="Q968" s="11">
        <f t="shared" si="521"/>
        <v>0</v>
      </c>
      <c r="R968" s="30">
        <f t="shared" si="517"/>
        <v>0</v>
      </c>
      <c r="S968" s="8">
        <f t="shared" si="511"/>
        <v>0</v>
      </c>
      <c r="T968" s="122">
        <f t="shared" si="518"/>
        <v>0.13059999999999999</v>
      </c>
      <c r="U968" s="121">
        <f t="shared" si="527"/>
        <v>12</v>
      </c>
      <c r="V968" s="121">
        <v>252</v>
      </c>
      <c r="W968" s="120">
        <f t="shared" si="512"/>
        <v>1.005862281</v>
      </c>
      <c r="X968" s="113">
        <f t="shared" si="525"/>
        <v>7.65569539</v>
      </c>
      <c r="Y968" s="191">
        <f t="shared" si="526"/>
        <v>0</v>
      </c>
      <c r="Z968" s="125" t="str">
        <f t="shared" si="522"/>
        <v>INCORPJ=</v>
      </c>
      <c r="AA968" s="118">
        <f t="shared" si="523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13"/>
        <v>45114</v>
      </c>
      <c r="B969" s="113">
        <f t="shared" si="507"/>
        <v>1314.35721743</v>
      </c>
      <c r="C969" s="113">
        <f t="shared" si="519"/>
        <v>1051.1863568799999</v>
      </c>
      <c r="D969" s="114">
        <f t="shared" si="514"/>
        <v>6649.99</v>
      </c>
      <c r="E969" s="115">
        <f t="shared" si="529"/>
        <v>6665.28</v>
      </c>
      <c r="F969" s="116">
        <f t="shared" si="530"/>
        <v>45066</v>
      </c>
      <c r="G969" s="117">
        <f t="shared" si="508"/>
        <v>2.2992515778219591E-3</v>
      </c>
      <c r="H969" s="118">
        <f t="shared" si="520"/>
        <v>45127</v>
      </c>
      <c r="I969" s="118">
        <f t="shared" si="509"/>
        <v>45127</v>
      </c>
      <c r="J969" s="119">
        <f t="shared" si="515"/>
        <v>22</v>
      </c>
      <c r="K969" s="119">
        <f t="shared" si="531"/>
        <v>13</v>
      </c>
      <c r="L969" s="8">
        <f t="shared" si="516"/>
        <v>1.0013580099999999</v>
      </c>
      <c r="M969" s="120">
        <f t="shared" si="532"/>
        <v>1.00610015</v>
      </c>
      <c r="N969" s="120">
        <f t="shared" si="524"/>
        <v>1.2407784994760844</v>
      </c>
      <c r="O969" s="113">
        <f t="shared" si="528"/>
        <v>1.2424634800000001</v>
      </c>
      <c r="P969" s="113">
        <f t="shared" si="510"/>
        <v>1306.0606590899999</v>
      </c>
      <c r="Q969" s="11">
        <f t="shared" si="521"/>
        <v>0</v>
      </c>
      <c r="R969" s="30">
        <f t="shared" si="517"/>
        <v>0</v>
      </c>
      <c r="S969" s="8">
        <f t="shared" si="511"/>
        <v>0</v>
      </c>
      <c r="T969" s="122">
        <f t="shared" si="518"/>
        <v>0.13059999999999999</v>
      </c>
      <c r="U969" s="121">
        <f t="shared" si="527"/>
        <v>13</v>
      </c>
      <c r="V969" s="121">
        <v>252</v>
      </c>
      <c r="W969" s="120">
        <f t="shared" si="512"/>
        <v>1.006352353</v>
      </c>
      <c r="X969" s="113">
        <f t="shared" si="525"/>
        <v>8.2965583400000007</v>
      </c>
      <c r="Y969" s="191">
        <f t="shared" si="526"/>
        <v>0</v>
      </c>
      <c r="Z969" s="125" t="str">
        <f t="shared" si="522"/>
        <v>INCORPJ=</v>
      </c>
      <c r="AA969" s="118">
        <f t="shared" si="523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13"/>
        <v>45115</v>
      </c>
      <c r="B970" s="113">
        <f t="shared" ref="B970:B1033" si="533">(P970+X970)</f>
        <v>1315.13486513</v>
      </c>
      <c r="C970" s="113">
        <f t="shared" si="519"/>
        <v>1051.1863568799999</v>
      </c>
      <c r="D970" s="114">
        <f t="shared" si="514"/>
        <v>6649.99</v>
      </c>
      <c r="E970" s="115">
        <f t="shared" si="529"/>
        <v>6665.28</v>
      </c>
      <c r="F970" s="116">
        <f t="shared" si="530"/>
        <v>45066</v>
      </c>
      <c r="G970" s="117">
        <f t="shared" ref="G970:G1033" si="534">(E970/D970)-1</f>
        <v>2.2992515778219591E-3</v>
      </c>
      <c r="H970" s="118">
        <f t="shared" si="520"/>
        <v>45127</v>
      </c>
      <c r="I970" s="118">
        <f t="shared" ref="I970:I1033" si="535">IF(A970&gt;I969,H970,I969)</f>
        <v>45127</v>
      </c>
      <c r="J970" s="119">
        <f t="shared" si="515"/>
        <v>22</v>
      </c>
      <c r="K970" s="119">
        <f t="shared" si="531"/>
        <v>14</v>
      </c>
      <c r="L970" s="8">
        <f t="shared" si="516"/>
        <v>1.0014625399999999</v>
      </c>
      <c r="M970" s="120">
        <f t="shared" si="532"/>
        <v>1.00610015</v>
      </c>
      <c r="N970" s="120">
        <f t="shared" si="524"/>
        <v>1.2407784994760844</v>
      </c>
      <c r="O970" s="113">
        <f t="shared" si="528"/>
        <v>1.2425931800000001</v>
      </c>
      <c r="P970" s="113">
        <f t="shared" ref="P970:P1033" si="536">TRUNC(C970*O970,8)</f>
        <v>1306.1969979600001</v>
      </c>
      <c r="Q970" s="11">
        <f t="shared" si="521"/>
        <v>0</v>
      </c>
      <c r="R970" s="30">
        <f t="shared" si="517"/>
        <v>0</v>
      </c>
      <c r="S970" s="8">
        <f t="shared" ref="S970:S1033" si="537">IF(R970&gt;0,TRUNC(R970*P970,8),0)</f>
        <v>0</v>
      </c>
      <c r="T970" s="122">
        <f t="shared" si="518"/>
        <v>0.13059999999999999</v>
      </c>
      <c r="U970" s="121">
        <f t="shared" si="527"/>
        <v>14</v>
      </c>
      <c r="V970" s="121">
        <v>252</v>
      </c>
      <c r="W970" s="120">
        <f t="shared" ref="W970:W1033" si="538">ROUND((1+T970)^TRUNC((U970/V970),9),9)</f>
        <v>1.0068426640000001</v>
      </c>
      <c r="X970" s="113">
        <f t="shared" si="525"/>
        <v>8.9378671700000005</v>
      </c>
      <c r="Y970" s="191">
        <f t="shared" si="526"/>
        <v>0</v>
      </c>
      <c r="Z970" s="125" t="str">
        <f t="shared" si="522"/>
        <v>INCORPJ=</v>
      </c>
      <c r="AA970" s="118">
        <f t="shared" si="523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39">(A970+1)</f>
        <v>45116</v>
      </c>
      <c r="B971" s="113">
        <f t="shared" si="533"/>
        <v>1315.13486513</v>
      </c>
      <c r="C971" s="113">
        <f t="shared" si="519"/>
        <v>1051.1863568799999</v>
      </c>
      <c r="D971" s="114">
        <f t="shared" ref="D971:D1034" si="540">IF(E971=E970,D970,E970)</f>
        <v>6649.99</v>
      </c>
      <c r="E971" s="115">
        <f t="shared" si="529"/>
        <v>6665.28</v>
      </c>
      <c r="F971" s="116">
        <f t="shared" si="530"/>
        <v>45066</v>
      </c>
      <c r="G971" s="117">
        <f t="shared" si="534"/>
        <v>2.2992515778219591E-3</v>
      </c>
      <c r="H971" s="118">
        <f t="shared" si="520"/>
        <v>45127</v>
      </c>
      <c r="I971" s="118">
        <f t="shared" si="535"/>
        <v>45127</v>
      </c>
      <c r="J971" s="119">
        <f t="shared" ref="J971:J1034" si="541">IF(I971=I970,J970,NETWORKDAYS(I970,I971,$AD$176:$AD$502)-1)</f>
        <v>22</v>
      </c>
      <c r="K971" s="119">
        <f t="shared" si="531"/>
        <v>14</v>
      </c>
      <c r="L971" s="8">
        <f t="shared" ref="L971:L1034" si="542">IF(E971&lt;D971,1,TRUNC((E971/D971)^TRUNC((K971/J971),9),8))</f>
        <v>1.0014625399999999</v>
      </c>
      <c r="M971" s="120">
        <f t="shared" si="532"/>
        <v>1.00610015</v>
      </c>
      <c r="N971" s="120">
        <f t="shared" si="524"/>
        <v>1.2407784994760844</v>
      </c>
      <c r="O971" s="113">
        <f t="shared" si="528"/>
        <v>1.2425931800000001</v>
      </c>
      <c r="P971" s="113">
        <f t="shared" si="536"/>
        <v>1306.1969979600001</v>
      </c>
      <c r="Q971" s="11">
        <f t="shared" si="521"/>
        <v>0</v>
      </c>
      <c r="R971" s="30">
        <f t="shared" ref="R971:R1034" si="543">IF(Q971&gt;0,VLOOKUP($A971,$AD$10:$AI$170,6),0)</f>
        <v>0</v>
      </c>
      <c r="S971" s="8">
        <f t="shared" si="537"/>
        <v>0</v>
      </c>
      <c r="T971" s="122">
        <f t="shared" ref="T971:T1034" si="544">(T970)</f>
        <v>0.13059999999999999</v>
      </c>
      <c r="U971" s="121">
        <f t="shared" si="527"/>
        <v>14</v>
      </c>
      <c r="V971" s="121">
        <v>252</v>
      </c>
      <c r="W971" s="120">
        <f t="shared" si="538"/>
        <v>1.0068426640000001</v>
      </c>
      <c r="X971" s="113">
        <f t="shared" si="525"/>
        <v>8.9378671700000005</v>
      </c>
      <c r="Y971" s="191">
        <f t="shared" si="526"/>
        <v>0</v>
      </c>
      <c r="Z971" s="125" t="str">
        <f t="shared" si="522"/>
        <v>INCORPJ=</v>
      </c>
      <c r="AA971" s="118">
        <f t="shared" si="523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39"/>
        <v>45117</v>
      </c>
      <c r="B972" s="113">
        <f t="shared" si="533"/>
        <v>1315.13486513</v>
      </c>
      <c r="C972" s="113">
        <f t="shared" ref="C972:C1035" si="545">TRUNC(IF(Q971&gt;0,VLOOKUP(A971,$AD$12:$AE$170,2),C971),8)</f>
        <v>1051.1863568799999</v>
      </c>
      <c r="D972" s="114">
        <f t="shared" si="540"/>
        <v>6649.99</v>
      </c>
      <c r="E972" s="115">
        <f t="shared" si="529"/>
        <v>6665.28</v>
      </c>
      <c r="F972" s="116">
        <f t="shared" si="530"/>
        <v>45066</v>
      </c>
      <c r="G972" s="117">
        <f t="shared" si="534"/>
        <v>2.2992515778219591E-3</v>
      </c>
      <c r="H972" s="118">
        <f t="shared" ref="H972:H1035" si="546">IF(DAY(A972)=H$9,VLOOKUP(A972,AH$118:AN$450,4),H971)</f>
        <v>45127</v>
      </c>
      <c r="I972" s="118">
        <f t="shared" si="535"/>
        <v>45127</v>
      </c>
      <c r="J972" s="119">
        <f t="shared" si="541"/>
        <v>22</v>
      </c>
      <c r="K972" s="119">
        <f t="shared" si="531"/>
        <v>14</v>
      </c>
      <c r="L972" s="8">
        <f t="shared" si="542"/>
        <v>1.0014625399999999</v>
      </c>
      <c r="M972" s="120">
        <f t="shared" si="532"/>
        <v>1.00610015</v>
      </c>
      <c r="N972" s="120">
        <f t="shared" si="524"/>
        <v>1.2407784994760844</v>
      </c>
      <c r="O972" s="113">
        <f t="shared" si="528"/>
        <v>1.2425931800000001</v>
      </c>
      <c r="P972" s="113">
        <f t="shared" si="536"/>
        <v>1306.1969979600001</v>
      </c>
      <c r="Q972" s="11">
        <f t="shared" ref="Q972:Q1035" si="547">IF(VLOOKUP(A972,AD$10:AK$170,8)=VLOOKUP(A971,AD$10:AK$170,8),0,VLOOKUP(A972,AD$10:AK$170,8))</f>
        <v>0</v>
      </c>
      <c r="R972" s="30">
        <f t="shared" si="543"/>
        <v>0</v>
      </c>
      <c r="S972" s="8">
        <f t="shared" si="537"/>
        <v>0</v>
      </c>
      <c r="T972" s="122">
        <f t="shared" si="544"/>
        <v>0.13059999999999999</v>
      </c>
      <c r="U972" s="121">
        <f t="shared" si="527"/>
        <v>14</v>
      </c>
      <c r="V972" s="121">
        <v>252</v>
      </c>
      <c r="W972" s="120">
        <f t="shared" si="538"/>
        <v>1.0068426640000001</v>
      </c>
      <c r="X972" s="113">
        <f t="shared" si="525"/>
        <v>8.9378671700000005</v>
      </c>
      <c r="Y972" s="191">
        <f t="shared" si="526"/>
        <v>0</v>
      </c>
      <c r="Z972" s="125" t="str">
        <f t="shared" ref="Z972:Z1035" si="548">IF($Q971&gt;0,VLOOKUP($A971,$AD$10:$AM$170,9),Z971)</f>
        <v>INCORPJ=</v>
      </c>
      <c r="AA972" s="118">
        <f t="shared" ref="AA972:AA1035" si="549">IF($Q971&gt;0,VLOOKUP($A971,$AD$10:$AM$170,10),AA971)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39"/>
        <v>45118</v>
      </c>
      <c r="B973" s="113">
        <f t="shared" si="533"/>
        <v>1315.9129892000001</v>
      </c>
      <c r="C973" s="113">
        <f t="shared" si="545"/>
        <v>1051.1863568799999</v>
      </c>
      <c r="D973" s="114">
        <f t="shared" si="540"/>
        <v>6649.99</v>
      </c>
      <c r="E973" s="115">
        <f t="shared" si="529"/>
        <v>6665.28</v>
      </c>
      <c r="F973" s="116">
        <f t="shared" si="530"/>
        <v>45066</v>
      </c>
      <c r="G973" s="117">
        <f t="shared" si="534"/>
        <v>2.2992515778219591E-3</v>
      </c>
      <c r="H973" s="118">
        <f t="shared" si="546"/>
        <v>45127</v>
      </c>
      <c r="I973" s="118">
        <f t="shared" si="535"/>
        <v>45127</v>
      </c>
      <c r="J973" s="119">
        <f t="shared" si="541"/>
        <v>22</v>
      </c>
      <c r="K973" s="119">
        <f t="shared" si="531"/>
        <v>15</v>
      </c>
      <c r="L973" s="8">
        <f t="shared" si="542"/>
        <v>1.00156709</v>
      </c>
      <c r="M973" s="120">
        <f t="shared" si="532"/>
        <v>1.00610015</v>
      </c>
      <c r="N973" s="120">
        <f t="shared" si="524"/>
        <v>1.2407784994760844</v>
      </c>
      <c r="O973" s="113">
        <f t="shared" si="528"/>
        <v>1.2427229099999999</v>
      </c>
      <c r="P973" s="113">
        <f t="shared" si="536"/>
        <v>1306.33336837</v>
      </c>
      <c r="Q973" s="11">
        <f t="shared" si="547"/>
        <v>0</v>
      </c>
      <c r="R973" s="30">
        <f t="shared" si="543"/>
        <v>0</v>
      </c>
      <c r="S973" s="8">
        <f t="shared" si="537"/>
        <v>0</v>
      </c>
      <c r="T973" s="122">
        <f t="shared" si="544"/>
        <v>0.13059999999999999</v>
      </c>
      <c r="U973" s="121">
        <f t="shared" si="527"/>
        <v>15</v>
      </c>
      <c r="V973" s="121">
        <v>252</v>
      </c>
      <c r="W973" s="120">
        <f t="shared" si="538"/>
        <v>1.0073332129999999</v>
      </c>
      <c r="X973" s="113">
        <f t="shared" si="525"/>
        <v>9.5796208299999996</v>
      </c>
      <c r="Y973" s="191">
        <f t="shared" si="526"/>
        <v>0</v>
      </c>
      <c r="Z973" s="125" t="str">
        <f t="shared" si="548"/>
        <v>INCORPJ=</v>
      </c>
      <c r="AA973" s="118">
        <f t="shared" si="549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39"/>
        <v>45119</v>
      </c>
      <c r="B974" s="113">
        <f t="shared" si="533"/>
        <v>1316.69156062</v>
      </c>
      <c r="C974" s="113">
        <f t="shared" si="545"/>
        <v>1051.1863568799999</v>
      </c>
      <c r="D974" s="114">
        <f t="shared" si="540"/>
        <v>6649.99</v>
      </c>
      <c r="E974" s="115">
        <f t="shared" si="529"/>
        <v>6665.28</v>
      </c>
      <c r="F974" s="116">
        <f t="shared" si="530"/>
        <v>45066</v>
      </c>
      <c r="G974" s="117">
        <f t="shared" si="534"/>
        <v>2.2992515778219591E-3</v>
      </c>
      <c r="H974" s="118">
        <f t="shared" si="546"/>
        <v>45127</v>
      </c>
      <c r="I974" s="118">
        <f t="shared" si="535"/>
        <v>45127</v>
      </c>
      <c r="J974" s="119">
        <f t="shared" si="541"/>
        <v>22</v>
      </c>
      <c r="K974" s="119">
        <f t="shared" si="531"/>
        <v>16</v>
      </c>
      <c r="L974" s="8">
        <f t="shared" si="542"/>
        <v>1.00167165</v>
      </c>
      <c r="M974" s="120">
        <f t="shared" si="532"/>
        <v>1.00610015</v>
      </c>
      <c r="N974" s="120">
        <f t="shared" si="524"/>
        <v>1.2407784994760844</v>
      </c>
      <c r="O974" s="113">
        <f t="shared" si="528"/>
        <v>1.24285264</v>
      </c>
      <c r="P974" s="113">
        <f t="shared" si="536"/>
        <v>1306.4697387799999</v>
      </c>
      <c r="Q974" s="11">
        <f t="shared" si="547"/>
        <v>0</v>
      </c>
      <c r="R974" s="30">
        <f t="shared" si="543"/>
        <v>0</v>
      </c>
      <c r="S974" s="8">
        <f t="shared" si="537"/>
        <v>0</v>
      </c>
      <c r="T974" s="122">
        <f t="shared" si="544"/>
        <v>0.13059999999999999</v>
      </c>
      <c r="U974" s="121">
        <f t="shared" si="527"/>
        <v>16</v>
      </c>
      <c r="V974" s="121">
        <v>252</v>
      </c>
      <c r="W974" s="120">
        <f t="shared" si="538"/>
        <v>1.007824002</v>
      </c>
      <c r="X974" s="113">
        <f t="shared" si="525"/>
        <v>10.22182184</v>
      </c>
      <c r="Y974" s="191">
        <f t="shared" si="526"/>
        <v>0</v>
      </c>
      <c r="Z974" s="125" t="str">
        <f t="shared" si="548"/>
        <v>INCORPJ=</v>
      </c>
      <c r="AA974" s="118">
        <f t="shared" si="549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39"/>
        <v>45120</v>
      </c>
      <c r="B975" s="113">
        <f t="shared" si="533"/>
        <v>1317.4706099699999</v>
      </c>
      <c r="C975" s="113">
        <f t="shared" si="545"/>
        <v>1051.1863568799999</v>
      </c>
      <c r="D975" s="114">
        <f t="shared" si="540"/>
        <v>6649.99</v>
      </c>
      <c r="E975" s="115">
        <f t="shared" si="529"/>
        <v>6665.28</v>
      </c>
      <c r="F975" s="116">
        <f t="shared" si="530"/>
        <v>45066</v>
      </c>
      <c r="G975" s="117">
        <f t="shared" si="534"/>
        <v>2.2992515778219591E-3</v>
      </c>
      <c r="H975" s="118">
        <f t="shared" si="546"/>
        <v>45127</v>
      </c>
      <c r="I975" s="118">
        <f t="shared" si="535"/>
        <v>45127</v>
      </c>
      <c r="J975" s="119">
        <f t="shared" si="541"/>
        <v>22</v>
      </c>
      <c r="K975" s="119">
        <f t="shared" si="531"/>
        <v>17</v>
      </c>
      <c r="L975" s="8">
        <f t="shared" si="542"/>
        <v>1.0017762299999999</v>
      </c>
      <c r="M975" s="120">
        <f t="shared" si="532"/>
        <v>1.00610015</v>
      </c>
      <c r="N975" s="120">
        <f t="shared" si="524"/>
        <v>1.2407784994760844</v>
      </c>
      <c r="O975" s="113">
        <f t="shared" si="528"/>
        <v>1.2429824</v>
      </c>
      <c r="P975" s="113">
        <f t="shared" si="536"/>
        <v>1306.60614072</v>
      </c>
      <c r="Q975" s="11">
        <f t="shared" si="547"/>
        <v>0</v>
      </c>
      <c r="R975" s="30">
        <f t="shared" si="543"/>
        <v>0</v>
      </c>
      <c r="S975" s="8">
        <f t="shared" si="537"/>
        <v>0</v>
      </c>
      <c r="T975" s="122">
        <f t="shared" si="544"/>
        <v>0.13059999999999999</v>
      </c>
      <c r="U975" s="121">
        <f t="shared" si="527"/>
        <v>17</v>
      </c>
      <c r="V975" s="121">
        <v>252</v>
      </c>
      <c r="W975" s="120">
        <f t="shared" si="538"/>
        <v>1.0083150299999999</v>
      </c>
      <c r="X975" s="113">
        <f t="shared" si="525"/>
        <v>10.864469250000001</v>
      </c>
      <c r="Y975" s="191">
        <f t="shared" si="526"/>
        <v>0</v>
      </c>
      <c r="Z975" s="125" t="str">
        <f t="shared" si="548"/>
        <v>INCORPJ=</v>
      </c>
      <c r="AA975" s="118">
        <f t="shared" si="549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39"/>
        <v>45121</v>
      </c>
      <c r="B976" s="113">
        <f t="shared" si="533"/>
        <v>1318.25010559</v>
      </c>
      <c r="C976" s="113">
        <f t="shared" si="545"/>
        <v>1051.1863568799999</v>
      </c>
      <c r="D976" s="114">
        <f t="shared" si="540"/>
        <v>6649.99</v>
      </c>
      <c r="E976" s="115">
        <f t="shared" si="529"/>
        <v>6665.28</v>
      </c>
      <c r="F976" s="116">
        <f t="shared" si="530"/>
        <v>45066</v>
      </c>
      <c r="G976" s="117">
        <f t="shared" si="534"/>
        <v>2.2992515778219591E-3</v>
      </c>
      <c r="H976" s="118">
        <f t="shared" si="546"/>
        <v>45127</v>
      </c>
      <c r="I976" s="118">
        <f t="shared" si="535"/>
        <v>45127</v>
      </c>
      <c r="J976" s="119">
        <f t="shared" si="541"/>
        <v>22</v>
      </c>
      <c r="K976" s="119">
        <f t="shared" si="531"/>
        <v>18</v>
      </c>
      <c r="L976" s="8">
        <f t="shared" si="542"/>
        <v>1.0018808100000001</v>
      </c>
      <c r="M976" s="120">
        <f t="shared" si="532"/>
        <v>1.00610015</v>
      </c>
      <c r="N976" s="120">
        <f t="shared" si="524"/>
        <v>1.2407784994760844</v>
      </c>
      <c r="O976" s="113">
        <f t="shared" si="528"/>
        <v>1.2431121599999999</v>
      </c>
      <c r="P976" s="113">
        <f t="shared" si="536"/>
        <v>1306.74254266</v>
      </c>
      <c r="Q976" s="11">
        <f t="shared" si="547"/>
        <v>0</v>
      </c>
      <c r="R976" s="30">
        <f t="shared" si="543"/>
        <v>0</v>
      </c>
      <c r="S976" s="8">
        <f t="shared" si="537"/>
        <v>0</v>
      </c>
      <c r="T976" s="122">
        <f t="shared" si="544"/>
        <v>0.13059999999999999</v>
      </c>
      <c r="U976" s="121">
        <f t="shared" si="527"/>
        <v>18</v>
      </c>
      <c r="V976" s="121">
        <v>252</v>
      </c>
      <c r="W976" s="120">
        <f t="shared" si="538"/>
        <v>1.008806297</v>
      </c>
      <c r="X976" s="113">
        <f t="shared" si="525"/>
        <v>11.507562930000001</v>
      </c>
      <c r="Y976" s="191">
        <f t="shared" si="526"/>
        <v>0</v>
      </c>
      <c r="Z976" s="125" t="str">
        <f t="shared" si="548"/>
        <v>INCORPJ=</v>
      </c>
      <c r="AA976" s="118">
        <f t="shared" si="549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39"/>
        <v>45122</v>
      </c>
      <c r="B977" s="113">
        <f t="shared" si="533"/>
        <v>1319.03006878</v>
      </c>
      <c r="C977" s="113">
        <f t="shared" si="545"/>
        <v>1051.1863568799999</v>
      </c>
      <c r="D977" s="114">
        <f t="shared" si="540"/>
        <v>6649.99</v>
      </c>
      <c r="E977" s="115">
        <f t="shared" si="529"/>
        <v>6665.28</v>
      </c>
      <c r="F977" s="116">
        <f t="shared" si="530"/>
        <v>45066</v>
      </c>
      <c r="G977" s="117">
        <f t="shared" si="534"/>
        <v>2.2992515778219591E-3</v>
      </c>
      <c r="H977" s="118">
        <f t="shared" si="546"/>
        <v>45127</v>
      </c>
      <c r="I977" s="118">
        <f t="shared" si="535"/>
        <v>45127</v>
      </c>
      <c r="J977" s="119">
        <f t="shared" si="541"/>
        <v>22</v>
      </c>
      <c r="K977" s="119">
        <f t="shared" si="531"/>
        <v>19</v>
      </c>
      <c r="L977" s="8">
        <f t="shared" si="542"/>
        <v>1.0019853999999999</v>
      </c>
      <c r="M977" s="120">
        <f t="shared" si="532"/>
        <v>1.00610015</v>
      </c>
      <c r="N977" s="120">
        <f t="shared" si="524"/>
        <v>1.2407784994760844</v>
      </c>
      <c r="O977" s="113">
        <f t="shared" si="528"/>
        <v>1.2432419400000001</v>
      </c>
      <c r="P977" s="113">
        <f t="shared" si="536"/>
        <v>1306.8789656199999</v>
      </c>
      <c r="Q977" s="11">
        <f t="shared" si="547"/>
        <v>0</v>
      </c>
      <c r="R977" s="30">
        <f t="shared" si="543"/>
        <v>0</v>
      </c>
      <c r="S977" s="8">
        <f t="shared" si="537"/>
        <v>0</v>
      </c>
      <c r="T977" s="122">
        <f t="shared" si="544"/>
        <v>0.13059999999999999</v>
      </c>
      <c r="U977" s="121">
        <f t="shared" si="527"/>
        <v>19</v>
      </c>
      <c r="V977" s="121">
        <v>252</v>
      </c>
      <c r="W977" s="120">
        <f t="shared" si="538"/>
        <v>1.0092978029999999</v>
      </c>
      <c r="X977" s="113">
        <f t="shared" si="525"/>
        <v>12.15110316</v>
      </c>
      <c r="Y977" s="191">
        <f t="shared" si="526"/>
        <v>0</v>
      </c>
      <c r="Z977" s="125" t="str">
        <f t="shared" si="548"/>
        <v>INCORPJ=</v>
      </c>
      <c r="AA977" s="118">
        <f t="shared" si="549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39"/>
        <v>45123</v>
      </c>
      <c r="B978" s="113">
        <f t="shared" si="533"/>
        <v>1319.03006878</v>
      </c>
      <c r="C978" s="113">
        <f t="shared" si="545"/>
        <v>1051.1863568799999</v>
      </c>
      <c r="D978" s="114">
        <f t="shared" si="540"/>
        <v>6649.99</v>
      </c>
      <c r="E978" s="115">
        <f t="shared" si="529"/>
        <v>6665.28</v>
      </c>
      <c r="F978" s="116">
        <f t="shared" si="530"/>
        <v>45066</v>
      </c>
      <c r="G978" s="117">
        <f t="shared" si="534"/>
        <v>2.2992515778219591E-3</v>
      </c>
      <c r="H978" s="118">
        <f t="shared" si="546"/>
        <v>45127</v>
      </c>
      <c r="I978" s="118">
        <f t="shared" si="535"/>
        <v>45127</v>
      </c>
      <c r="J978" s="119">
        <f t="shared" si="541"/>
        <v>22</v>
      </c>
      <c r="K978" s="119">
        <f t="shared" si="531"/>
        <v>19</v>
      </c>
      <c r="L978" s="8">
        <f t="shared" si="542"/>
        <v>1.0019853999999999</v>
      </c>
      <c r="M978" s="120">
        <f t="shared" si="532"/>
        <v>1.00610015</v>
      </c>
      <c r="N978" s="120">
        <f t="shared" si="524"/>
        <v>1.2407784994760844</v>
      </c>
      <c r="O978" s="113">
        <f t="shared" si="528"/>
        <v>1.2432419400000001</v>
      </c>
      <c r="P978" s="113">
        <f t="shared" si="536"/>
        <v>1306.8789656199999</v>
      </c>
      <c r="Q978" s="11">
        <f t="shared" si="547"/>
        <v>0</v>
      </c>
      <c r="R978" s="30">
        <f t="shared" si="543"/>
        <v>0</v>
      </c>
      <c r="S978" s="8">
        <f t="shared" si="537"/>
        <v>0</v>
      </c>
      <c r="T978" s="122">
        <f t="shared" si="544"/>
        <v>0.13059999999999999</v>
      </c>
      <c r="U978" s="121">
        <f t="shared" si="527"/>
        <v>19</v>
      </c>
      <c r="V978" s="121">
        <v>252</v>
      </c>
      <c r="W978" s="120">
        <f t="shared" si="538"/>
        <v>1.0092978029999999</v>
      </c>
      <c r="X978" s="113">
        <f t="shared" si="525"/>
        <v>12.15110316</v>
      </c>
      <c r="Y978" s="191">
        <f t="shared" si="526"/>
        <v>0</v>
      </c>
      <c r="Z978" s="125" t="str">
        <f t="shared" si="548"/>
        <v>INCORPJ=</v>
      </c>
      <c r="AA978" s="118">
        <f t="shared" si="549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39"/>
        <v>45124</v>
      </c>
      <c r="B979" s="113">
        <f t="shared" si="533"/>
        <v>1319.03006878</v>
      </c>
      <c r="C979" s="113">
        <f t="shared" si="545"/>
        <v>1051.1863568799999</v>
      </c>
      <c r="D979" s="114">
        <f t="shared" si="540"/>
        <v>6649.99</v>
      </c>
      <c r="E979" s="115">
        <f t="shared" si="529"/>
        <v>6665.28</v>
      </c>
      <c r="F979" s="116">
        <f t="shared" si="530"/>
        <v>45066</v>
      </c>
      <c r="G979" s="117">
        <f t="shared" si="534"/>
        <v>2.2992515778219591E-3</v>
      </c>
      <c r="H979" s="118">
        <f t="shared" si="546"/>
        <v>45127</v>
      </c>
      <c r="I979" s="118">
        <f t="shared" si="535"/>
        <v>45127</v>
      </c>
      <c r="J979" s="119">
        <f t="shared" si="541"/>
        <v>22</v>
      </c>
      <c r="K979" s="119">
        <f t="shared" si="531"/>
        <v>19</v>
      </c>
      <c r="L979" s="8">
        <f t="shared" si="542"/>
        <v>1.0019853999999999</v>
      </c>
      <c r="M979" s="120">
        <f t="shared" si="532"/>
        <v>1.00610015</v>
      </c>
      <c r="N979" s="120">
        <f t="shared" si="524"/>
        <v>1.2407784994760844</v>
      </c>
      <c r="O979" s="113">
        <f t="shared" si="528"/>
        <v>1.2432419400000001</v>
      </c>
      <c r="P979" s="113">
        <f t="shared" si="536"/>
        <v>1306.8789656199999</v>
      </c>
      <c r="Q979" s="11">
        <f t="shared" si="547"/>
        <v>0</v>
      </c>
      <c r="R979" s="30">
        <f t="shared" si="543"/>
        <v>0</v>
      </c>
      <c r="S979" s="8">
        <f t="shared" si="537"/>
        <v>0</v>
      </c>
      <c r="T979" s="122">
        <f t="shared" si="544"/>
        <v>0.13059999999999999</v>
      </c>
      <c r="U979" s="121">
        <f t="shared" si="527"/>
        <v>19</v>
      </c>
      <c r="V979" s="121">
        <v>252</v>
      </c>
      <c r="W979" s="120">
        <f t="shared" si="538"/>
        <v>1.0092978029999999</v>
      </c>
      <c r="X979" s="113">
        <f t="shared" si="525"/>
        <v>12.15110316</v>
      </c>
      <c r="Y979" s="191">
        <f t="shared" si="526"/>
        <v>0</v>
      </c>
      <c r="Z979" s="125" t="str">
        <f t="shared" si="548"/>
        <v>INCORPJ=</v>
      </c>
      <c r="AA979" s="118">
        <f t="shared" si="549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39"/>
        <v>45125</v>
      </c>
      <c r="B980" s="113">
        <f t="shared" si="533"/>
        <v>1319.81049039</v>
      </c>
      <c r="C980" s="113">
        <f t="shared" si="545"/>
        <v>1051.1863568799999</v>
      </c>
      <c r="D980" s="114">
        <f t="shared" si="540"/>
        <v>6649.99</v>
      </c>
      <c r="E980" s="115">
        <f t="shared" si="529"/>
        <v>6665.28</v>
      </c>
      <c r="F980" s="116">
        <f t="shared" si="530"/>
        <v>45066</v>
      </c>
      <c r="G980" s="117">
        <f t="shared" si="534"/>
        <v>2.2992515778219591E-3</v>
      </c>
      <c r="H980" s="118">
        <f t="shared" si="546"/>
        <v>45127</v>
      </c>
      <c r="I980" s="118">
        <f t="shared" si="535"/>
        <v>45127</v>
      </c>
      <c r="J980" s="119">
        <f t="shared" si="541"/>
        <v>22</v>
      </c>
      <c r="K980" s="119">
        <f t="shared" si="531"/>
        <v>20</v>
      </c>
      <c r="L980" s="8">
        <f t="shared" si="542"/>
        <v>1.0020900100000001</v>
      </c>
      <c r="M980" s="120">
        <f t="shared" si="532"/>
        <v>1.00610015</v>
      </c>
      <c r="N980" s="120">
        <f t="shared" si="524"/>
        <v>1.2407784994760844</v>
      </c>
      <c r="O980" s="113">
        <f t="shared" si="528"/>
        <v>1.24337173</v>
      </c>
      <c r="P980" s="113">
        <f t="shared" si="536"/>
        <v>1307.0153991</v>
      </c>
      <c r="Q980" s="11">
        <f t="shared" si="547"/>
        <v>0</v>
      </c>
      <c r="R980" s="30">
        <f t="shared" si="543"/>
        <v>0</v>
      </c>
      <c r="S980" s="8">
        <f t="shared" si="537"/>
        <v>0</v>
      </c>
      <c r="T980" s="122">
        <f t="shared" si="544"/>
        <v>0.13059999999999999</v>
      </c>
      <c r="U980" s="121">
        <f t="shared" si="527"/>
        <v>20</v>
      </c>
      <c r="V980" s="121">
        <v>252</v>
      </c>
      <c r="W980" s="120">
        <f t="shared" si="538"/>
        <v>1.009789549</v>
      </c>
      <c r="X980" s="113">
        <f t="shared" si="525"/>
        <v>12.79509129</v>
      </c>
      <c r="Y980" s="191">
        <f t="shared" si="526"/>
        <v>0</v>
      </c>
      <c r="Z980" s="125" t="str">
        <f t="shared" si="548"/>
        <v>INCORPJ=</v>
      </c>
      <c r="AA980" s="118">
        <f t="shared" si="549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39"/>
        <v>45126</v>
      </c>
      <c r="B981" s="113">
        <f t="shared" si="533"/>
        <v>1320.5913692000001</v>
      </c>
      <c r="C981" s="113">
        <f t="shared" si="545"/>
        <v>1051.1863568799999</v>
      </c>
      <c r="D981" s="114">
        <f t="shared" si="540"/>
        <v>6649.99</v>
      </c>
      <c r="E981" s="115">
        <f t="shared" si="529"/>
        <v>6665.28</v>
      </c>
      <c r="F981" s="116">
        <f t="shared" si="530"/>
        <v>45066</v>
      </c>
      <c r="G981" s="117">
        <f t="shared" si="534"/>
        <v>2.2992515778219591E-3</v>
      </c>
      <c r="H981" s="118">
        <f t="shared" si="546"/>
        <v>45127</v>
      </c>
      <c r="I981" s="118">
        <f t="shared" si="535"/>
        <v>45127</v>
      </c>
      <c r="J981" s="119">
        <f t="shared" si="541"/>
        <v>22</v>
      </c>
      <c r="K981" s="119">
        <f t="shared" si="531"/>
        <v>21</v>
      </c>
      <c r="L981" s="8">
        <f t="shared" si="542"/>
        <v>1.00219462</v>
      </c>
      <c r="M981" s="120">
        <f t="shared" si="532"/>
        <v>1.00610015</v>
      </c>
      <c r="N981" s="120">
        <f t="shared" si="524"/>
        <v>1.2407784994760844</v>
      </c>
      <c r="O981" s="113">
        <f t="shared" si="528"/>
        <v>1.2435015300000001</v>
      </c>
      <c r="P981" s="113">
        <f t="shared" si="536"/>
        <v>1307.1518430900001</v>
      </c>
      <c r="Q981" s="11">
        <f t="shared" si="547"/>
        <v>0</v>
      </c>
      <c r="R981" s="30">
        <f t="shared" si="543"/>
        <v>0</v>
      </c>
      <c r="S981" s="8">
        <f t="shared" si="537"/>
        <v>0</v>
      </c>
      <c r="T981" s="122">
        <f t="shared" si="544"/>
        <v>0.13059999999999999</v>
      </c>
      <c r="U981" s="121">
        <f t="shared" si="527"/>
        <v>21</v>
      </c>
      <c r="V981" s="121">
        <v>252</v>
      </c>
      <c r="W981" s="120">
        <f t="shared" si="538"/>
        <v>1.010281534</v>
      </c>
      <c r="X981" s="113">
        <f t="shared" si="525"/>
        <v>13.439526109999999</v>
      </c>
      <c r="Y981" s="191">
        <f t="shared" si="526"/>
        <v>0</v>
      </c>
      <c r="Z981" s="125" t="str">
        <f t="shared" si="548"/>
        <v>INCORPJ=</v>
      </c>
      <c r="AA981" s="118">
        <f t="shared" si="549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39"/>
        <v>45127</v>
      </c>
      <c r="B982" s="113">
        <f t="shared" si="533"/>
        <v>1321.3727172700001</v>
      </c>
      <c r="C982" s="113">
        <f t="shared" si="545"/>
        <v>1051.1863568799999</v>
      </c>
      <c r="D982" s="114">
        <f t="shared" si="540"/>
        <v>6649.99</v>
      </c>
      <c r="E982" s="115">
        <f t="shared" si="529"/>
        <v>6665.28</v>
      </c>
      <c r="F982" s="116">
        <f t="shared" si="530"/>
        <v>45066</v>
      </c>
      <c r="G982" s="117">
        <f t="shared" si="534"/>
        <v>2.2992515778219591E-3</v>
      </c>
      <c r="H982" s="118">
        <f t="shared" si="546"/>
        <v>45159</v>
      </c>
      <c r="I982" s="118">
        <f t="shared" si="535"/>
        <v>45127</v>
      </c>
      <c r="J982" s="119">
        <f t="shared" si="541"/>
        <v>22</v>
      </c>
      <c r="K982" s="119">
        <f t="shared" si="531"/>
        <v>22</v>
      </c>
      <c r="L982" s="8">
        <f t="shared" si="542"/>
        <v>1.0022992500000001</v>
      </c>
      <c r="M982" s="120">
        <f t="shared" si="532"/>
        <v>1.00610015</v>
      </c>
      <c r="N982" s="120">
        <f t="shared" si="524"/>
        <v>1.2407784994760844</v>
      </c>
      <c r="O982" s="113">
        <f t="shared" si="528"/>
        <v>1.24363135</v>
      </c>
      <c r="P982" s="113">
        <f t="shared" si="536"/>
        <v>1307.2883081</v>
      </c>
      <c r="Q982" s="11">
        <f t="shared" si="547"/>
        <v>32</v>
      </c>
      <c r="R982" s="30">
        <f t="shared" si="543"/>
        <v>0</v>
      </c>
      <c r="S982" s="8">
        <f t="shared" si="537"/>
        <v>0</v>
      </c>
      <c r="T982" s="122">
        <f t="shared" si="544"/>
        <v>0.13059999999999999</v>
      </c>
      <c r="U982" s="121">
        <f t="shared" si="527"/>
        <v>22</v>
      </c>
      <c r="V982" s="121">
        <v>252</v>
      </c>
      <c r="W982" s="120">
        <f t="shared" si="538"/>
        <v>1.0107737590000001</v>
      </c>
      <c r="X982" s="113">
        <f t="shared" si="525"/>
        <v>14.084409170000001</v>
      </c>
      <c r="Y982" s="191">
        <f t="shared" si="526"/>
        <v>0</v>
      </c>
      <c r="Z982" s="125" t="str">
        <f t="shared" si="548"/>
        <v>INCORPJ=</v>
      </c>
      <c r="AA982" s="118">
        <f t="shared" si="549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39"/>
        <v>45128</v>
      </c>
      <c r="B983" s="113">
        <f t="shared" si="533"/>
        <v>1322.0165111900001</v>
      </c>
      <c r="C983" s="113">
        <f t="shared" si="545"/>
        <v>1062.5115853499999</v>
      </c>
      <c r="D983" s="114">
        <f t="shared" si="540"/>
        <v>6665.28</v>
      </c>
      <c r="E983" s="115">
        <f t="shared" si="529"/>
        <v>6659.95</v>
      </c>
      <c r="F983" s="116">
        <f t="shared" si="530"/>
        <v>45097</v>
      </c>
      <c r="G983" s="117">
        <f t="shared" si="534"/>
        <v>-7.9966633059680436E-4</v>
      </c>
      <c r="H983" s="118">
        <f t="shared" si="546"/>
        <v>45159</v>
      </c>
      <c r="I983" s="118">
        <f t="shared" si="535"/>
        <v>45159</v>
      </c>
      <c r="J983" s="119">
        <f t="shared" si="541"/>
        <v>22</v>
      </c>
      <c r="K983" s="119">
        <f t="shared" si="531"/>
        <v>1</v>
      </c>
      <c r="L983" s="8">
        <f t="shared" si="542"/>
        <v>1</v>
      </c>
      <c r="M983" s="120">
        <f t="shared" si="532"/>
        <v>1.0022992500000001</v>
      </c>
      <c r="N983" s="120">
        <f t="shared" si="524"/>
        <v>1.2436313594410049</v>
      </c>
      <c r="O983" s="113">
        <f t="shared" si="528"/>
        <v>1.24363135</v>
      </c>
      <c r="P983" s="113">
        <f t="shared" si="536"/>
        <v>1321.3727172700001</v>
      </c>
      <c r="Q983" s="11">
        <f t="shared" si="547"/>
        <v>0</v>
      </c>
      <c r="R983" s="30">
        <f t="shared" si="543"/>
        <v>0</v>
      </c>
      <c r="S983" s="8">
        <f t="shared" si="537"/>
        <v>0</v>
      </c>
      <c r="T983" s="122">
        <f t="shared" si="544"/>
        <v>0.13059999999999999</v>
      </c>
      <c r="U983" s="121">
        <f t="shared" si="527"/>
        <v>1</v>
      </c>
      <c r="V983" s="121">
        <v>252</v>
      </c>
      <c r="W983" s="120">
        <f t="shared" si="538"/>
        <v>1.000487216</v>
      </c>
      <c r="X983" s="113">
        <f t="shared" si="525"/>
        <v>0.64379392000000002</v>
      </c>
      <c r="Y983" s="191">
        <f t="shared" si="526"/>
        <v>0</v>
      </c>
      <c r="Z983" s="125" t="str">
        <f t="shared" si="548"/>
        <v>INCORPJ=</v>
      </c>
      <c r="AA983" s="118">
        <f t="shared" si="549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39"/>
        <v>45129</v>
      </c>
      <c r="B984" s="113">
        <f t="shared" si="533"/>
        <v>1322.66061829</v>
      </c>
      <c r="C984" s="113">
        <f t="shared" si="545"/>
        <v>1062.5115853499999</v>
      </c>
      <c r="D984" s="114">
        <f t="shared" si="540"/>
        <v>6665.28</v>
      </c>
      <c r="E984" s="115">
        <f t="shared" si="529"/>
        <v>6659.95</v>
      </c>
      <c r="F984" s="116">
        <f t="shared" si="530"/>
        <v>45097</v>
      </c>
      <c r="G984" s="117">
        <f t="shared" si="534"/>
        <v>-7.9966633059680436E-4</v>
      </c>
      <c r="H984" s="118">
        <f t="shared" si="546"/>
        <v>45159</v>
      </c>
      <c r="I984" s="118">
        <f t="shared" si="535"/>
        <v>45159</v>
      </c>
      <c r="J984" s="119">
        <f t="shared" si="541"/>
        <v>22</v>
      </c>
      <c r="K984" s="119">
        <f t="shared" si="531"/>
        <v>2</v>
      </c>
      <c r="L984" s="8">
        <f t="shared" si="542"/>
        <v>1</v>
      </c>
      <c r="M984" s="120">
        <f t="shared" si="532"/>
        <v>1.0022992500000001</v>
      </c>
      <c r="N984" s="120">
        <f t="shared" si="524"/>
        <v>1.2436313594410049</v>
      </c>
      <c r="O984" s="113">
        <f t="shared" si="528"/>
        <v>1.24363135</v>
      </c>
      <c r="P984" s="113">
        <f t="shared" si="536"/>
        <v>1321.3727172700001</v>
      </c>
      <c r="Q984" s="11">
        <f t="shared" si="547"/>
        <v>0</v>
      </c>
      <c r="R984" s="30">
        <f t="shared" si="543"/>
        <v>0</v>
      </c>
      <c r="S984" s="8">
        <f t="shared" si="537"/>
        <v>0</v>
      </c>
      <c r="T984" s="122">
        <f t="shared" si="544"/>
        <v>0.13059999999999999</v>
      </c>
      <c r="U984" s="121">
        <f t="shared" si="527"/>
        <v>2</v>
      </c>
      <c r="V984" s="121">
        <v>252</v>
      </c>
      <c r="W984" s="120">
        <f t="shared" si="538"/>
        <v>1.0009746690000001</v>
      </c>
      <c r="X984" s="113">
        <f t="shared" si="525"/>
        <v>1.2879010200000001</v>
      </c>
      <c r="Y984" s="191">
        <f t="shared" si="526"/>
        <v>0</v>
      </c>
      <c r="Z984" s="125" t="str">
        <f t="shared" si="548"/>
        <v>INCORPJ=</v>
      </c>
      <c r="AA984" s="118">
        <f t="shared" si="549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39"/>
        <v>45130</v>
      </c>
      <c r="B985" s="113">
        <f t="shared" si="533"/>
        <v>1322.66061829</v>
      </c>
      <c r="C985" s="113">
        <f t="shared" si="545"/>
        <v>1062.5115853499999</v>
      </c>
      <c r="D985" s="114">
        <f t="shared" si="540"/>
        <v>6665.28</v>
      </c>
      <c r="E985" s="115">
        <f t="shared" si="529"/>
        <v>6659.95</v>
      </c>
      <c r="F985" s="116">
        <f t="shared" si="530"/>
        <v>45097</v>
      </c>
      <c r="G985" s="117">
        <f t="shared" si="534"/>
        <v>-7.9966633059680436E-4</v>
      </c>
      <c r="H985" s="118">
        <f t="shared" si="546"/>
        <v>45159</v>
      </c>
      <c r="I985" s="118">
        <f t="shared" si="535"/>
        <v>45159</v>
      </c>
      <c r="J985" s="119">
        <f t="shared" si="541"/>
        <v>22</v>
      </c>
      <c r="K985" s="119">
        <f t="shared" si="531"/>
        <v>2</v>
      </c>
      <c r="L985" s="8">
        <f t="shared" si="542"/>
        <v>1</v>
      </c>
      <c r="M985" s="120">
        <f t="shared" si="532"/>
        <v>1.0022992500000001</v>
      </c>
      <c r="N985" s="120">
        <f t="shared" si="524"/>
        <v>1.2436313594410049</v>
      </c>
      <c r="O985" s="113">
        <f t="shared" si="528"/>
        <v>1.24363135</v>
      </c>
      <c r="P985" s="113">
        <f t="shared" si="536"/>
        <v>1321.3727172700001</v>
      </c>
      <c r="Q985" s="11">
        <f t="shared" si="547"/>
        <v>0</v>
      </c>
      <c r="R985" s="30">
        <f t="shared" si="543"/>
        <v>0</v>
      </c>
      <c r="S985" s="8">
        <f t="shared" si="537"/>
        <v>0</v>
      </c>
      <c r="T985" s="122">
        <f t="shared" si="544"/>
        <v>0.13059999999999999</v>
      </c>
      <c r="U985" s="121">
        <f t="shared" si="527"/>
        <v>2</v>
      </c>
      <c r="V985" s="121">
        <v>252</v>
      </c>
      <c r="W985" s="120">
        <f t="shared" si="538"/>
        <v>1.0009746690000001</v>
      </c>
      <c r="X985" s="113">
        <f t="shared" si="525"/>
        <v>1.2879010200000001</v>
      </c>
      <c r="Y985" s="191">
        <f t="shared" si="526"/>
        <v>0</v>
      </c>
      <c r="Z985" s="125" t="str">
        <f t="shared" si="548"/>
        <v>INCORPJ=</v>
      </c>
      <c r="AA985" s="118">
        <f t="shared" si="549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39"/>
        <v>45131</v>
      </c>
      <c r="B986" s="113">
        <f t="shared" si="533"/>
        <v>1322.66061829</v>
      </c>
      <c r="C986" s="113">
        <f t="shared" si="545"/>
        <v>1062.5115853499999</v>
      </c>
      <c r="D986" s="114">
        <f t="shared" si="540"/>
        <v>6665.28</v>
      </c>
      <c r="E986" s="115">
        <f t="shared" si="529"/>
        <v>6659.95</v>
      </c>
      <c r="F986" s="116">
        <f t="shared" si="530"/>
        <v>45097</v>
      </c>
      <c r="G986" s="117">
        <f t="shared" si="534"/>
        <v>-7.9966633059680436E-4</v>
      </c>
      <c r="H986" s="118">
        <f t="shared" si="546"/>
        <v>45159</v>
      </c>
      <c r="I986" s="118">
        <f t="shared" si="535"/>
        <v>45159</v>
      </c>
      <c r="J986" s="119">
        <f t="shared" si="541"/>
        <v>22</v>
      </c>
      <c r="K986" s="119">
        <f t="shared" si="531"/>
        <v>2</v>
      </c>
      <c r="L986" s="8">
        <f t="shared" si="542"/>
        <v>1</v>
      </c>
      <c r="M986" s="120">
        <f t="shared" si="532"/>
        <v>1.0022992500000001</v>
      </c>
      <c r="N986" s="120">
        <f t="shared" si="524"/>
        <v>1.2436313594410049</v>
      </c>
      <c r="O986" s="113">
        <f t="shared" si="528"/>
        <v>1.24363135</v>
      </c>
      <c r="P986" s="113">
        <f t="shared" si="536"/>
        <v>1321.3727172700001</v>
      </c>
      <c r="Q986" s="11">
        <f t="shared" si="547"/>
        <v>0</v>
      </c>
      <c r="R986" s="30">
        <f t="shared" si="543"/>
        <v>0</v>
      </c>
      <c r="S986" s="8">
        <f t="shared" si="537"/>
        <v>0</v>
      </c>
      <c r="T986" s="122">
        <f t="shared" si="544"/>
        <v>0.13059999999999999</v>
      </c>
      <c r="U986" s="121">
        <f t="shared" si="527"/>
        <v>2</v>
      </c>
      <c r="V986" s="121">
        <v>252</v>
      </c>
      <c r="W986" s="120">
        <f t="shared" si="538"/>
        <v>1.0009746690000001</v>
      </c>
      <c r="X986" s="113">
        <f t="shared" si="525"/>
        <v>1.2879010200000001</v>
      </c>
      <c r="Y986" s="191">
        <f t="shared" si="526"/>
        <v>0</v>
      </c>
      <c r="Z986" s="125" t="str">
        <f t="shared" si="548"/>
        <v>INCORPJ=</v>
      </c>
      <c r="AA986" s="118">
        <f t="shared" si="549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39"/>
        <v>45132</v>
      </c>
      <c r="B987" s="113">
        <f t="shared" si="533"/>
        <v>1323.3050385500001</v>
      </c>
      <c r="C987" s="113">
        <f t="shared" si="545"/>
        <v>1062.5115853499999</v>
      </c>
      <c r="D987" s="114">
        <f t="shared" si="540"/>
        <v>6665.28</v>
      </c>
      <c r="E987" s="115">
        <f t="shared" si="529"/>
        <v>6659.95</v>
      </c>
      <c r="F987" s="116">
        <f t="shared" si="530"/>
        <v>45097</v>
      </c>
      <c r="G987" s="117">
        <f t="shared" si="534"/>
        <v>-7.9966633059680436E-4</v>
      </c>
      <c r="H987" s="118">
        <f t="shared" si="546"/>
        <v>45159</v>
      </c>
      <c r="I987" s="118">
        <f t="shared" si="535"/>
        <v>45159</v>
      </c>
      <c r="J987" s="119">
        <f t="shared" si="541"/>
        <v>22</v>
      </c>
      <c r="K987" s="119">
        <f t="shared" si="531"/>
        <v>3</v>
      </c>
      <c r="L987" s="8">
        <f t="shared" si="542"/>
        <v>1</v>
      </c>
      <c r="M987" s="120">
        <f t="shared" si="532"/>
        <v>1.0022992500000001</v>
      </c>
      <c r="N987" s="120">
        <f t="shared" si="524"/>
        <v>1.2436313594410049</v>
      </c>
      <c r="O987" s="113">
        <f t="shared" si="528"/>
        <v>1.24363135</v>
      </c>
      <c r="P987" s="113">
        <f t="shared" si="536"/>
        <v>1321.3727172700001</v>
      </c>
      <c r="Q987" s="11">
        <f t="shared" si="547"/>
        <v>0</v>
      </c>
      <c r="R987" s="30">
        <f t="shared" si="543"/>
        <v>0</v>
      </c>
      <c r="S987" s="8">
        <f t="shared" si="537"/>
        <v>0</v>
      </c>
      <c r="T987" s="122">
        <f t="shared" si="544"/>
        <v>0.13059999999999999</v>
      </c>
      <c r="U987" s="121">
        <f t="shared" si="527"/>
        <v>3</v>
      </c>
      <c r="V987" s="121">
        <v>252</v>
      </c>
      <c r="W987" s="120">
        <f t="shared" si="538"/>
        <v>1.001462359</v>
      </c>
      <c r="X987" s="113">
        <f t="shared" si="525"/>
        <v>1.93232128</v>
      </c>
      <c r="Y987" s="191">
        <f t="shared" si="526"/>
        <v>0</v>
      </c>
      <c r="Z987" s="125" t="str">
        <f t="shared" si="548"/>
        <v>INCORPJ=</v>
      </c>
      <c r="AA987" s="118">
        <f t="shared" si="549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39"/>
        <v>45133</v>
      </c>
      <c r="B988" s="113">
        <f t="shared" si="533"/>
        <v>1323.94977462</v>
      </c>
      <c r="C988" s="113">
        <f t="shared" si="545"/>
        <v>1062.5115853499999</v>
      </c>
      <c r="D988" s="114">
        <f t="shared" si="540"/>
        <v>6665.28</v>
      </c>
      <c r="E988" s="115">
        <f t="shared" si="529"/>
        <v>6659.95</v>
      </c>
      <c r="F988" s="116">
        <f t="shared" si="530"/>
        <v>45097</v>
      </c>
      <c r="G988" s="117">
        <f t="shared" si="534"/>
        <v>-7.9966633059680436E-4</v>
      </c>
      <c r="H988" s="118">
        <f t="shared" si="546"/>
        <v>45159</v>
      </c>
      <c r="I988" s="118">
        <f t="shared" si="535"/>
        <v>45159</v>
      </c>
      <c r="J988" s="119">
        <f t="shared" si="541"/>
        <v>22</v>
      </c>
      <c r="K988" s="119">
        <f t="shared" si="531"/>
        <v>4</v>
      </c>
      <c r="L988" s="8">
        <f t="shared" si="542"/>
        <v>1</v>
      </c>
      <c r="M988" s="120">
        <f t="shared" si="532"/>
        <v>1.0022992500000001</v>
      </c>
      <c r="N988" s="120">
        <f t="shared" si="524"/>
        <v>1.2436313594410049</v>
      </c>
      <c r="O988" s="113">
        <f t="shared" si="528"/>
        <v>1.24363135</v>
      </c>
      <c r="P988" s="113">
        <f t="shared" si="536"/>
        <v>1321.3727172700001</v>
      </c>
      <c r="Q988" s="11">
        <f t="shared" si="547"/>
        <v>0</v>
      </c>
      <c r="R988" s="30">
        <f t="shared" si="543"/>
        <v>0</v>
      </c>
      <c r="S988" s="8">
        <f t="shared" si="537"/>
        <v>0</v>
      </c>
      <c r="T988" s="122">
        <f t="shared" si="544"/>
        <v>0.13059999999999999</v>
      </c>
      <c r="U988" s="121">
        <f t="shared" si="527"/>
        <v>4</v>
      </c>
      <c r="V988" s="121">
        <v>252</v>
      </c>
      <c r="W988" s="120">
        <f t="shared" si="538"/>
        <v>1.001950288</v>
      </c>
      <c r="X988" s="113">
        <f t="shared" si="525"/>
        <v>2.57705735</v>
      </c>
      <c r="Y988" s="191">
        <f t="shared" si="526"/>
        <v>0</v>
      </c>
      <c r="Z988" s="125" t="str">
        <f t="shared" si="548"/>
        <v>INCORPJ=</v>
      </c>
      <c r="AA988" s="118">
        <f t="shared" si="549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39"/>
        <v>45134</v>
      </c>
      <c r="B989" s="113">
        <f t="shared" si="533"/>
        <v>1324.59482385</v>
      </c>
      <c r="C989" s="113">
        <f t="shared" si="545"/>
        <v>1062.5115853499999</v>
      </c>
      <c r="D989" s="114">
        <f t="shared" si="540"/>
        <v>6665.28</v>
      </c>
      <c r="E989" s="115">
        <f t="shared" si="529"/>
        <v>6659.95</v>
      </c>
      <c r="F989" s="116">
        <f t="shared" si="530"/>
        <v>45097</v>
      </c>
      <c r="G989" s="117">
        <f t="shared" si="534"/>
        <v>-7.9966633059680436E-4</v>
      </c>
      <c r="H989" s="118">
        <f t="shared" si="546"/>
        <v>45159</v>
      </c>
      <c r="I989" s="118">
        <f t="shared" si="535"/>
        <v>45159</v>
      </c>
      <c r="J989" s="119">
        <f t="shared" si="541"/>
        <v>22</v>
      </c>
      <c r="K989" s="119">
        <f t="shared" si="531"/>
        <v>5</v>
      </c>
      <c r="L989" s="8">
        <f t="shared" si="542"/>
        <v>1</v>
      </c>
      <c r="M989" s="120">
        <f t="shared" si="532"/>
        <v>1.0022992500000001</v>
      </c>
      <c r="N989" s="120">
        <f t="shared" si="524"/>
        <v>1.2436313594410049</v>
      </c>
      <c r="O989" s="113">
        <f t="shared" si="528"/>
        <v>1.24363135</v>
      </c>
      <c r="P989" s="113">
        <f t="shared" si="536"/>
        <v>1321.3727172700001</v>
      </c>
      <c r="Q989" s="11">
        <f t="shared" si="547"/>
        <v>0</v>
      </c>
      <c r="R989" s="30">
        <f t="shared" si="543"/>
        <v>0</v>
      </c>
      <c r="S989" s="8">
        <f t="shared" si="537"/>
        <v>0</v>
      </c>
      <c r="T989" s="122">
        <f t="shared" si="544"/>
        <v>0.13059999999999999</v>
      </c>
      <c r="U989" s="121">
        <f t="shared" si="527"/>
        <v>5</v>
      </c>
      <c r="V989" s="121">
        <v>252</v>
      </c>
      <c r="W989" s="120">
        <f t="shared" si="538"/>
        <v>1.002438454</v>
      </c>
      <c r="X989" s="113">
        <f t="shared" si="525"/>
        <v>3.2221065800000002</v>
      </c>
      <c r="Y989" s="191">
        <f t="shared" si="526"/>
        <v>0</v>
      </c>
      <c r="Z989" s="125" t="str">
        <f t="shared" si="548"/>
        <v>INCORPJ=</v>
      </c>
      <c r="AA989" s="118">
        <f t="shared" si="549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39"/>
        <v>45135</v>
      </c>
      <c r="B990" s="113">
        <f t="shared" si="533"/>
        <v>1325.2401862500001</v>
      </c>
      <c r="C990" s="113">
        <f t="shared" si="545"/>
        <v>1062.5115853499999</v>
      </c>
      <c r="D990" s="114">
        <f t="shared" si="540"/>
        <v>6665.28</v>
      </c>
      <c r="E990" s="115">
        <f t="shared" si="529"/>
        <v>6659.95</v>
      </c>
      <c r="F990" s="116">
        <f t="shared" si="530"/>
        <v>45097</v>
      </c>
      <c r="G990" s="117">
        <f t="shared" si="534"/>
        <v>-7.9966633059680436E-4</v>
      </c>
      <c r="H990" s="118">
        <f t="shared" si="546"/>
        <v>45159</v>
      </c>
      <c r="I990" s="118">
        <f t="shared" si="535"/>
        <v>45159</v>
      </c>
      <c r="J990" s="119">
        <f t="shared" si="541"/>
        <v>22</v>
      </c>
      <c r="K990" s="119">
        <f t="shared" si="531"/>
        <v>6</v>
      </c>
      <c r="L990" s="8">
        <f t="shared" si="542"/>
        <v>1</v>
      </c>
      <c r="M990" s="120">
        <f t="shared" si="532"/>
        <v>1.0022992500000001</v>
      </c>
      <c r="N990" s="120">
        <f t="shared" si="524"/>
        <v>1.2436313594410049</v>
      </c>
      <c r="O990" s="113">
        <f t="shared" si="528"/>
        <v>1.24363135</v>
      </c>
      <c r="P990" s="113">
        <f t="shared" si="536"/>
        <v>1321.3727172700001</v>
      </c>
      <c r="Q990" s="11">
        <f t="shared" si="547"/>
        <v>0</v>
      </c>
      <c r="R990" s="30">
        <f t="shared" si="543"/>
        <v>0</v>
      </c>
      <c r="S990" s="8">
        <f t="shared" si="537"/>
        <v>0</v>
      </c>
      <c r="T990" s="122">
        <f t="shared" si="544"/>
        <v>0.13059999999999999</v>
      </c>
      <c r="U990" s="121">
        <f t="shared" si="527"/>
        <v>6</v>
      </c>
      <c r="V990" s="121">
        <v>252</v>
      </c>
      <c r="W990" s="120">
        <f t="shared" si="538"/>
        <v>1.0029268570000001</v>
      </c>
      <c r="X990" s="113">
        <f t="shared" si="525"/>
        <v>3.8674689799999999</v>
      </c>
      <c r="Y990" s="191">
        <f t="shared" si="526"/>
        <v>0</v>
      </c>
      <c r="Z990" s="125" t="str">
        <f t="shared" si="548"/>
        <v>INCORPJ=</v>
      </c>
      <c r="AA990" s="118">
        <f t="shared" si="549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39"/>
        <v>45136</v>
      </c>
      <c r="B991" s="113">
        <f t="shared" si="533"/>
        <v>1325.88586446</v>
      </c>
      <c r="C991" s="113">
        <f t="shared" si="545"/>
        <v>1062.5115853499999</v>
      </c>
      <c r="D991" s="114">
        <f t="shared" si="540"/>
        <v>6665.28</v>
      </c>
      <c r="E991" s="115">
        <f t="shared" si="529"/>
        <v>6659.95</v>
      </c>
      <c r="F991" s="116">
        <f t="shared" si="530"/>
        <v>45097</v>
      </c>
      <c r="G991" s="117">
        <f t="shared" si="534"/>
        <v>-7.9966633059680436E-4</v>
      </c>
      <c r="H991" s="118">
        <f t="shared" si="546"/>
        <v>45159</v>
      </c>
      <c r="I991" s="118">
        <f t="shared" si="535"/>
        <v>45159</v>
      </c>
      <c r="J991" s="119">
        <f t="shared" si="541"/>
        <v>22</v>
      </c>
      <c r="K991" s="119">
        <f t="shared" si="531"/>
        <v>7</v>
      </c>
      <c r="L991" s="8">
        <f t="shared" si="542"/>
        <v>1</v>
      </c>
      <c r="M991" s="120">
        <f t="shared" si="532"/>
        <v>1.0022992500000001</v>
      </c>
      <c r="N991" s="120">
        <f t="shared" ref="N991:N1054" si="550">IF(I991&gt;I990,N990*M991,N990)</f>
        <v>1.2436313594410049</v>
      </c>
      <c r="O991" s="113">
        <f t="shared" si="528"/>
        <v>1.24363135</v>
      </c>
      <c r="P991" s="113">
        <f t="shared" si="536"/>
        <v>1321.3727172700001</v>
      </c>
      <c r="Q991" s="11">
        <f t="shared" si="547"/>
        <v>0</v>
      </c>
      <c r="R991" s="30">
        <f t="shared" si="543"/>
        <v>0</v>
      </c>
      <c r="S991" s="8">
        <f t="shared" si="537"/>
        <v>0</v>
      </c>
      <c r="T991" s="122">
        <f t="shared" si="544"/>
        <v>0.13059999999999999</v>
      </c>
      <c r="U991" s="121">
        <f t="shared" si="527"/>
        <v>7</v>
      </c>
      <c r="V991" s="121">
        <v>252</v>
      </c>
      <c r="W991" s="120">
        <f t="shared" si="538"/>
        <v>1.0034154989999999</v>
      </c>
      <c r="X991" s="113">
        <f t="shared" si="525"/>
        <v>4.5131471899999998</v>
      </c>
      <c r="Y991" s="191">
        <f t="shared" si="526"/>
        <v>0</v>
      </c>
      <c r="Z991" s="125" t="str">
        <f t="shared" si="548"/>
        <v>INCORPJ=</v>
      </c>
      <c r="AA991" s="118">
        <f t="shared" si="549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39"/>
        <v>45137</v>
      </c>
      <c r="B992" s="113">
        <f t="shared" si="533"/>
        <v>1325.88586446</v>
      </c>
      <c r="C992" s="113">
        <f t="shared" si="545"/>
        <v>1062.5115853499999</v>
      </c>
      <c r="D992" s="114">
        <f t="shared" si="540"/>
        <v>6665.28</v>
      </c>
      <c r="E992" s="115">
        <f t="shared" si="529"/>
        <v>6659.95</v>
      </c>
      <c r="F992" s="116">
        <f t="shared" si="530"/>
        <v>45097</v>
      </c>
      <c r="G992" s="117">
        <f t="shared" si="534"/>
        <v>-7.9966633059680436E-4</v>
      </c>
      <c r="H992" s="118">
        <f t="shared" si="546"/>
        <v>45159</v>
      </c>
      <c r="I992" s="118">
        <f t="shared" si="535"/>
        <v>45159</v>
      </c>
      <c r="J992" s="119">
        <f t="shared" si="541"/>
        <v>22</v>
      </c>
      <c r="K992" s="119">
        <f t="shared" si="531"/>
        <v>7</v>
      </c>
      <c r="L992" s="8">
        <f t="shared" si="542"/>
        <v>1</v>
      </c>
      <c r="M992" s="120">
        <f t="shared" si="532"/>
        <v>1.0022992500000001</v>
      </c>
      <c r="N992" s="120">
        <f t="shared" si="550"/>
        <v>1.2436313594410049</v>
      </c>
      <c r="O992" s="113">
        <f t="shared" si="528"/>
        <v>1.24363135</v>
      </c>
      <c r="P992" s="113">
        <f t="shared" si="536"/>
        <v>1321.3727172700001</v>
      </c>
      <c r="Q992" s="11">
        <f t="shared" si="547"/>
        <v>0</v>
      </c>
      <c r="R992" s="30">
        <f t="shared" si="543"/>
        <v>0</v>
      </c>
      <c r="S992" s="8">
        <f t="shared" si="537"/>
        <v>0</v>
      </c>
      <c r="T992" s="122">
        <f t="shared" si="544"/>
        <v>0.13059999999999999</v>
      </c>
      <c r="U992" s="121">
        <f t="shared" si="527"/>
        <v>7</v>
      </c>
      <c r="V992" s="121">
        <v>252</v>
      </c>
      <c r="W992" s="120">
        <f t="shared" si="538"/>
        <v>1.0034154989999999</v>
      </c>
      <c r="X992" s="113">
        <f t="shared" si="525"/>
        <v>4.5131471899999998</v>
      </c>
      <c r="Y992" s="191">
        <f t="shared" si="526"/>
        <v>0</v>
      </c>
      <c r="Z992" s="125" t="str">
        <f t="shared" si="548"/>
        <v>INCORPJ=</v>
      </c>
      <c r="AA992" s="118">
        <f t="shared" si="549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39"/>
        <v>45138</v>
      </c>
      <c r="B993" s="113">
        <f t="shared" si="533"/>
        <v>1325.88586446</v>
      </c>
      <c r="C993" s="113">
        <f t="shared" si="545"/>
        <v>1062.5115853499999</v>
      </c>
      <c r="D993" s="114">
        <f t="shared" si="540"/>
        <v>6665.28</v>
      </c>
      <c r="E993" s="115">
        <f t="shared" si="529"/>
        <v>6659.95</v>
      </c>
      <c r="F993" s="116">
        <f t="shared" si="530"/>
        <v>45097</v>
      </c>
      <c r="G993" s="117">
        <f t="shared" si="534"/>
        <v>-7.9966633059680436E-4</v>
      </c>
      <c r="H993" s="118">
        <f t="shared" si="546"/>
        <v>45159</v>
      </c>
      <c r="I993" s="118">
        <f t="shared" si="535"/>
        <v>45159</v>
      </c>
      <c r="J993" s="119">
        <f t="shared" si="541"/>
        <v>22</v>
      </c>
      <c r="K993" s="119">
        <f t="shared" si="531"/>
        <v>7</v>
      </c>
      <c r="L993" s="8">
        <f t="shared" si="542"/>
        <v>1</v>
      </c>
      <c r="M993" s="120">
        <f t="shared" si="532"/>
        <v>1.0022992500000001</v>
      </c>
      <c r="N993" s="120">
        <f t="shared" si="550"/>
        <v>1.2436313594410049</v>
      </c>
      <c r="O993" s="113">
        <f t="shared" si="528"/>
        <v>1.24363135</v>
      </c>
      <c r="P993" s="113">
        <f t="shared" si="536"/>
        <v>1321.3727172700001</v>
      </c>
      <c r="Q993" s="11">
        <f t="shared" si="547"/>
        <v>0</v>
      </c>
      <c r="R993" s="30">
        <f t="shared" si="543"/>
        <v>0</v>
      </c>
      <c r="S993" s="8">
        <f t="shared" si="537"/>
        <v>0</v>
      </c>
      <c r="T993" s="122">
        <f t="shared" si="544"/>
        <v>0.13059999999999999</v>
      </c>
      <c r="U993" s="121">
        <f t="shared" si="527"/>
        <v>7</v>
      </c>
      <c r="V993" s="121">
        <v>252</v>
      </c>
      <c r="W993" s="120">
        <f t="shared" si="538"/>
        <v>1.0034154989999999</v>
      </c>
      <c r="X993" s="113">
        <f t="shared" si="525"/>
        <v>4.5131471899999998</v>
      </c>
      <c r="Y993" s="191">
        <f t="shared" si="526"/>
        <v>0</v>
      </c>
      <c r="Z993" s="125" t="str">
        <f t="shared" si="548"/>
        <v>INCORPJ=</v>
      </c>
      <c r="AA993" s="118">
        <f t="shared" si="549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39"/>
        <v>45139</v>
      </c>
      <c r="B994" s="113">
        <f t="shared" si="533"/>
        <v>1326.5318571500002</v>
      </c>
      <c r="C994" s="113">
        <f t="shared" si="545"/>
        <v>1062.5115853499999</v>
      </c>
      <c r="D994" s="114">
        <f t="shared" si="540"/>
        <v>6665.28</v>
      </c>
      <c r="E994" s="115">
        <f t="shared" si="529"/>
        <v>6659.95</v>
      </c>
      <c r="F994" s="116">
        <f t="shared" si="530"/>
        <v>45097</v>
      </c>
      <c r="G994" s="117">
        <f t="shared" si="534"/>
        <v>-7.9966633059680436E-4</v>
      </c>
      <c r="H994" s="118">
        <f t="shared" si="546"/>
        <v>45159</v>
      </c>
      <c r="I994" s="118">
        <f t="shared" si="535"/>
        <v>45159</v>
      </c>
      <c r="J994" s="119">
        <f t="shared" si="541"/>
        <v>22</v>
      </c>
      <c r="K994" s="119">
        <f t="shared" si="531"/>
        <v>8</v>
      </c>
      <c r="L994" s="8">
        <f t="shared" si="542"/>
        <v>1</v>
      </c>
      <c r="M994" s="120">
        <f t="shared" si="532"/>
        <v>1.0022992500000001</v>
      </c>
      <c r="N994" s="120">
        <f t="shared" si="550"/>
        <v>1.2436313594410049</v>
      </c>
      <c r="O994" s="113">
        <f t="shared" si="528"/>
        <v>1.24363135</v>
      </c>
      <c r="P994" s="113">
        <f t="shared" si="536"/>
        <v>1321.3727172700001</v>
      </c>
      <c r="Q994" s="11">
        <f t="shared" si="547"/>
        <v>0</v>
      </c>
      <c r="R994" s="30">
        <f t="shared" si="543"/>
        <v>0</v>
      </c>
      <c r="S994" s="8">
        <f t="shared" si="537"/>
        <v>0</v>
      </c>
      <c r="T994" s="122">
        <f t="shared" si="544"/>
        <v>0.13059999999999999</v>
      </c>
      <c r="U994" s="121">
        <f t="shared" si="527"/>
        <v>8</v>
      </c>
      <c r="V994" s="121">
        <v>252</v>
      </c>
      <c r="W994" s="120">
        <f t="shared" si="538"/>
        <v>1.003904379</v>
      </c>
      <c r="X994" s="113">
        <f t="shared" ref="X994:X1057" si="551">TRUNC((P994*(W994-1)),8)</f>
        <v>5.1591398799999997</v>
      </c>
      <c r="Y994" s="191">
        <f t="shared" ref="Y994:Y1057" si="552">IF(Z994="INCORPJ=",0,IF(Q994&gt;0,S994+X994,0))</f>
        <v>0</v>
      </c>
      <c r="Z994" s="125" t="str">
        <f t="shared" si="548"/>
        <v>INCORPJ=</v>
      </c>
      <c r="AA994" s="118">
        <f t="shared" si="549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39"/>
        <v>45140</v>
      </c>
      <c r="B995" s="113">
        <f t="shared" si="533"/>
        <v>1327.1781643300001</v>
      </c>
      <c r="C995" s="113">
        <f t="shared" si="545"/>
        <v>1062.5115853499999</v>
      </c>
      <c r="D995" s="114">
        <f t="shared" si="540"/>
        <v>6665.28</v>
      </c>
      <c r="E995" s="115">
        <f t="shared" si="529"/>
        <v>6659.95</v>
      </c>
      <c r="F995" s="116">
        <f t="shared" si="530"/>
        <v>45097</v>
      </c>
      <c r="G995" s="117">
        <f t="shared" si="534"/>
        <v>-7.9966633059680436E-4</v>
      </c>
      <c r="H995" s="118">
        <f t="shared" si="546"/>
        <v>45159</v>
      </c>
      <c r="I995" s="118">
        <f t="shared" si="535"/>
        <v>45159</v>
      </c>
      <c r="J995" s="119">
        <f t="shared" si="541"/>
        <v>22</v>
      </c>
      <c r="K995" s="119">
        <f t="shared" si="531"/>
        <v>9</v>
      </c>
      <c r="L995" s="8">
        <f t="shared" si="542"/>
        <v>1</v>
      </c>
      <c r="M995" s="120">
        <f t="shared" si="532"/>
        <v>1.0022992500000001</v>
      </c>
      <c r="N995" s="120">
        <f t="shared" si="550"/>
        <v>1.2436313594410049</v>
      </c>
      <c r="O995" s="113">
        <f t="shared" si="528"/>
        <v>1.24363135</v>
      </c>
      <c r="P995" s="113">
        <f t="shared" si="536"/>
        <v>1321.3727172700001</v>
      </c>
      <c r="Q995" s="11">
        <f t="shared" si="547"/>
        <v>0</v>
      </c>
      <c r="R995" s="30">
        <f t="shared" si="543"/>
        <v>0</v>
      </c>
      <c r="S995" s="8">
        <f t="shared" si="537"/>
        <v>0</v>
      </c>
      <c r="T995" s="122">
        <f t="shared" si="544"/>
        <v>0.13059999999999999</v>
      </c>
      <c r="U995" s="121">
        <f t="shared" si="527"/>
        <v>9</v>
      </c>
      <c r="V995" s="121">
        <v>252</v>
      </c>
      <c r="W995" s="120">
        <f t="shared" si="538"/>
        <v>1.0043934969999999</v>
      </c>
      <c r="X995" s="113">
        <f t="shared" si="551"/>
        <v>5.8054470599999997</v>
      </c>
      <c r="Y995" s="191">
        <f t="shared" si="552"/>
        <v>0</v>
      </c>
      <c r="Z995" s="125" t="str">
        <f t="shared" si="548"/>
        <v>INCORPJ=</v>
      </c>
      <c r="AA995" s="118">
        <f t="shared" si="549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39"/>
        <v>45141</v>
      </c>
      <c r="B996" s="113">
        <f t="shared" si="533"/>
        <v>1327.8247860000001</v>
      </c>
      <c r="C996" s="113">
        <f t="shared" si="545"/>
        <v>1062.5115853499999</v>
      </c>
      <c r="D996" s="114">
        <f t="shared" si="540"/>
        <v>6665.28</v>
      </c>
      <c r="E996" s="115">
        <f t="shared" si="529"/>
        <v>6659.95</v>
      </c>
      <c r="F996" s="116">
        <f t="shared" si="530"/>
        <v>45097</v>
      </c>
      <c r="G996" s="117">
        <f t="shared" si="534"/>
        <v>-7.9966633059680436E-4</v>
      </c>
      <c r="H996" s="118">
        <f t="shared" si="546"/>
        <v>45159</v>
      </c>
      <c r="I996" s="118">
        <f t="shared" si="535"/>
        <v>45159</v>
      </c>
      <c r="J996" s="119">
        <f t="shared" si="541"/>
        <v>22</v>
      </c>
      <c r="K996" s="119">
        <f t="shared" si="531"/>
        <v>10</v>
      </c>
      <c r="L996" s="8">
        <f t="shared" si="542"/>
        <v>1</v>
      </c>
      <c r="M996" s="120">
        <f t="shared" si="532"/>
        <v>1.0022992500000001</v>
      </c>
      <c r="N996" s="120">
        <f t="shared" si="550"/>
        <v>1.2436313594410049</v>
      </c>
      <c r="O996" s="113">
        <f t="shared" si="528"/>
        <v>1.24363135</v>
      </c>
      <c r="P996" s="113">
        <f t="shared" si="536"/>
        <v>1321.3727172700001</v>
      </c>
      <c r="Q996" s="11">
        <f t="shared" si="547"/>
        <v>0</v>
      </c>
      <c r="R996" s="30">
        <f t="shared" si="543"/>
        <v>0</v>
      </c>
      <c r="S996" s="8">
        <f t="shared" si="537"/>
        <v>0</v>
      </c>
      <c r="T996" s="122">
        <f t="shared" si="544"/>
        <v>0.13059999999999999</v>
      </c>
      <c r="U996" s="121">
        <f t="shared" si="527"/>
        <v>10</v>
      </c>
      <c r="V996" s="121">
        <v>252</v>
      </c>
      <c r="W996" s="120">
        <f t="shared" si="538"/>
        <v>1.004882853</v>
      </c>
      <c r="X996" s="113">
        <f t="shared" si="551"/>
        <v>6.4520687299999997</v>
      </c>
      <c r="Y996" s="191">
        <f t="shared" si="552"/>
        <v>0</v>
      </c>
      <c r="Z996" s="125" t="str">
        <f t="shared" si="548"/>
        <v>INCORPJ=</v>
      </c>
      <c r="AA996" s="118">
        <f t="shared" si="549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39"/>
        <v>45142</v>
      </c>
      <c r="B997" s="113">
        <f t="shared" si="533"/>
        <v>1328.47172348</v>
      </c>
      <c r="C997" s="113">
        <f t="shared" si="545"/>
        <v>1062.5115853499999</v>
      </c>
      <c r="D997" s="114">
        <f t="shared" si="540"/>
        <v>6665.28</v>
      </c>
      <c r="E997" s="115">
        <f t="shared" si="529"/>
        <v>6659.95</v>
      </c>
      <c r="F997" s="116">
        <f t="shared" si="530"/>
        <v>45097</v>
      </c>
      <c r="G997" s="117">
        <f t="shared" si="534"/>
        <v>-7.9966633059680436E-4</v>
      </c>
      <c r="H997" s="118">
        <f t="shared" si="546"/>
        <v>45159</v>
      </c>
      <c r="I997" s="118">
        <f t="shared" si="535"/>
        <v>45159</v>
      </c>
      <c r="J997" s="119">
        <f t="shared" si="541"/>
        <v>22</v>
      </c>
      <c r="K997" s="119">
        <f t="shared" si="531"/>
        <v>11</v>
      </c>
      <c r="L997" s="8">
        <f t="shared" si="542"/>
        <v>1</v>
      </c>
      <c r="M997" s="120">
        <f t="shared" si="532"/>
        <v>1.0022992500000001</v>
      </c>
      <c r="N997" s="120">
        <f t="shared" si="550"/>
        <v>1.2436313594410049</v>
      </c>
      <c r="O997" s="113">
        <f t="shared" si="528"/>
        <v>1.24363135</v>
      </c>
      <c r="P997" s="113">
        <f t="shared" si="536"/>
        <v>1321.3727172700001</v>
      </c>
      <c r="Q997" s="11">
        <f t="shared" si="547"/>
        <v>0</v>
      </c>
      <c r="R997" s="30">
        <f t="shared" si="543"/>
        <v>0</v>
      </c>
      <c r="S997" s="8">
        <f t="shared" si="537"/>
        <v>0</v>
      </c>
      <c r="T997" s="122">
        <f t="shared" si="544"/>
        <v>0.13059999999999999</v>
      </c>
      <c r="U997" s="121">
        <f t="shared" ref="U997:U1060" si="553">IF(Q996&gt;0,1,IF(K997=K996,U996,U996+1))</f>
        <v>11</v>
      </c>
      <c r="V997" s="121">
        <v>252</v>
      </c>
      <c r="W997" s="120">
        <f t="shared" si="538"/>
        <v>1.0053724479999999</v>
      </c>
      <c r="X997" s="113">
        <f t="shared" si="551"/>
        <v>7.0990062099999998</v>
      </c>
      <c r="Y997" s="191">
        <f t="shared" si="552"/>
        <v>0</v>
      </c>
      <c r="Z997" s="125" t="str">
        <f t="shared" si="548"/>
        <v>INCORPJ=</v>
      </c>
      <c r="AA997" s="118">
        <f t="shared" si="549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39"/>
        <v>45143</v>
      </c>
      <c r="B998" s="113">
        <f t="shared" si="533"/>
        <v>1329.11897544</v>
      </c>
      <c r="C998" s="113">
        <f t="shared" si="545"/>
        <v>1062.5115853499999</v>
      </c>
      <c r="D998" s="114">
        <f t="shared" si="540"/>
        <v>6665.28</v>
      </c>
      <c r="E998" s="115">
        <f t="shared" si="529"/>
        <v>6659.95</v>
      </c>
      <c r="F998" s="116">
        <f t="shared" si="530"/>
        <v>45097</v>
      </c>
      <c r="G998" s="117">
        <f t="shared" si="534"/>
        <v>-7.9966633059680436E-4</v>
      </c>
      <c r="H998" s="118">
        <f t="shared" si="546"/>
        <v>45159</v>
      </c>
      <c r="I998" s="118">
        <f t="shared" si="535"/>
        <v>45159</v>
      </c>
      <c r="J998" s="119">
        <f t="shared" si="541"/>
        <v>22</v>
      </c>
      <c r="K998" s="119">
        <f t="shared" si="531"/>
        <v>12</v>
      </c>
      <c r="L998" s="8">
        <f t="shared" si="542"/>
        <v>1</v>
      </c>
      <c r="M998" s="120">
        <f t="shared" si="532"/>
        <v>1.0022992500000001</v>
      </c>
      <c r="N998" s="120">
        <f t="shared" si="550"/>
        <v>1.2436313594410049</v>
      </c>
      <c r="O998" s="113">
        <f t="shared" si="528"/>
        <v>1.24363135</v>
      </c>
      <c r="P998" s="113">
        <f t="shared" si="536"/>
        <v>1321.3727172700001</v>
      </c>
      <c r="Q998" s="11">
        <f t="shared" si="547"/>
        <v>0</v>
      </c>
      <c r="R998" s="30">
        <f t="shared" si="543"/>
        <v>0</v>
      </c>
      <c r="S998" s="8">
        <f t="shared" si="537"/>
        <v>0</v>
      </c>
      <c r="T998" s="122">
        <f t="shared" si="544"/>
        <v>0.13059999999999999</v>
      </c>
      <c r="U998" s="121">
        <f t="shared" si="553"/>
        <v>12</v>
      </c>
      <c r="V998" s="121">
        <v>252</v>
      </c>
      <c r="W998" s="120">
        <f t="shared" si="538"/>
        <v>1.005862281</v>
      </c>
      <c r="X998" s="113">
        <f t="shared" si="551"/>
        <v>7.7462581699999999</v>
      </c>
      <c r="Y998" s="191">
        <f t="shared" si="552"/>
        <v>0</v>
      </c>
      <c r="Z998" s="125" t="str">
        <f t="shared" si="548"/>
        <v>INCORPJ=</v>
      </c>
      <c r="AA998" s="118">
        <f t="shared" si="549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39"/>
        <v>45144</v>
      </c>
      <c r="B999" s="113">
        <f t="shared" si="533"/>
        <v>1329.11897544</v>
      </c>
      <c r="C999" s="113">
        <f t="shared" si="545"/>
        <v>1062.5115853499999</v>
      </c>
      <c r="D999" s="114">
        <f t="shared" si="540"/>
        <v>6665.28</v>
      </c>
      <c r="E999" s="115">
        <f t="shared" si="529"/>
        <v>6659.95</v>
      </c>
      <c r="F999" s="116">
        <f t="shared" si="530"/>
        <v>45097</v>
      </c>
      <c r="G999" s="117">
        <f t="shared" si="534"/>
        <v>-7.9966633059680436E-4</v>
      </c>
      <c r="H999" s="118">
        <f t="shared" si="546"/>
        <v>45159</v>
      </c>
      <c r="I999" s="118">
        <f t="shared" si="535"/>
        <v>45159</v>
      </c>
      <c r="J999" s="119">
        <f t="shared" si="541"/>
        <v>22</v>
      </c>
      <c r="K999" s="119">
        <f t="shared" si="531"/>
        <v>12</v>
      </c>
      <c r="L999" s="8">
        <f t="shared" si="542"/>
        <v>1</v>
      </c>
      <c r="M999" s="120">
        <f t="shared" si="532"/>
        <v>1.0022992500000001</v>
      </c>
      <c r="N999" s="120">
        <f t="shared" si="550"/>
        <v>1.2436313594410049</v>
      </c>
      <c r="O999" s="113">
        <f t="shared" si="528"/>
        <v>1.24363135</v>
      </c>
      <c r="P999" s="113">
        <f t="shared" si="536"/>
        <v>1321.3727172700001</v>
      </c>
      <c r="Q999" s="11">
        <f t="shared" si="547"/>
        <v>0</v>
      </c>
      <c r="R999" s="30">
        <f t="shared" si="543"/>
        <v>0</v>
      </c>
      <c r="S999" s="8">
        <f t="shared" si="537"/>
        <v>0</v>
      </c>
      <c r="T999" s="122">
        <f t="shared" si="544"/>
        <v>0.13059999999999999</v>
      </c>
      <c r="U999" s="121">
        <f t="shared" si="553"/>
        <v>12</v>
      </c>
      <c r="V999" s="121">
        <v>252</v>
      </c>
      <c r="W999" s="120">
        <f t="shared" si="538"/>
        <v>1.005862281</v>
      </c>
      <c r="X999" s="113">
        <f t="shared" si="551"/>
        <v>7.7462581699999999</v>
      </c>
      <c r="Y999" s="191">
        <f t="shared" si="552"/>
        <v>0</v>
      </c>
      <c r="Z999" s="125" t="str">
        <f t="shared" si="548"/>
        <v>INCORPJ=</v>
      </c>
      <c r="AA999" s="118">
        <f t="shared" si="549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39"/>
        <v>45145</v>
      </c>
      <c r="B1000" s="113">
        <f t="shared" si="533"/>
        <v>1329.11897544</v>
      </c>
      <c r="C1000" s="113">
        <f t="shared" si="545"/>
        <v>1062.5115853499999</v>
      </c>
      <c r="D1000" s="114">
        <f t="shared" si="540"/>
        <v>6665.28</v>
      </c>
      <c r="E1000" s="115">
        <f t="shared" si="529"/>
        <v>6659.95</v>
      </c>
      <c r="F1000" s="116">
        <f t="shared" si="530"/>
        <v>45097</v>
      </c>
      <c r="G1000" s="117">
        <f t="shared" si="534"/>
        <v>-7.9966633059680436E-4</v>
      </c>
      <c r="H1000" s="118">
        <f t="shared" si="546"/>
        <v>45159</v>
      </c>
      <c r="I1000" s="118">
        <f t="shared" si="535"/>
        <v>45159</v>
      </c>
      <c r="J1000" s="119">
        <f t="shared" si="541"/>
        <v>22</v>
      </c>
      <c r="K1000" s="119">
        <f t="shared" si="531"/>
        <v>12</v>
      </c>
      <c r="L1000" s="8">
        <f t="shared" si="542"/>
        <v>1</v>
      </c>
      <c r="M1000" s="120">
        <f t="shared" si="532"/>
        <v>1.0022992500000001</v>
      </c>
      <c r="N1000" s="120">
        <f t="shared" si="550"/>
        <v>1.2436313594410049</v>
      </c>
      <c r="O1000" s="113">
        <f t="shared" si="528"/>
        <v>1.24363135</v>
      </c>
      <c r="P1000" s="113">
        <f t="shared" si="536"/>
        <v>1321.3727172700001</v>
      </c>
      <c r="Q1000" s="11">
        <f t="shared" si="547"/>
        <v>0</v>
      </c>
      <c r="R1000" s="30">
        <f t="shared" si="543"/>
        <v>0</v>
      </c>
      <c r="S1000" s="8">
        <f t="shared" si="537"/>
        <v>0</v>
      </c>
      <c r="T1000" s="122">
        <f t="shared" si="544"/>
        <v>0.13059999999999999</v>
      </c>
      <c r="U1000" s="121">
        <f t="shared" si="553"/>
        <v>12</v>
      </c>
      <c r="V1000" s="121">
        <v>252</v>
      </c>
      <c r="W1000" s="120">
        <f t="shared" si="538"/>
        <v>1.005862281</v>
      </c>
      <c r="X1000" s="113">
        <f t="shared" si="551"/>
        <v>7.7462581699999999</v>
      </c>
      <c r="Y1000" s="191">
        <f t="shared" si="552"/>
        <v>0</v>
      </c>
      <c r="Z1000" s="125" t="str">
        <f t="shared" si="548"/>
        <v>INCORPJ=</v>
      </c>
      <c r="AA1000" s="118">
        <f t="shared" si="549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39"/>
        <v>45146</v>
      </c>
      <c r="B1001" s="113">
        <f t="shared" si="533"/>
        <v>1329.76654321</v>
      </c>
      <c r="C1001" s="113">
        <f t="shared" si="545"/>
        <v>1062.5115853499999</v>
      </c>
      <c r="D1001" s="114">
        <f t="shared" si="540"/>
        <v>6665.28</v>
      </c>
      <c r="E1001" s="115">
        <f t="shared" si="529"/>
        <v>6659.95</v>
      </c>
      <c r="F1001" s="116">
        <f t="shared" si="530"/>
        <v>45097</v>
      </c>
      <c r="G1001" s="117">
        <f t="shared" si="534"/>
        <v>-7.9966633059680436E-4</v>
      </c>
      <c r="H1001" s="118">
        <f t="shared" si="546"/>
        <v>45159</v>
      </c>
      <c r="I1001" s="118">
        <f t="shared" si="535"/>
        <v>45159</v>
      </c>
      <c r="J1001" s="119">
        <f t="shared" si="541"/>
        <v>22</v>
      </c>
      <c r="K1001" s="119">
        <f t="shared" si="531"/>
        <v>13</v>
      </c>
      <c r="L1001" s="8">
        <f t="shared" si="542"/>
        <v>1</v>
      </c>
      <c r="M1001" s="120">
        <f t="shared" si="532"/>
        <v>1.0022992500000001</v>
      </c>
      <c r="N1001" s="120">
        <f t="shared" si="550"/>
        <v>1.2436313594410049</v>
      </c>
      <c r="O1001" s="113">
        <f t="shared" ref="O1001:O1064" si="554">TRUNC(TRUNC((L1001*N1001),15),8)</f>
        <v>1.24363135</v>
      </c>
      <c r="P1001" s="113">
        <f t="shared" si="536"/>
        <v>1321.3727172700001</v>
      </c>
      <c r="Q1001" s="11">
        <f t="shared" si="547"/>
        <v>0</v>
      </c>
      <c r="R1001" s="30">
        <f t="shared" si="543"/>
        <v>0</v>
      </c>
      <c r="S1001" s="8">
        <f t="shared" si="537"/>
        <v>0</v>
      </c>
      <c r="T1001" s="122">
        <f t="shared" si="544"/>
        <v>0.13059999999999999</v>
      </c>
      <c r="U1001" s="121">
        <f t="shared" si="553"/>
        <v>13</v>
      </c>
      <c r="V1001" s="121">
        <v>252</v>
      </c>
      <c r="W1001" s="120">
        <f t="shared" si="538"/>
        <v>1.006352353</v>
      </c>
      <c r="X1001" s="113">
        <f t="shared" si="551"/>
        <v>8.3938259399999993</v>
      </c>
      <c r="Y1001" s="191">
        <f t="shared" si="552"/>
        <v>0</v>
      </c>
      <c r="Z1001" s="125" t="str">
        <f t="shared" si="548"/>
        <v>INCORPJ=</v>
      </c>
      <c r="AA1001" s="118">
        <f t="shared" si="549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39"/>
        <v>45147</v>
      </c>
      <c r="B1002" s="113">
        <f t="shared" si="533"/>
        <v>1330.4144267900001</v>
      </c>
      <c r="C1002" s="113">
        <f t="shared" si="545"/>
        <v>1062.5115853499999</v>
      </c>
      <c r="D1002" s="114">
        <f t="shared" si="540"/>
        <v>6665.28</v>
      </c>
      <c r="E1002" s="115">
        <f t="shared" ref="E1002:E1065" si="555">IF($K1002=1,VLOOKUP($A1001,$AO$10:$AS$131,4),E1001)</f>
        <v>6659.95</v>
      </c>
      <c r="F1002" s="116">
        <f t="shared" ref="F1002:F1065" si="556">IF($K1002=1,VLOOKUP($A1001,$AO$10:$AS$131,5),F1001)</f>
        <v>45097</v>
      </c>
      <c r="G1002" s="117">
        <f t="shared" si="534"/>
        <v>-7.9966633059680436E-4</v>
      </c>
      <c r="H1002" s="118">
        <f t="shared" si="546"/>
        <v>45159</v>
      </c>
      <c r="I1002" s="118">
        <f t="shared" si="535"/>
        <v>45159</v>
      </c>
      <c r="J1002" s="119">
        <f t="shared" si="541"/>
        <v>22</v>
      </c>
      <c r="K1002" s="119">
        <f t="shared" ref="K1002:K1065" si="557">(J1002-(NETWORKDAYS(A1002,I1002,AD$176:AD$502)-1))</f>
        <v>14</v>
      </c>
      <c r="L1002" s="8">
        <f t="shared" si="542"/>
        <v>1</v>
      </c>
      <c r="M1002" s="120">
        <f t="shared" ref="M1002:M1065" si="558">IF(I1002&gt;I1001,L1001,M1001)</f>
        <v>1.0022992500000001</v>
      </c>
      <c r="N1002" s="120">
        <f t="shared" si="550"/>
        <v>1.2436313594410049</v>
      </c>
      <c r="O1002" s="113">
        <f t="shared" si="554"/>
        <v>1.24363135</v>
      </c>
      <c r="P1002" s="113">
        <f t="shared" si="536"/>
        <v>1321.3727172700001</v>
      </c>
      <c r="Q1002" s="11">
        <f t="shared" si="547"/>
        <v>0</v>
      </c>
      <c r="R1002" s="30">
        <f t="shared" si="543"/>
        <v>0</v>
      </c>
      <c r="S1002" s="8">
        <f t="shared" si="537"/>
        <v>0</v>
      </c>
      <c r="T1002" s="122">
        <f t="shared" si="544"/>
        <v>0.13059999999999999</v>
      </c>
      <c r="U1002" s="121">
        <f t="shared" si="553"/>
        <v>14</v>
      </c>
      <c r="V1002" s="121">
        <v>252</v>
      </c>
      <c r="W1002" s="120">
        <f t="shared" si="538"/>
        <v>1.0068426640000001</v>
      </c>
      <c r="X1002" s="113">
        <f t="shared" si="551"/>
        <v>9.0417095199999995</v>
      </c>
      <c r="Y1002" s="191">
        <f t="shared" si="552"/>
        <v>0</v>
      </c>
      <c r="Z1002" s="125" t="str">
        <f t="shared" si="548"/>
        <v>INCORPJ=</v>
      </c>
      <c r="AA1002" s="118">
        <f t="shared" si="549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39"/>
        <v>45148</v>
      </c>
      <c r="B1003" s="113">
        <f t="shared" si="533"/>
        <v>1331.06262485</v>
      </c>
      <c r="C1003" s="113">
        <f t="shared" si="545"/>
        <v>1062.5115853499999</v>
      </c>
      <c r="D1003" s="114">
        <f t="shared" si="540"/>
        <v>6665.28</v>
      </c>
      <c r="E1003" s="115">
        <f t="shared" si="555"/>
        <v>6659.95</v>
      </c>
      <c r="F1003" s="116">
        <f t="shared" si="556"/>
        <v>45097</v>
      </c>
      <c r="G1003" s="117">
        <f t="shared" si="534"/>
        <v>-7.9966633059680436E-4</v>
      </c>
      <c r="H1003" s="118">
        <f t="shared" si="546"/>
        <v>45159</v>
      </c>
      <c r="I1003" s="118">
        <f t="shared" si="535"/>
        <v>45159</v>
      </c>
      <c r="J1003" s="119">
        <f t="shared" si="541"/>
        <v>22</v>
      </c>
      <c r="K1003" s="119">
        <f t="shared" si="557"/>
        <v>15</v>
      </c>
      <c r="L1003" s="8">
        <f t="shared" si="542"/>
        <v>1</v>
      </c>
      <c r="M1003" s="120">
        <f t="shared" si="558"/>
        <v>1.0022992500000001</v>
      </c>
      <c r="N1003" s="120">
        <f t="shared" si="550"/>
        <v>1.2436313594410049</v>
      </c>
      <c r="O1003" s="113">
        <f t="shared" si="554"/>
        <v>1.24363135</v>
      </c>
      <c r="P1003" s="113">
        <f t="shared" si="536"/>
        <v>1321.3727172700001</v>
      </c>
      <c r="Q1003" s="11">
        <f t="shared" si="547"/>
        <v>0</v>
      </c>
      <c r="R1003" s="30">
        <f t="shared" si="543"/>
        <v>0</v>
      </c>
      <c r="S1003" s="8">
        <f t="shared" si="537"/>
        <v>0</v>
      </c>
      <c r="T1003" s="122">
        <f t="shared" si="544"/>
        <v>0.13059999999999999</v>
      </c>
      <c r="U1003" s="121">
        <f t="shared" si="553"/>
        <v>15</v>
      </c>
      <c r="V1003" s="121">
        <v>252</v>
      </c>
      <c r="W1003" s="120">
        <f t="shared" si="538"/>
        <v>1.0073332129999999</v>
      </c>
      <c r="X1003" s="113">
        <f t="shared" si="551"/>
        <v>9.6899075799999999</v>
      </c>
      <c r="Y1003" s="191">
        <f t="shared" si="552"/>
        <v>0</v>
      </c>
      <c r="Z1003" s="125" t="str">
        <f t="shared" si="548"/>
        <v>INCORPJ=</v>
      </c>
      <c r="AA1003" s="118">
        <f t="shared" si="549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39"/>
        <v>45149</v>
      </c>
      <c r="B1004" s="113">
        <f t="shared" si="533"/>
        <v>1331.71114005</v>
      </c>
      <c r="C1004" s="113">
        <f t="shared" si="545"/>
        <v>1062.5115853499999</v>
      </c>
      <c r="D1004" s="114">
        <f t="shared" si="540"/>
        <v>6665.28</v>
      </c>
      <c r="E1004" s="115">
        <f t="shared" si="555"/>
        <v>6659.95</v>
      </c>
      <c r="F1004" s="116">
        <f t="shared" si="556"/>
        <v>45097</v>
      </c>
      <c r="G1004" s="117">
        <f t="shared" si="534"/>
        <v>-7.9966633059680436E-4</v>
      </c>
      <c r="H1004" s="118">
        <f t="shared" si="546"/>
        <v>45159</v>
      </c>
      <c r="I1004" s="118">
        <f t="shared" si="535"/>
        <v>45159</v>
      </c>
      <c r="J1004" s="119">
        <f t="shared" si="541"/>
        <v>22</v>
      </c>
      <c r="K1004" s="119">
        <f t="shared" si="557"/>
        <v>16</v>
      </c>
      <c r="L1004" s="8">
        <f t="shared" si="542"/>
        <v>1</v>
      </c>
      <c r="M1004" s="120">
        <f t="shared" si="558"/>
        <v>1.0022992500000001</v>
      </c>
      <c r="N1004" s="120">
        <f t="shared" si="550"/>
        <v>1.2436313594410049</v>
      </c>
      <c r="O1004" s="113">
        <f t="shared" si="554"/>
        <v>1.24363135</v>
      </c>
      <c r="P1004" s="113">
        <f t="shared" si="536"/>
        <v>1321.3727172700001</v>
      </c>
      <c r="Q1004" s="11">
        <f t="shared" si="547"/>
        <v>0</v>
      </c>
      <c r="R1004" s="30">
        <f t="shared" si="543"/>
        <v>0</v>
      </c>
      <c r="S1004" s="8">
        <f t="shared" si="537"/>
        <v>0</v>
      </c>
      <c r="T1004" s="122">
        <f t="shared" si="544"/>
        <v>0.13059999999999999</v>
      </c>
      <c r="U1004" s="121">
        <f t="shared" si="553"/>
        <v>16</v>
      </c>
      <c r="V1004" s="121">
        <v>252</v>
      </c>
      <c r="W1004" s="120">
        <f t="shared" si="538"/>
        <v>1.007824002</v>
      </c>
      <c r="X1004" s="113">
        <f t="shared" si="551"/>
        <v>10.33842278</v>
      </c>
      <c r="Y1004" s="191">
        <f t="shared" si="552"/>
        <v>0</v>
      </c>
      <c r="Z1004" s="125" t="str">
        <f t="shared" si="548"/>
        <v>INCORPJ=</v>
      </c>
      <c r="AA1004" s="118">
        <f t="shared" si="549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39"/>
        <v>45150</v>
      </c>
      <c r="B1005" s="113">
        <f t="shared" si="533"/>
        <v>1332.35997105</v>
      </c>
      <c r="C1005" s="113">
        <f t="shared" si="545"/>
        <v>1062.5115853499999</v>
      </c>
      <c r="D1005" s="114">
        <f t="shared" si="540"/>
        <v>6665.28</v>
      </c>
      <c r="E1005" s="115">
        <f t="shared" si="555"/>
        <v>6659.95</v>
      </c>
      <c r="F1005" s="116">
        <f t="shared" si="556"/>
        <v>45097</v>
      </c>
      <c r="G1005" s="117">
        <f t="shared" si="534"/>
        <v>-7.9966633059680436E-4</v>
      </c>
      <c r="H1005" s="118">
        <f t="shared" si="546"/>
        <v>45159</v>
      </c>
      <c r="I1005" s="118">
        <f t="shared" si="535"/>
        <v>45159</v>
      </c>
      <c r="J1005" s="119">
        <f t="shared" si="541"/>
        <v>22</v>
      </c>
      <c r="K1005" s="119">
        <f t="shared" si="557"/>
        <v>17</v>
      </c>
      <c r="L1005" s="8">
        <f t="shared" si="542"/>
        <v>1</v>
      </c>
      <c r="M1005" s="120">
        <f t="shared" si="558"/>
        <v>1.0022992500000001</v>
      </c>
      <c r="N1005" s="120">
        <f t="shared" si="550"/>
        <v>1.2436313594410049</v>
      </c>
      <c r="O1005" s="113">
        <f t="shared" si="554"/>
        <v>1.24363135</v>
      </c>
      <c r="P1005" s="113">
        <f t="shared" si="536"/>
        <v>1321.3727172700001</v>
      </c>
      <c r="Q1005" s="11">
        <f t="shared" si="547"/>
        <v>0</v>
      </c>
      <c r="R1005" s="30">
        <f t="shared" si="543"/>
        <v>0</v>
      </c>
      <c r="S1005" s="8">
        <f t="shared" si="537"/>
        <v>0</v>
      </c>
      <c r="T1005" s="122">
        <f t="shared" si="544"/>
        <v>0.13059999999999999</v>
      </c>
      <c r="U1005" s="121">
        <f t="shared" si="553"/>
        <v>17</v>
      </c>
      <c r="V1005" s="121">
        <v>252</v>
      </c>
      <c r="W1005" s="120">
        <f t="shared" si="538"/>
        <v>1.0083150299999999</v>
      </c>
      <c r="X1005" s="113">
        <f t="shared" si="551"/>
        <v>10.98725378</v>
      </c>
      <c r="Y1005" s="191">
        <f t="shared" si="552"/>
        <v>0</v>
      </c>
      <c r="Z1005" s="125" t="str">
        <f t="shared" si="548"/>
        <v>INCORPJ=</v>
      </c>
      <c r="AA1005" s="118">
        <f t="shared" si="549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39"/>
        <v>45151</v>
      </c>
      <c r="B1006" s="113">
        <f t="shared" si="533"/>
        <v>1332.35997105</v>
      </c>
      <c r="C1006" s="113">
        <f t="shared" si="545"/>
        <v>1062.5115853499999</v>
      </c>
      <c r="D1006" s="114">
        <f t="shared" si="540"/>
        <v>6665.28</v>
      </c>
      <c r="E1006" s="115">
        <f t="shared" si="555"/>
        <v>6659.95</v>
      </c>
      <c r="F1006" s="116">
        <f t="shared" si="556"/>
        <v>45097</v>
      </c>
      <c r="G1006" s="117">
        <f t="shared" si="534"/>
        <v>-7.9966633059680436E-4</v>
      </c>
      <c r="H1006" s="118">
        <f t="shared" si="546"/>
        <v>45159</v>
      </c>
      <c r="I1006" s="118">
        <f t="shared" si="535"/>
        <v>45159</v>
      </c>
      <c r="J1006" s="119">
        <f t="shared" si="541"/>
        <v>22</v>
      </c>
      <c r="K1006" s="119">
        <f t="shared" si="557"/>
        <v>17</v>
      </c>
      <c r="L1006" s="8">
        <f t="shared" si="542"/>
        <v>1</v>
      </c>
      <c r="M1006" s="120">
        <f t="shared" si="558"/>
        <v>1.0022992500000001</v>
      </c>
      <c r="N1006" s="120">
        <f t="shared" si="550"/>
        <v>1.2436313594410049</v>
      </c>
      <c r="O1006" s="113">
        <f t="shared" si="554"/>
        <v>1.24363135</v>
      </c>
      <c r="P1006" s="113">
        <f t="shared" si="536"/>
        <v>1321.3727172700001</v>
      </c>
      <c r="Q1006" s="11">
        <f t="shared" si="547"/>
        <v>0</v>
      </c>
      <c r="R1006" s="30">
        <f t="shared" si="543"/>
        <v>0</v>
      </c>
      <c r="S1006" s="8">
        <f t="shared" si="537"/>
        <v>0</v>
      </c>
      <c r="T1006" s="122">
        <f t="shared" si="544"/>
        <v>0.13059999999999999</v>
      </c>
      <c r="U1006" s="121">
        <f t="shared" si="553"/>
        <v>17</v>
      </c>
      <c r="V1006" s="121">
        <v>252</v>
      </c>
      <c r="W1006" s="120">
        <f t="shared" si="538"/>
        <v>1.0083150299999999</v>
      </c>
      <c r="X1006" s="113">
        <f t="shared" si="551"/>
        <v>10.98725378</v>
      </c>
      <c r="Y1006" s="191">
        <f t="shared" si="552"/>
        <v>0</v>
      </c>
      <c r="Z1006" s="125" t="str">
        <f t="shared" si="548"/>
        <v>INCORPJ=</v>
      </c>
      <c r="AA1006" s="118">
        <f t="shared" si="549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39"/>
        <v>45152</v>
      </c>
      <c r="B1007" s="113">
        <f t="shared" si="533"/>
        <v>1332.35997105</v>
      </c>
      <c r="C1007" s="113">
        <f t="shared" si="545"/>
        <v>1062.5115853499999</v>
      </c>
      <c r="D1007" s="114">
        <f t="shared" si="540"/>
        <v>6665.28</v>
      </c>
      <c r="E1007" s="115">
        <f t="shared" si="555"/>
        <v>6659.95</v>
      </c>
      <c r="F1007" s="116">
        <f t="shared" si="556"/>
        <v>45097</v>
      </c>
      <c r="G1007" s="117">
        <f t="shared" si="534"/>
        <v>-7.9966633059680436E-4</v>
      </c>
      <c r="H1007" s="118">
        <f t="shared" si="546"/>
        <v>45159</v>
      </c>
      <c r="I1007" s="118">
        <f t="shared" si="535"/>
        <v>45159</v>
      </c>
      <c r="J1007" s="119">
        <f t="shared" si="541"/>
        <v>22</v>
      </c>
      <c r="K1007" s="119">
        <f t="shared" si="557"/>
        <v>17</v>
      </c>
      <c r="L1007" s="8">
        <f t="shared" si="542"/>
        <v>1</v>
      </c>
      <c r="M1007" s="120">
        <f t="shared" si="558"/>
        <v>1.0022992500000001</v>
      </c>
      <c r="N1007" s="120">
        <f t="shared" si="550"/>
        <v>1.2436313594410049</v>
      </c>
      <c r="O1007" s="113">
        <f t="shared" si="554"/>
        <v>1.24363135</v>
      </c>
      <c r="P1007" s="113">
        <f t="shared" si="536"/>
        <v>1321.3727172700001</v>
      </c>
      <c r="Q1007" s="11">
        <f t="shared" si="547"/>
        <v>0</v>
      </c>
      <c r="R1007" s="30">
        <f t="shared" si="543"/>
        <v>0</v>
      </c>
      <c r="S1007" s="8">
        <f t="shared" si="537"/>
        <v>0</v>
      </c>
      <c r="T1007" s="122">
        <f t="shared" si="544"/>
        <v>0.13059999999999999</v>
      </c>
      <c r="U1007" s="121">
        <f t="shared" si="553"/>
        <v>17</v>
      </c>
      <c r="V1007" s="121">
        <v>252</v>
      </c>
      <c r="W1007" s="120">
        <f t="shared" si="538"/>
        <v>1.0083150299999999</v>
      </c>
      <c r="X1007" s="113">
        <f t="shared" si="551"/>
        <v>10.98725378</v>
      </c>
      <c r="Y1007" s="191">
        <f t="shared" si="552"/>
        <v>0</v>
      </c>
      <c r="Z1007" s="125" t="str">
        <f t="shared" si="548"/>
        <v>INCORPJ=</v>
      </c>
      <c r="AA1007" s="118">
        <f t="shared" si="549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39"/>
        <v>45153</v>
      </c>
      <c r="B1008" s="113">
        <f t="shared" si="533"/>
        <v>1333.0091178600001</v>
      </c>
      <c r="C1008" s="113">
        <f t="shared" si="545"/>
        <v>1062.5115853499999</v>
      </c>
      <c r="D1008" s="114">
        <f t="shared" si="540"/>
        <v>6665.28</v>
      </c>
      <c r="E1008" s="115">
        <f t="shared" si="555"/>
        <v>6659.95</v>
      </c>
      <c r="F1008" s="116">
        <f t="shared" si="556"/>
        <v>45097</v>
      </c>
      <c r="G1008" s="117">
        <f t="shared" si="534"/>
        <v>-7.9966633059680436E-4</v>
      </c>
      <c r="H1008" s="118">
        <f t="shared" si="546"/>
        <v>45159</v>
      </c>
      <c r="I1008" s="118">
        <f t="shared" si="535"/>
        <v>45159</v>
      </c>
      <c r="J1008" s="119">
        <f t="shared" si="541"/>
        <v>22</v>
      </c>
      <c r="K1008" s="119">
        <f t="shared" si="557"/>
        <v>18</v>
      </c>
      <c r="L1008" s="8">
        <f t="shared" si="542"/>
        <v>1</v>
      </c>
      <c r="M1008" s="120">
        <f t="shared" si="558"/>
        <v>1.0022992500000001</v>
      </c>
      <c r="N1008" s="120">
        <f t="shared" si="550"/>
        <v>1.2436313594410049</v>
      </c>
      <c r="O1008" s="113">
        <f t="shared" si="554"/>
        <v>1.24363135</v>
      </c>
      <c r="P1008" s="113">
        <f t="shared" si="536"/>
        <v>1321.3727172700001</v>
      </c>
      <c r="Q1008" s="11">
        <f t="shared" si="547"/>
        <v>0</v>
      </c>
      <c r="R1008" s="30">
        <f t="shared" si="543"/>
        <v>0</v>
      </c>
      <c r="S1008" s="8">
        <f t="shared" si="537"/>
        <v>0</v>
      </c>
      <c r="T1008" s="122">
        <f t="shared" si="544"/>
        <v>0.13059999999999999</v>
      </c>
      <c r="U1008" s="121">
        <f t="shared" si="553"/>
        <v>18</v>
      </c>
      <c r="V1008" s="121">
        <v>252</v>
      </c>
      <c r="W1008" s="120">
        <f t="shared" si="538"/>
        <v>1.008806297</v>
      </c>
      <c r="X1008" s="113">
        <f t="shared" si="551"/>
        <v>11.636400589999999</v>
      </c>
      <c r="Y1008" s="191">
        <f t="shared" si="552"/>
        <v>0</v>
      </c>
      <c r="Z1008" s="125" t="str">
        <f t="shared" si="548"/>
        <v>INCORPJ=</v>
      </c>
      <c r="AA1008" s="118">
        <f t="shared" si="549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39"/>
        <v>45154</v>
      </c>
      <c r="B1009" s="113">
        <f t="shared" si="533"/>
        <v>1333.65858048</v>
      </c>
      <c r="C1009" s="113">
        <f t="shared" si="545"/>
        <v>1062.5115853499999</v>
      </c>
      <c r="D1009" s="114">
        <f t="shared" si="540"/>
        <v>6665.28</v>
      </c>
      <c r="E1009" s="115">
        <f t="shared" si="555"/>
        <v>6659.95</v>
      </c>
      <c r="F1009" s="116">
        <f t="shared" si="556"/>
        <v>45097</v>
      </c>
      <c r="G1009" s="117">
        <f t="shared" si="534"/>
        <v>-7.9966633059680436E-4</v>
      </c>
      <c r="H1009" s="118">
        <f t="shared" si="546"/>
        <v>45159</v>
      </c>
      <c r="I1009" s="118">
        <f t="shared" si="535"/>
        <v>45159</v>
      </c>
      <c r="J1009" s="119">
        <f t="shared" si="541"/>
        <v>22</v>
      </c>
      <c r="K1009" s="119">
        <f t="shared" si="557"/>
        <v>19</v>
      </c>
      <c r="L1009" s="8">
        <f t="shared" si="542"/>
        <v>1</v>
      </c>
      <c r="M1009" s="120">
        <f t="shared" si="558"/>
        <v>1.0022992500000001</v>
      </c>
      <c r="N1009" s="120">
        <f t="shared" si="550"/>
        <v>1.2436313594410049</v>
      </c>
      <c r="O1009" s="113">
        <f t="shared" si="554"/>
        <v>1.24363135</v>
      </c>
      <c r="P1009" s="113">
        <f t="shared" si="536"/>
        <v>1321.3727172700001</v>
      </c>
      <c r="Q1009" s="11">
        <f t="shared" si="547"/>
        <v>0</v>
      </c>
      <c r="R1009" s="30">
        <f t="shared" si="543"/>
        <v>0</v>
      </c>
      <c r="S1009" s="8">
        <f t="shared" si="537"/>
        <v>0</v>
      </c>
      <c r="T1009" s="122">
        <f t="shared" si="544"/>
        <v>0.13059999999999999</v>
      </c>
      <c r="U1009" s="121">
        <f t="shared" si="553"/>
        <v>19</v>
      </c>
      <c r="V1009" s="121">
        <v>252</v>
      </c>
      <c r="W1009" s="120">
        <f t="shared" si="538"/>
        <v>1.0092978029999999</v>
      </c>
      <c r="X1009" s="113">
        <f t="shared" si="551"/>
        <v>12.28586321</v>
      </c>
      <c r="Y1009" s="191">
        <f t="shared" si="552"/>
        <v>0</v>
      </c>
      <c r="Z1009" s="125" t="str">
        <f t="shared" si="548"/>
        <v>INCORPJ=</v>
      </c>
      <c r="AA1009" s="118">
        <f t="shared" si="549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39"/>
        <v>45155</v>
      </c>
      <c r="B1010" s="113">
        <f t="shared" si="533"/>
        <v>1334.3083602300001</v>
      </c>
      <c r="C1010" s="113">
        <f t="shared" si="545"/>
        <v>1062.5115853499999</v>
      </c>
      <c r="D1010" s="114">
        <f t="shared" si="540"/>
        <v>6665.28</v>
      </c>
      <c r="E1010" s="115">
        <f t="shared" si="555"/>
        <v>6659.95</v>
      </c>
      <c r="F1010" s="116">
        <f t="shared" si="556"/>
        <v>45097</v>
      </c>
      <c r="G1010" s="117">
        <f t="shared" si="534"/>
        <v>-7.9966633059680436E-4</v>
      </c>
      <c r="H1010" s="118">
        <f t="shared" si="546"/>
        <v>45159</v>
      </c>
      <c r="I1010" s="118">
        <f t="shared" si="535"/>
        <v>45159</v>
      </c>
      <c r="J1010" s="119">
        <f t="shared" si="541"/>
        <v>22</v>
      </c>
      <c r="K1010" s="119">
        <f t="shared" si="557"/>
        <v>20</v>
      </c>
      <c r="L1010" s="8">
        <f t="shared" si="542"/>
        <v>1</v>
      </c>
      <c r="M1010" s="120">
        <f t="shared" si="558"/>
        <v>1.0022992500000001</v>
      </c>
      <c r="N1010" s="120">
        <f t="shared" si="550"/>
        <v>1.2436313594410049</v>
      </c>
      <c r="O1010" s="113">
        <f t="shared" si="554"/>
        <v>1.24363135</v>
      </c>
      <c r="P1010" s="113">
        <f t="shared" si="536"/>
        <v>1321.3727172700001</v>
      </c>
      <c r="Q1010" s="11">
        <f t="shared" si="547"/>
        <v>0</v>
      </c>
      <c r="R1010" s="30">
        <f t="shared" si="543"/>
        <v>0</v>
      </c>
      <c r="S1010" s="8">
        <f t="shared" si="537"/>
        <v>0</v>
      </c>
      <c r="T1010" s="122">
        <f t="shared" si="544"/>
        <v>0.13059999999999999</v>
      </c>
      <c r="U1010" s="121">
        <f t="shared" si="553"/>
        <v>20</v>
      </c>
      <c r="V1010" s="121">
        <v>252</v>
      </c>
      <c r="W1010" s="120">
        <f t="shared" si="538"/>
        <v>1.009789549</v>
      </c>
      <c r="X1010" s="113">
        <f t="shared" si="551"/>
        <v>12.935642959999999</v>
      </c>
      <c r="Y1010" s="191">
        <f t="shared" si="552"/>
        <v>0</v>
      </c>
      <c r="Z1010" s="125" t="str">
        <f t="shared" si="548"/>
        <v>INCORPJ=</v>
      </c>
      <c r="AA1010" s="118">
        <f t="shared" si="549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39"/>
        <v>45156</v>
      </c>
      <c r="B1011" s="113">
        <f t="shared" si="533"/>
        <v>1334.9584557800001</v>
      </c>
      <c r="C1011" s="113">
        <f t="shared" si="545"/>
        <v>1062.5115853499999</v>
      </c>
      <c r="D1011" s="114">
        <f t="shared" si="540"/>
        <v>6665.28</v>
      </c>
      <c r="E1011" s="115">
        <f t="shared" si="555"/>
        <v>6659.95</v>
      </c>
      <c r="F1011" s="116">
        <f t="shared" si="556"/>
        <v>45097</v>
      </c>
      <c r="G1011" s="117">
        <f t="shared" si="534"/>
        <v>-7.9966633059680436E-4</v>
      </c>
      <c r="H1011" s="118">
        <f t="shared" si="546"/>
        <v>45159</v>
      </c>
      <c r="I1011" s="118">
        <f t="shared" si="535"/>
        <v>45159</v>
      </c>
      <c r="J1011" s="119">
        <f t="shared" si="541"/>
        <v>22</v>
      </c>
      <c r="K1011" s="119">
        <f t="shared" si="557"/>
        <v>21</v>
      </c>
      <c r="L1011" s="8">
        <f t="shared" si="542"/>
        <v>1</v>
      </c>
      <c r="M1011" s="120">
        <f t="shared" si="558"/>
        <v>1.0022992500000001</v>
      </c>
      <c r="N1011" s="120">
        <f t="shared" si="550"/>
        <v>1.2436313594410049</v>
      </c>
      <c r="O1011" s="113">
        <f t="shared" si="554"/>
        <v>1.24363135</v>
      </c>
      <c r="P1011" s="113">
        <f t="shared" si="536"/>
        <v>1321.3727172700001</v>
      </c>
      <c r="Q1011" s="11">
        <f t="shared" si="547"/>
        <v>0</v>
      </c>
      <c r="R1011" s="30">
        <f t="shared" si="543"/>
        <v>0</v>
      </c>
      <c r="S1011" s="8">
        <f t="shared" si="537"/>
        <v>0</v>
      </c>
      <c r="T1011" s="122">
        <f t="shared" si="544"/>
        <v>0.13059999999999999</v>
      </c>
      <c r="U1011" s="121">
        <f t="shared" si="553"/>
        <v>21</v>
      </c>
      <c r="V1011" s="121">
        <v>252</v>
      </c>
      <c r="W1011" s="120">
        <f t="shared" si="538"/>
        <v>1.010281534</v>
      </c>
      <c r="X1011" s="113">
        <f t="shared" si="551"/>
        <v>13.585738510000001</v>
      </c>
      <c r="Y1011" s="191">
        <f t="shared" si="552"/>
        <v>0</v>
      </c>
      <c r="Z1011" s="125" t="str">
        <f t="shared" si="548"/>
        <v>INCORPJ=</v>
      </c>
      <c r="AA1011" s="118">
        <f t="shared" si="549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39"/>
        <v>45157</v>
      </c>
      <c r="B1012" s="113">
        <f t="shared" si="533"/>
        <v>1335.6088684700001</v>
      </c>
      <c r="C1012" s="113">
        <f t="shared" si="545"/>
        <v>1062.5115853499999</v>
      </c>
      <c r="D1012" s="114">
        <f t="shared" si="540"/>
        <v>6665.28</v>
      </c>
      <c r="E1012" s="115">
        <f t="shared" si="555"/>
        <v>6659.95</v>
      </c>
      <c r="F1012" s="116">
        <f t="shared" si="556"/>
        <v>45097</v>
      </c>
      <c r="G1012" s="117">
        <f t="shared" si="534"/>
        <v>-7.9966633059680436E-4</v>
      </c>
      <c r="H1012" s="118">
        <f t="shared" si="546"/>
        <v>45159</v>
      </c>
      <c r="I1012" s="118">
        <f t="shared" si="535"/>
        <v>45159</v>
      </c>
      <c r="J1012" s="119">
        <f t="shared" si="541"/>
        <v>22</v>
      </c>
      <c r="K1012" s="119">
        <f t="shared" si="557"/>
        <v>22</v>
      </c>
      <c r="L1012" s="8">
        <f t="shared" si="542"/>
        <v>1</v>
      </c>
      <c r="M1012" s="120">
        <f t="shared" si="558"/>
        <v>1.0022992500000001</v>
      </c>
      <c r="N1012" s="120">
        <f t="shared" si="550"/>
        <v>1.2436313594410049</v>
      </c>
      <c r="O1012" s="113">
        <f t="shared" si="554"/>
        <v>1.24363135</v>
      </c>
      <c r="P1012" s="113">
        <f t="shared" si="536"/>
        <v>1321.3727172700001</v>
      </c>
      <c r="Q1012" s="11">
        <f t="shared" si="547"/>
        <v>0</v>
      </c>
      <c r="R1012" s="30">
        <f t="shared" si="543"/>
        <v>0</v>
      </c>
      <c r="S1012" s="8">
        <f t="shared" si="537"/>
        <v>0</v>
      </c>
      <c r="T1012" s="122">
        <f t="shared" si="544"/>
        <v>0.13059999999999999</v>
      </c>
      <c r="U1012" s="121">
        <f t="shared" si="553"/>
        <v>22</v>
      </c>
      <c r="V1012" s="121">
        <v>252</v>
      </c>
      <c r="W1012" s="120">
        <f t="shared" si="538"/>
        <v>1.0107737590000001</v>
      </c>
      <c r="X1012" s="113">
        <f t="shared" si="551"/>
        <v>14.2361512</v>
      </c>
      <c r="Y1012" s="191">
        <f t="shared" si="552"/>
        <v>0</v>
      </c>
      <c r="Z1012" s="125" t="str">
        <f t="shared" si="548"/>
        <v>INCORPJ=</v>
      </c>
      <c r="AA1012" s="118">
        <f t="shared" si="549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39"/>
        <v>45158</v>
      </c>
      <c r="B1013" s="113">
        <f t="shared" si="533"/>
        <v>1335.6088684700001</v>
      </c>
      <c r="C1013" s="113">
        <f t="shared" si="545"/>
        <v>1062.5115853499999</v>
      </c>
      <c r="D1013" s="114">
        <f t="shared" si="540"/>
        <v>6665.28</v>
      </c>
      <c r="E1013" s="115">
        <f t="shared" si="555"/>
        <v>6659.95</v>
      </c>
      <c r="F1013" s="116">
        <f t="shared" si="556"/>
        <v>45097</v>
      </c>
      <c r="G1013" s="117">
        <f t="shared" si="534"/>
        <v>-7.9966633059680436E-4</v>
      </c>
      <c r="H1013" s="118">
        <f t="shared" si="546"/>
        <v>45189</v>
      </c>
      <c r="I1013" s="118">
        <f t="shared" si="535"/>
        <v>45159</v>
      </c>
      <c r="J1013" s="119">
        <f t="shared" si="541"/>
        <v>22</v>
      </c>
      <c r="K1013" s="119">
        <f t="shared" si="557"/>
        <v>22</v>
      </c>
      <c r="L1013" s="8">
        <f t="shared" si="542"/>
        <v>1</v>
      </c>
      <c r="M1013" s="120">
        <f t="shared" si="558"/>
        <v>1.0022992500000001</v>
      </c>
      <c r="N1013" s="120">
        <f t="shared" si="550"/>
        <v>1.2436313594410049</v>
      </c>
      <c r="O1013" s="113">
        <f t="shared" si="554"/>
        <v>1.24363135</v>
      </c>
      <c r="P1013" s="113">
        <f t="shared" si="536"/>
        <v>1321.3727172700001</v>
      </c>
      <c r="Q1013" s="11">
        <f t="shared" si="547"/>
        <v>0</v>
      </c>
      <c r="R1013" s="30">
        <f t="shared" si="543"/>
        <v>0</v>
      </c>
      <c r="S1013" s="8">
        <f t="shared" si="537"/>
        <v>0</v>
      </c>
      <c r="T1013" s="122">
        <f t="shared" si="544"/>
        <v>0.13059999999999999</v>
      </c>
      <c r="U1013" s="121">
        <f t="shared" si="553"/>
        <v>22</v>
      </c>
      <c r="V1013" s="121">
        <v>252</v>
      </c>
      <c r="W1013" s="120">
        <f t="shared" si="538"/>
        <v>1.0107737590000001</v>
      </c>
      <c r="X1013" s="113">
        <f t="shared" si="551"/>
        <v>14.2361512</v>
      </c>
      <c r="Y1013" s="191">
        <f t="shared" si="552"/>
        <v>0</v>
      </c>
      <c r="Z1013" s="125" t="str">
        <f t="shared" si="548"/>
        <v>INCORPJ=</v>
      </c>
      <c r="AA1013" s="118">
        <f t="shared" si="549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39"/>
        <v>45159</v>
      </c>
      <c r="B1014" s="113">
        <f t="shared" si="533"/>
        <v>1335.6088684700001</v>
      </c>
      <c r="C1014" s="113">
        <f t="shared" si="545"/>
        <v>1062.5115853499999</v>
      </c>
      <c r="D1014" s="114">
        <f t="shared" si="540"/>
        <v>6665.28</v>
      </c>
      <c r="E1014" s="115">
        <f t="shared" si="555"/>
        <v>6659.95</v>
      </c>
      <c r="F1014" s="116">
        <f t="shared" si="556"/>
        <v>45097</v>
      </c>
      <c r="G1014" s="117">
        <f t="shared" si="534"/>
        <v>-7.9966633059680436E-4</v>
      </c>
      <c r="H1014" s="118">
        <f t="shared" si="546"/>
        <v>45189</v>
      </c>
      <c r="I1014" s="118">
        <f t="shared" si="535"/>
        <v>45159</v>
      </c>
      <c r="J1014" s="119">
        <f t="shared" si="541"/>
        <v>22</v>
      </c>
      <c r="K1014" s="119">
        <f t="shared" si="557"/>
        <v>22</v>
      </c>
      <c r="L1014" s="8">
        <f t="shared" si="542"/>
        <v>1</v>
      </c>
      <c r="M1014" s="120">
        <f t="shared" si="558"/>
        <v>1.0022992500000001</v>
      </c>
      <c r="N1014" s="120">
        <f t="shared" si="550"/>
        <v>1.2436313594410049</v>
      </c>
      <c r="O1014" s="113">
        <f t="shared" si="554"/>
        <v>1.24363135</v>
      </c>
      <c r="P1014" s="113">
        <f t="shared" si="536"/>
        <v>1321.3727172700001</v>
      </c>
      <c r="Q1014" s="11">
        <f t="shared" si="547"/>
        <v>33</v>
      </c>
      <c r="R1014" s="30">
        <f t="shared" si="543"/>
        <v>0</v>
      </c>
      <c r="S1014" s="8">
        <f t="shared" si="537"/>
        <v>0</v>
      </c>
      <c r="T1014" s="122">
        <f t="shared" si="544"/>
        <v>0.13059999999999999</v>
      </c>
      <c r="U1014" s="121">
        <f t="shared" si="553"/>
        <v>22</v>
      </c>
      <c r="V1014" s="121">
        <v>252</v>
      </c>
      <c r="W1014" s="120">
        <f t="shared" si="538"/>
        <v>1.0107737590000001</v>
      </c>
      <c r="X1014" s="113">
        <f t="shared" si="551"/>
        <v>14.2361512</v>
      </c>
      <c r="Y1014" s="191">
        <f t="shared" si="552"/>
        <v>0</v>
      </c>
      <c r="Z1014" s="125" t="str">
        <f t="shared" si="548"/>
        <v>INCORPJ=</v>
      </c>
      <c r="AA1014" s="118">
        <f t="shared" si="549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39"/>
        <v>45160</v>
      </c>
      <c r="B1015" s="113">
        <f t="shared" si="533"/>
        <v>1336.3358867100001</v>
      </c>
      <c r="C1015" s="113">
        <f t="shared" si="545"/>
        <v>1073.9588291</v>
      </c>
      <c r="D1015" s="114">
        <f t="shared" si="540"/>
        <v>6659.95</v>
      </c>
      <c r="E1015" s="115">
        <f t="shared" si="555"/>
        <v>6667.94</v>
      </c>
      <c r="F1015" s="116">
        <f t="shared" si="556"/>
        <v>45128</v>
      </c>
      <c r="G1015" s="117">
        <f t="shared" si="534"/>
        <v>1.1997087065218626E-3</v>
      </c>
      <c r="H1015" s="118">
        <f t="shared" si="546"/>
        <v>45189</v>
      </c>
      <c r="I1015" s="118">
        <f t="shared" si="535"/>
        <v>45189</v>
      </c>
      <c r="J1015" s="119">
        <f t="shared" si="541"/>
        <v>21</v>
      </c>
      <c r="K1015" s="119">
        <f t="shared" si="557"/>
        <v>1</v>
      </c>
      <c r="L1015" s="8">
        <f t="shared" si="542"/>
        <v>1.0000570900000001</v>
      </c>
      <c r="M1015" s="120">
        <f t="shared" si="558"/>
        <v>1</v>
      </c>
      <c r="N1015" s="120">
        <f t="shared" si="550"/>
        <v>1.2436313594410049</v>
      </c>
      <c r="O1015" s="113">
        <f t="shared" si="554"/>
        <v>1.24370235</v>
      </c>
      <c r="P1015" s="113">
        <f t="shared" si="536"/>
        <v>1335.6851195500001</v>
      </c>
      <c r="Q1015" s="11">
        <f t="shared" si="547"/>
        <v>0</v>
      </c>
      <c r="R1015" s="30">
        <f t="shared" si="543"/>
        <v>0</v>
      </c>
      <c r="S1015" s="8">
        <f t="shared" si="537"/>
        <v>0</v>
      </c>
      <c r="T1015" s="122">
        <f t="shared" si="544"/>
        <v>0.13059999999999999</v>
      </c>
      <c r="U1015" s="121">
        <f t="shared" si="553"/>
        <v>1</v>
      </c>
      <c r="V1015" s="121">
        <v>252</v>
      </c>
      <c r="W1015" s="120">
        <f t="shared" si="538"/>
        <v>1.000487216</v>
      </c>
      <c r="X1015" s="113">
        <f t="shared" si="551"/>
        <v>0.65076716000000001</v>
      </c>
      <c r="Y1015" s="191">
        <f t="shared" si="552"/>
        <v>0</v>
      </c>
      <c r="Z1015" s="125" t="str">
        <f t="shared" si="548"/>
        <v>INCORPJ=</v>
      </c>
      <c r="AA1015" s="118">
        <f t="shared" si="549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39"/>
        <v>45161</v>
      </c>
      <c r="B1016" s="113">
        <f t="shared" si="533"/>
        <v>1337.0633065699999</v>
      </c>
      <c r="C1016" s="113">
        <f t="shared" si="545"/>
        <v>1073.9588291</v>
      </c>
      <c r="D1016" s="114">
        <f t="shared" si="540"/>
        <v>6659.95</v>
      </c>
      <c r="E1016" s="115">
        <f t="shared" si="555"/>
        <v>6667.94</v>
      </c>
      <c r="F1016" s="116">
        <f t="shared" si="556"/>
        <v>45128</v>
      </c>
      <c r="G1016" s="117">
        <f t="shared" si="534"/>
        <v>1.1997087065218626E-3</v>
      </c>
      <c r="H1016" s="118">
        <f t="shared" si="546"/>
        <v>45189</v>
      </c>
      <c r="I1016" s="118">
        <f t="shared" si="535"/>
        <v>45189</v>
      </c>
      <c r="J1016" s="119">
        <f t="shared" si="541"/>
        <v>21</v>
      </c>
      <c r="K1016" s="119">
        <f t="shared" si="557"/>
        <v>2</v>
      </c>
      <c r="L1016" s="8">
        <f t="shared" si="542"/>
        <v>1.0001141899999999</v>
      </c>
      <c r="M1016" s="120">
        <f t="shared" si="558"/>
        <v>1</v>
      </c>
      <c r="N1016" s="120">
        <f t="shared" si="550"/>
        <v>1.2436313594410049</v>
      </c>
      <c r="O1016" s="113">
        <f t="shared" si="554"/>
        <v>1.2437733600000001</v>
      </c>
      <c r="P1016" s="113">
        <f t="shared" si="536"/>
        <v>1335.76138137</v>
      </c>
      <c r="Q1016" s="11">
        <f t="shared" si="547"/>
        <v>0</v>
      </c>
      <c r="R1016" s="30">
        <f t="shared" si="543"/>
        <v>0</v>
      </c>
      <c r="S1016" s="8">
        <f t="shared" si="537"/>
        <v>0</v>
      </c>
      <c r="T1016" s="122">
        <f t="shared" si="544"/>
        <v>0.13059999999999999</v>
      </c>
      <c r="U1016" s="121">
        <f t="shared" si="553"/>
        <v>2</v>
      </c>
      <c r="V1016" s="121">
        <v>252</v>
      </c>
      <c r="W1016" s="120">
        <f t="shared" si="538"/>
        <v>1.0009746690000001</v>
      </c>
      <c r="X1016" s="113">
        <f t="shared" si="551"/>
        <v>1.3019251999999999</v>
      </c>
      <c r="Y1016" s="191">
        <f t="shared" si="552"/>
        <v>0</v>
      </c>
      <c r="Z1016" s="125" t="str">
        <f t="shared" si="548"/>
        <v>INCORPJ=</v>
      </c>
      <c r="AA1016" s="118">
        <f t="shared" si="549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39"/>
        <v>45162</v>
      </c>
      <c r="B1017" s="113">
        <f t="shared" si="533"/>
        <v>1337.7911281300001</v>
      </c>
      <c r="C1017" s="113">
        <f t="shared" si="545"/>
        <v>1073.9588291</v>
      </c>
      <c r="D1017" s="114">
        <f t="shared" si="540"/>
        <v>6659.95</v>
      </c>
      <c r="E1017" s="115">
        <f t="shared" si="555"/>
        <v>6667.94</v>
      </c>
      <c r="F1017" s="116">
        <f t="shared" si="556"/>
        <v>45128</v>
      </c>
      <c r="G1017" s="117">
        <f t="shared" si="534"/>
        <v>1.1997087065218626E-3</v>
      </c>
      <c r="H1017" s="118">
        <f t="shared" si="546"/>
        <v>45189</v>
      </c>
      <c r="I1017" s="118">
        <f t="shared" si="535"/>
        <v>45189</v>
      </c>
      <c r="J1017" s="119">
        <f t="shared" si="541"/>
        <v>21</v>
      </c>
      <c r="K1017" s="119">
        <f t="shared" si="557"/>
        <v>3</v>
      </c>
      <c r="L1017" s="8">
        <f t="shared" si="542"/>
        <v>1.0001712899999999</v>
      </c>
      <c r="M1017" s="120">
        <f t="shared" si="558"/>
        <v>1</v>
      </c>
      <c r="N1017" s="120">
        <f t="shared" si="550"/>
        <v>1.2436313594410049</v>
      </c>
      <c r="O1017" s="113">
        <f t="shared" si="554"/>
        <v>1.2438443800000001</v>
      </c>
      <c r="P1017" s="113">
        <f t="shared" si="536"/>
        <v>1335.8376539200001</v>
      </c>
      <c r="Q1017" s="11">
        <f t="shared" si="547"/>
        <v>0</v>
      </c>
      <c r="R1017" s="30">
        <f t="shared" si="543"/>
        <v>0</v>
      </c>
      <c r="S1017" s="8">
        <f t="shared" si="537"/>
        <v>0</v>
      </c>
      <c r="T1017" s="122">
        <f t="shared" si="544"/>
        <v>0.13059999999999999</v>
      </c>
      <c r="U1017" s="121">
        <f t="shared" si="553"/>
        <v>3</v>
      </c>
      <c r="V1017" s="121">
        <v>252</v>
      </c>
      <c r="W1017" s="120">
        <f t="shared" si="538"/>
        <v>1.001462359</v>
      </c>
      <c r="X1017" s="113">
        <f t="shared" si="551"/>
        <v>1.95347421</v>
      </c>
      <c r="Y1017" s="191">
        <f t="shared" si="552"/>
        <v>0</v>
      </c>
      <c r="Z1017" s="125" t="str">
        <f t="shared" si="548"/>
        <v>INCORPJ=</v>
      </c>
      <c r="AA1017" s="118">
        <f t="shared" si="549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39"/>
        <v>45163</v>
      </c>
      <c r="B1018" s="113">
        <f t="shared" si="533"/>
        <v>1338.5193433700001</v>
      </c>
      <c r="C1018" s="113">
        <f t="shared" si="545"/>
        <v>1073.9588291</v>
      </c>
      <c r="D1018" s="114">
        <f t="shared" si="540"/>
        <v>6659.95</v>
      </c>
      <c r="E1018" s="115">
        <f t="shared" si="555"/>
        <v>6667.94</v>
      </c>
      <c r="F1018" s="116">
        <f t="shared" si="556"/>
        <v>45128</v>
      </c>
      <c r="G1018" s="117">
        <f t="shared" si="534"/>
        <v>1.1997087065218626E-3</v>
      </c>
      <c r="H1018" s="118">
        <f t="shared" si="546"/>
        <v>45189</v>
      </c>
      <c r="I1018" s="118">
        <f t="shared" si="535"/>
        <v>45189</v>
      </c>
      <c r="J1018" s="119">
        <f t="shared" si="541"/>
        <v>21</v>
      </c>
      <c r="K1018" s="119">
        <f t="shared" si="557"/>
        <v>4</v>
      </c>
      <c r="L1018" s="8">
        <f t="shared" si="542"/>
        <v>1.0002283999999999</v>
      </c>
      <c r="M1018" s="120">
        <f t="shared" si="558"/>
        <v>1</v>
      </c>
      <c r="N1018" s="120">
        <f t="shared" si="550"/>
        <v>1.2436313594410049</v>
      </c>
      <c r="O1018" s="113">
        <f t="shared" si="554"/>
        <v>1.2439153999999999</v>
      </c>
      <c r="P1018" s="113">
        <f t="shared" si="536"/>
        <v>1335.9139264800001</v>
      </c>
      <c r="Q1018" s="11">
        <f t="shared" si="547"/>
        <v>0</v>
      </c>
      <c r="R1018" s="30">
        <f t="shared" si="543"/>
        <v>0</v>
      </c>
      <c r="S1018" s="8">
        <f t="shared" si="537"/>
        <v>0</v>
      </c>
      <c r="T1018" s="122">
        <f t="shared" si="544"/>
        <v>0.13059999999999999</v>
      </c>
      <c r="U1018" s="121">
        <f t="shared" si="553"/>
        <v>4</v>
      </c>
      <c r="V1018" s="121">
        <v>252</v>
      </c>
      <c r="W1018" s="120">
        <f t="shared" si="538"/>
        <v>1.001950288</v>
      </c>
      <c r="X1018" s="113">
        <f t="shared" si="551"/>
        <v>2.6054168899999999</v>
      </c>
      <c r="Y1018" s="191">
        <f t="shared" si="552"/>
        <v>0</v>
      </c>
      <c r="Z1018" s="125" t="str">
        <f t="shared" si="548"/>
        <v>INCORPJ=</v>
      </c>
      <c r="AA1018" s="118">
        <f t="shared" si="549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39"/>
        <v>45164</v>
      </c>
      <c r="B1019" s="113">
        <f t="shared" si="533"/>
        <v>1339.24794967</v>
      </c>
      <c r="C1019" s="113">
        <f t="shared" si="545"/>
        <v>1073.9588291</v>
      </c>
      <c r="D1019" s="114">
        <f t="shared" si="540"/>
        <v>6659.95</v>
      </c>
      <c r="E1019" s="115">
        <f t="shared" si="555"/>
        <v>6667.94</v>
      </c>
      <c r="F1019" s="116">
        <f t="shared" si="556"/>
        <v>45128</v>
      </c>
      <c r="G1019" s="117">
        <f t="shared" si="534"/>
        <v>1.1997087065218626E-3</v>
      </c>
      <c r="H1019" s="118">
        <f t="shared" si="546"/>
        <v>45189</v>
      </c>
      <c r="I1019" s="118">
        <f t="shared" si="535"/>
        <v>45189</v>
      </c>
      <c r="J1019" s="119">
        <f t="shared" si="541"/>
        <v>21</v>
      </c>
      <c r="K1019" s="119">
        <f t="shared" si="557"/>
        <v>5</v>
      </c>
      <c r="L1019" s="8">
        <f t="shared" si="542"/>
        <v>1.0002855100000001</v>
      </c>
      <c r="M1019" s="120">
        <f t="shared" si="558"/>
        <v>1</v>
      </c>
      <c r="N1019" s="120">
        <f t="shared" si="550"/>
        <v>1.2436313594410049</v>
      </c>
      <c r="O1019" s="113">
        <f t="shared" si="554"/>
        <v>1.2439864199999999</v>
      </c>
      <c r="P1019" s="113">
        <f t="shared" si="536"/>
        <v>1335.99019903</v>
      </c>
      <c r="Q1019" s="11">
        <f t="shared" si="547"/>
        <v>0</v>
      </c>
      <c r="R1019" s="30">
        <f t="shared" si="543"/>
        <v>0</v>
      </c>
      <c r="S1019" s="8">
        <f t="shared" si="537"/>
        <v>0</v>
      </c>
      <c r="T1019" s="122">
        <f t="shared" si="544"/>
        <v>0.13059999999999999</v>
      </c>
      <c r="U1019" s="121">
        <f t="shared" si="553"/>
        <v>5</v>
      </c>
      <c r="V1019" s="121">
        <v>252</v>
      </c>
      <c r="W1019" s="120">
        <f t="shared" si="538"/>
        <v>1.002438454</v>
      </c>
      <c r="X1019" s="113">
        <f t="shared" si="551"/>
        <v>3.2577506399999998</v>
      </c>
      <c r="Y1019" s="191">
        <f t="shared" si="552"/>
        <v>0</v>
      </c>
      <c r="Z1019" s="125" t="str">
        <f t="shared" si="548"/>
        <v>INCORPJ=</v>
      </c>
      <c r="AA1019" s="118">
        <f t="shared" si="549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39"/>
        <v>45165</v>
      </c>
      <c r="B1020" s="113">
        <f t="shared" si="533"/>
        <v>1339.24794967</v>
      </c>
      <c r="C1020" s="113">
        <f t="shared" si="545"/>
        <v>1073.9588291</v>
      </c>
      <c r="D1020" s="114">
        <f t="shared" si="540"/>
        <v>6659.95</v>
      </c>
      <c r="E1020" s="115">
        <f t="shared" si="555"/>
        <v>6667.94</v>
      </c>
      <c r="F1020" s="116">
        <f t="shared" si="556"/>
        <v>45128</v>
      </c>
      <c r="G1020" s="117">
        <f t="shared" si="534"/>
        <v>1.1997087065218626E-3</v>
      </c>
      <c r="H1020" s="118">
        <f t="shared" si="546"/>
        <v>45189</v>
      </c>
      <c r="I1020" s="118">
        <f t="shared" si="535"/>
        <v>45189</v>
      </c>
      <c r="J1020" s="119">
        <f t="shared" si="541"/>
        <v>21</v>
      </c>
      <c r="K1020" s="119">
        <f t="shared" si="557"/>
        <v>5</v>
      </c>
      <c r="L1020" s="8">
        <f t="shared" si="542"/>
        <v>1.0002855100000001</v>
      </c>
      <c r="M1020" s="120">
        <f t="shared" si="558"/>
        <v>1</v>
      </c>
      <c r="N1020" s="120">
        <f t="shared" si="550"/>
        <v>1.2436313594410049</v>
      </c>
      <c r="O1020" s="113">
        <f t="shared" si="554"/>
        <v>1.2439864199999999</v>
      </c>
      <c r="P1020" s="113">
        <f t="shared" si="536"/>
        <v>1335.99019903</v>
      </c>
      <c r="Q1020" s="11">
        <f t="shared" si="547"/>
        <v>0</v>
      </c>
      <c r="R1020" s="30">
        <f t="shared" si="543"/>
        <v>0</v>
      </c>
      <c r="S1020" s="8">
        <f t="shared" si="537"/>
        <v>0</v>
      </c>
      <c r="T1020" s="122">
        <f t="shared" si="544"/>
        <v>0.13059999999999999</v>
      </c>
      <c r="U1020" s="121">
        <f t="shared" si="553"/>
        <v>5</v>
      </c>
      <c r="V1020" s="121">
        <v>252</v>
      </c>
      <c r="W1020" s="120">
        <f t="shared" si="538"/>
        <v>1.002438454</v>
      </c>
      <c r="X1020" s="113">
        <f t="shared" si="551"/>
        <v>3.2577506399999998</v>
      </c>
      <c r="Y1020" s="191">
        <f t="shared" si="552"/>
        <v>0</v>
      </c>
      <c r="Z1020" s="125" t="str">
        <f t="shared" si="548"/>
        <v>INCORPJ=</v>
      </c>
      <c r="AA1020" s="118">
        <f t="shared" si="549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39"/>
        <v>45166</v>
      </c>
      <c r="B1021" s="113">
        <f t="shared" si="533"/>
        <v>1339.24794967</v>
      </c>
      <c r="C1021" s="113">
        <f t="shared" si="545"/>
        <v>1073.9588291</v>
      </c>
      <c r="D1021" s="114">
        <f t="shared" si="540"/>
        <v>6659.95</v>
      </c>
      <c r="E1021" s="115">
        <f t="shared" si="555"/>
        <v>6667.94</v>
      </c>
      <c r="F1021" s="116">
        <f t="shared" si="556"/>
        <v>45128</v>
      </c>
      <c r="G1021" s="117">
        <f t="shared" si="534"/>
        <v>1.1997087065218626E-3</v>
      </c>
      <c r="H1021" s="118">
        <f t="shared" si="546"/>
        <v>45189</v>
      </c>
      <c r="I1021" s="118">
        <f t="shared" si="535"/>
        <v>45189</v>
      </c>
      <c r="J1021" s="119">
        <f t="shared" si="541"/>
        <v>21</v>
      </c>
      <c r="K1021" s="119">
        <f t="shared" si="557"/>
        <v>5</v>
      </c>
      <c r="L1021" s="8">
        <f t="shared" si="542"/>
        <v>1.0002855100000001</v>
      </c>
      <c r="M1021" s="120">
        <f t="shared" si="558"/>
        <v>1</v>
      </c>
      <c r="N1021" s="120">
        <f t="shared" si="550"/>
        <v>1.2436313594410049</v>
      </c>
      <c r="O1021" s="113">
        <f t="shared" si="554"/>
        <v>1.2439864199999999</v>
      </c>
      <c r="P1021" s="113">
        <f t="shared" si="536"/>
        <v>1335.99019903</v>
      </c>
      <c r="Q1021" s="11">
        <f t="shared" si="547"/>
        <v>0</v>
      </c>
      <c r="R1021" s="30">
        <f t="shared" si="543"/>
        <v>0</v>
      </c>
      <c r="S1021" s="8">
        <f t="shared" si="537"/>
        <v>0</v>
      </c>
      <c r="T1021" s="122">
        <f t="shared" si="544"/>
        <v>0.13059999999999999</v>
      </c>
      <c r="U1021" s="121">
        <f t="shared" si="553"/>
        <v>5</v>
      </c>
      <c r="V1021" s="121">
        <v>252</v>
      </c>
      <c r="W1021" s="120">
        <f t="shared" si="538"/>
        <v>1.002438454</v>
      </c>
      <c r="X1021" s="113">
        <f t="shared" si="551"/>
        <v>3.2577506399999998</v>
      </c>
      <c r="Y1021" s="191">
        <f t="shared" si="552"/>
        <v>0</v>
      </c>
      <c r="Z1021" s="125" t="str">
        <f t="shared" si="548"/>
        <v>INCORPJ=</v>
      </c>
      <c r="AA1021" s="118">
        <f t="shared" si="549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39"/>
        <v>45167</v>
      </c>
      <c r="B1022" s="113">
        <f t="shared" si="533"/>
        <v>1339.9769578600001</v>
      </c>
      <c r="C1022" s="113">
        <f t="shared" si="545"/>
        <v>1073.9588291</v>
      </c>
      <c r="D1022" s="114">
        <f t="shared" si="540"/>
        <v>6659.95</v>
      </c>
      <c r="E1022" s="115">
        <f t="shared" si="555"/>
        <v>6667.94</v>
      </c>
      <c r="F1022" s="116">
        <f t="shared" si="556"/>
        <v>45128</v>
      </c>
      <c r="G1022" s="117">
        <f t="shared" si="534"/>
        <v>1.1997087065218626E-3</v>
      </c>
      <c r="H1022" s="118">
        <f t="shared" si="546"/>
        <v>45189</v>
      </c>
      <c r="I1022" s="118">
        <f t="shared" si="535"/>
        <v>45189</v>
      </c>
      <c r="J1022" s="119">
        <f t="shared" si="541"/>
        <v>21</v>
      </c>
      <c r="K1022" s="119">
        <f t="shared" si="557"/>
        <v>6</v>
      </c>
      <c r="L1022" s="8">
        <f t="shared" si="542"/>
        <v>1.0003426200000001</v>
      </c>
      <c r="M1022" s="120">
        <f t="shared" si="558"/>
        <v>1</v>
      </c>
      <c r="N1022" s="120">
        <f t="shared" si="550"/>
        <v>1.2436313594410049</v>
      </c>
      <c r="O1022" s="113">
        <f t="shared" si="554"/>
        <v>1.2440574499999999</v>
      </c>
      <c r="P1022" s="113">
        <f t="shared" si="536"/>
        <v>1336.0664823300001</v>
      </c>
      <c r="Q1022" s="11">
        <f t="shared" si="547"/>
        <v>0</v>
      </c>
      <c r="R1022" s="30">
        <f t="shared" si="543"/>
        <v>0</v>
      </c>
      <c r="S1022" s="8">
        <f t="shared" si="537"/>
        <v>0</v>
      </c>
      <c r="T1022" s="122">
        <f t="shared" si="544"/>
        <v>0.13059999999999999</v>
      </c>
      <c r="U1022" s="121">
        <f t="shared" si="553"/>
        <v>6</v>
      </c>
      <c r="V1022" s="121">
        <v>252</v>
      </c>
      <c r="W1022" s="120">
        <f t="shared" si="538"/>
        <v>1.0029268570000001</v>
      </c>
      <c r="X1022" s="113">
        <f t="shared" si="551"/>
        <v>3.9104755299999998</v>
      </c>
      <c r="Y1022" s="191">
        <f t="shared" si="552"/>
        <v>0</v>
      </c>
      <c r="Z1022" s="125" t="str">
        <f t="shared" si="548"/>
        <v>INCORPJ=</v>
      </c>
      <c r="AA1022" s="118">
        <f t="shared" si="549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39"/>
        <v>45168</v>
      </c>
      <c r="B1023" s="113">
        <f t="shared" si="533"/>
        <v>1340.7063599000001</v>
      </c>
      <c r="C1023" s="113">
        <f t="shared" si="545"/>
        <v>1073.9588291</v>
      </c>
      <c r="D1023" s="114">
        <f t="shared" si="540"/>
        <v>6659.95</v>
      </c>
      <c r="E1023" s="115">
        <f t="shared" si="555"/>
        <v>6667.94</v>
      </c>
      <c r="F1023" s="116">
        <f t="shared" si="556"/>
        <v>45128</v>
      </c>
      <c r="G1023" s="117">
        <f t="shared" si="534"/>
        <v>1.1997087065218626E-3</v>
      </c>
      <c r="H1023" s="118">
        <f t="shared" si="546"/>
        <v>45189</v>
      </c>
      <c r="I1023" s="118">
        <f t="shared" si="535"/>
        <v>45189</v>
      </c>
      <c r="J1023" s="119">
        <f t="shared" si="541"/>
        <v>21</v>
      </c>
      <c r="K1023" s="119">
        <f t="shared" si="557"/>
        <v>7</v>
      </c>
      <c r="L1023" s="8">
        <f t="shared" si="542"/>
        <v>1.00039974</v>
      </c>
      <c r="M1023" s="120">
        <f t="shared" si="558"/>
        <v>1</v>
      </c>
      <c r="N1023" s="120">
        <f t="shared" si="550"/>
        <v>1.2436313594410049</v>
      </c>
      <c r="O1023" s="113">
        <f t="shared" si="554"/>
        <v>1.2441284800000001</v>
      </c>
      <c r="P1023" s="113">
        <f t="shared" si="536"/>
        <v>1336.14276563</v>
      </c>
      <c r="Q1023" s="11">
        <f t="shared" si="547"/>
        <v>0</v>
      </c>
      <c r="R1023" s="30">
        <f t="shared" si="543"/>
        <v>0</v>
      </c>
      <c r="S1023" s="8">
        <f t="shared" si="537"/>
        <v>0</v>
      </c>
      <c r="T1023" s="122">
        <f t="shared" si="544"/>
        <v>0.13059999999999999</v>
      </c>
      <c r="U1023" s="121">
        <f t="shared" si="553"/>
        <v>7</v>
      </c>
      <c r="V1023" s="121">
        <v>252</v>
      </c>
      <c r="W1023" s="120">
        <f t="shared" si="538"/>
        <v>1.0034154989999999</v>
      </c>
      <c r="X1023" s="113">
        <f t="shared" si="551"/>
        <v>4.5635942700000003</v>
      </c>
      <c r="Y1023" s="191">
        <f t="shared" si="552"/>
        <v>0</v>
      </c>
      <c r="Z1023" s="125" t="str">
        <f t="shared" si="548"/>
        <v>INCORPJ=</v>
      </c>
      <c r="AA1023" s="118">
        <f t="shared" si="549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39"/>
        <v>45169</v>
      </c>
      <c r="B1024" s="113">
        <f t="shared" si="533"/>
        <v>1341.4361652900002</v>
      </c>
      <c r="C1024" s="113">
        <f t="shared" si="545"/>
        <v>1073.9588291</v>
      </c>
      <c r="D1024" s="114">
        <f t="shared" si="540"/>
        <v>6659.95</v>
      </c>
      <c r="E1024" s="115">
        <f t="shared" si="555"/>
        <v>6667.94</v>
      </c>
      <c r="F1024" s="116">
        <f t="shared" si="556"/>
        <v>45128</v>
      </c>
      <c r="G1024" s="117">
        <f t="shared" si="534"/>
        <v>1.1997087065218626E-3</v>
      </c>
      <c r="H1024" s="118">
        <f t="shared" si="546"/>
        <v>45189</v>
      </c>
      <c r="I1024" s="118">
        <f t="shared" si="535"/>
        <v>45189</v>
      </c>
      <c r="J1024" s="119">
        <f t="shared" si="541"/>
        <v>21</v>
      </c>
      <c r="K1024" s="119">
        <f t="shared" si="557"/>
        <v>8</v>
      </c>
      <c r="L1024" s="8">
        <f t="shared" si="542"/>
        <v>1.0004568599999999</v>
      </c>
      <c r="M1024" s="120">
        <f t="shared" si="558"/>
        <v>1</v>
      </c>
      <c r="N1024" s="120">
        <f t="shared" si="550"/>
        <v>1.2436313594410049</v>
      </c>
      <c r="O1024" s="113">
        <f t="shared" si="554"/>
        <v>1.24419952</v>
      </c>
      <c r="P1024" s="113">
        <f t="shared" si="536"/>
        <v>1336.2190596600001</v>
      </c>
      <c r="Q1024" s="11">
        <f t="shared" si="547"/>
        <v>0</v>
      </c>
      <c r="R1024" s="30">
        <f t="shared" si="543"/>
        <v>0</v>
      </c>
      <c r="S1024" s="8">
        <f t="shared" si="537"/>
        <v>0</v>
      </c>
      <c r="T1024" s="122">
        <f t="shared" si="544"/>
        <v>0.13059999999999999</v>
      </c>
      <c r="U1024" s="121">
        <f t="shared" si="553"/>
        <v>8</v>
      </c>
      <c r="V1024" s="121">
        <v>252</v>
      </c>
      <c r="W1024" s="120">
        <f t="shared" si="538"/>
        <v>1.003904379</v>
      </c>
      <c r="X1024" s="113">
        <f t="shared" si="551"/>
        <v>5.2171056299999998</v>
      </c>
      <c r="Y1024" s="191">
        <f t="shared" si="552"/>
        <v>0</v>
      </c>
      <c r="Z1024" s="125" t="str">
        <f t="shared" si="548"/>
        <v>INCORPJ=</v>
      </c>
      <c r="AA1024" s="118">
        <f t="shared" si="549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39"/>
        <v>45170</v>
      </c>
      <c r="B1025" s="113">
        <f t="shared" si="533"/>
        <v>1342.1663633200001</v>
      </c>
      <c r="C1025" s="113">
        <f t="shared" si="545"/>
        <v>1073.9588291</v>
      </c>
      <c r="D1025" s="114">
        <f t="shared" si="540"/>
        <v>6659.95</v>
      </c>
      <c r="E1025" s="115">
        <f t="shared" si="555"/>
        <v>6667.94</v>
      </c>
      <c r="F1025" s="116">
        <f t="shared" si="556"/>
        <v>45128</v>
      </c>
      <c r="G1025" s="117">
        <f t="shared" si="534"/>
        <v>1.1997087065218626E-3</v>
      </c>
      <c r="H1025" s="118">
        <f t="shared" si="546"/>
        <v>45189</v>
      </c>
      <c r="I1025" s="118">
        <f t="shared" si="535"/>
        <v>45189</v>
      </c>
      <c r="J1025" s="119">
        <f t="shared" si="541"/>
        <v>21</v>
      </c>
      <c r="K1025" s="119">
        <f t="shared" si="557"/>
        <v>9</v>
      </c>
      <c r="L1025" s="8">
        <f t="shared" si="542"/>
        <v>1.00051398</v>
      </c>
      <c r="M1025" s="120">
        <f t="shared" si="558"/>
        <v>1</v>
      </c>
      <c r="N1025" s="120">
        <f t="shared" si="550"/>
        <v>1.2436313594410049</v>
      </c>
      <c r="O1025" s="113">
        <f t="shared" si="554"/>
        <v>1.2442705599999999</v>
      </c>
      <c r="P1025" s="113">
        <f t="shared" si="536"/>
        <v>1336.2953537000001</v>
      </c>
      <c r="Q1025" s="11">
        <f t="shared" si="547"/>
        <v>0</v>
      </c>
      <c r="R1025" s="30">
        <f t="shared" si="543"/>
        <v>0</v>
      </c>
      <c r="S1025" s="8">
        <f t="shared" si="537"/>
        <v>0</v>
      </c>
      <c r="T1025" s="122">
        <f t="shared" si="544"/>
        <v>0.13059999999999999</v>
      </c>
      <c r="U1025" s="121">
        <f t="shared" si="553"/>
        <v>9</v>
      </c>
      <c r="V1025" s="121">
        <v>252</v>
      </c>
      <c r="W1025" s="120">
        <f t="shared" si="538"/>
        <v>1.0043934969999999</v>
      </c>
      <c r="X1025" s="113">
        <f t="shared" si="551"/>
        <v>5.8710096199999997</v>
      </c>
      <c r="Y1025" s="191">
        <f t="shared" si="552"/>
        <v>0</v>
      </c>
      <c r="Z1025" s="125" t="str">
        <f t="shared" si="548"/>
        <v>INCORPJ=</v>
      </c>
      <c r="AA1025" s="118">
        <f t="shared" si="549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39"/>
        <v>45171</v>
      </c>
      <c r="B1026" s="113">
        <f t="shared" si="533"/>
        <v>1342.89695403</v>
      </c>
      <c r="C1026" s="113">
        <f t="shared" si="545"/>
        <v>1073.9588291</v>
      </c>
      <c r="D1026" s="114">
        <f t="shared" si="540"/>
        <v>6659.95</v>
      </c>
      <c r="E1026" s="115">
        <f t="shared" si="555"/>
        <v>6667.94</v>
      </c>
      <c r="F1026" s="116">
        <f t="shared" si="556"/>
        <v>45128</v>
      </c>
      <c r="G1026" s="117">
        <f t="shared" si="534"/>
        <v>1.1997087065218626E-3</v>
      </c>
      <c r="H1026" s="118">
        <f t="shared" si="546"/>
        <v>45189</v>
      </c>
      <c r="I1026" s="118">
        <f t="shared" si="535"/>
        <v>45189</v>
      </c>
      <c r="J1026" s="119">
        <f t="shared" si="541"/>
        <v>21</v>
      </c>
      <c r="K1026" s="119">
        <f t="shared" si="557"/>
        <v>10</v>
      </c>
      <c r="L1026" s="8">
        <f t="shared" si="542"/>
        <v>1.0005711100000001</v>
      </c>
      <c r="M1026" s="120">
        <f t="shared" si="558"/>
        <v>1</v>
      </c>
      <c r="N1026" s="120">
        <f t="shared" si="550"/>
        <v>1.2436313594410049</v>
      </c>
      <c r="O1026" s="113">
        <f t="shared" si="554"/>
        <v>1.2443416</v>
      </c>
      <c r="P1026" s="113">
        <f t="shared" si="536"/>
        <v>1336.3716477299999</v>
      </c>
      <c r="Q1026" s="11">
        <f t="shared" si="547"/>
        <v>0</v>
      </c>
      <c r="R1026" s="30">
        <f t="shared" si="543"/>
        <v>0</v>
      </c>
      <c r="S1026" s="8">
        <f t="shared" si="537"/>
        <v>0</v>
      </c>
      <c r="T1026" s="122">
        <f t="shared" si="544"/>
        <v>0.13059999999999999</v>
      </c>
      <c r="U1026" s="121">
        <f t="shared" si="553"/>
        <v>10</v>
      </c>
      <c r="V1026" s="121">
        <v>252</v>
      </c>
      <c r="W1026" s="120">
        <f t="shared" si="538"/>
        <v>1.004882853</v>
      </c>
      <c r="X1026" s="113">
        <f t="shared" si="551"/>
        <v>6.5253062999999996</v>
      </c>
      <c r="Y1026" s="191">
        <f t="shared" si="552"/>
        <v>0</v>
      </c>
      <c r="Z1026" s="125" t="str">
        <f t="shared" si="548"/>
        <v>INCORPJ=</v>
      </c>
      <c r="AA1026" s="118">
        <f t="shared" si="549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39"/>
        <v>45172</v>
      </c>
      <c r="B1027" s="113">
        <f t="shared" si="533"/>
        <v>1342.89695403</v>
      </c>
      <c r="C1027" s="113">
        <f t="shared" si="545"/>
        <v>1073.9588291</v>
      </c>
      <c r="D1027" s="114">
        <f t="shared" si="540"/>
        <v>6659.95</v>
      </c>
      <c r="E1027" s="115">
        <f t="shared" si="555"/>
        <v>6667.94</v>
      </c>
      <c r="F1027" s="116">
        <f t="shared" si="556"/>
        <v>45128</v>
      </c>
      <c r="G1027" s="117">
        <f t="shared" si="534"/>
        <v>1.1997087065218626E-3</v>
      </c>
      <c r="H1027" s="118">
        <f t="shared" si="546"/>
        <v>45189</v>
      </c>
      <c r="I1027" s="118">
        <f t="shared" si="535"/>
        <v>45189</v>
      </c>
      <c r="J1027" s="119">
        <f t="shared" si="541"/>
        <v>21</v>
      </c>
      <c r="K1027" s="119">
        <f t="shared" si="557"/>
        <v>10</v>
      </c>
      <c r="L1027" s="8">
        <f t="shared" si="542"/>
        <v>1.0005711100000001</v>
      </c>
      <c r="M1027" s="120">
        <f t="shared" si="558"/>
        <v>1</v>
      </c>
      <c r="N1027" s="120">
        <f t="shared" si="550"/>
        <v>1.2436313594410049</v>
      </c>
      <c r="O1027" s="113">
        <f t="shared" si="554"/>
        <v>1.2443416</v>
      </c>
      <c r="P1027" s="113">
        <f t="shared" si="536"/>
        <v>1336.3716477299999</v>
      </c>
      <c r="Q1027" s="11">
        <f t="shared" si="547"/>
        <v>0</v>
      </c>
      <c r="R1027" s="30">
        <f t="shared" si="543"/>
        <v>0</v>
      </c>
      <c r="S1027" s="8">
        <f t="shared" si="537"/>
        <v>0</v>
      </c>
      <c r="T1027" s="122">
        <f t="shared" si="544"/>
        <v>0.13059999999999999</v>
      </c>
      <c r="U1027" s="121">
        <f t="shared" si="553"/>
        <v>10</v>
      </c>
      <c r="V1027" s="121">
        <v>252</v>
      </c>
      <c r="W1027" s="120">
        <f t="shared" si="538"/>
        <v>1.004882853</v>
      </c>
      <c r="X1027" s="113">
        <f t="shared" si="551"/>
        <v>6.5253062999999996</v>
      </c>
      <c r="Y1027" s="191">
        <f t="shared" si="552"/>
        <v>0</v>
      </c>
      <c r="Z1027" s="125" t="str">
        <f t="shared" si="548"/>
        <v>INCORPJ=</v>
      </c>
      <c r="AA1027" s="118">
        <f t="shared" si="549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39"/>
        <v>45173</v>
      </c>
      <c r="B1028" s="113">
        <f t="shared" si="533"/>
        <v>1342.89695403</v>
      </c>
      <c r="C1028" s="113">
        <f t="shared" si="545"/>
        <v>1073.9588291</v>
      </c>
      <c r="D1028" s="114">
        <f t="shared" si="540"/>
        <v>6659.95</v>
      </c>
      <c r="E1028" s="115">
        <f t="shared" si="555"/>
        <v>6667.94</v>
      </c>
      <c r="F1028" s="116">
        <f t="shared" si="556"/>
        <v>45128</v>
      </c>
      <c r="G1028" s="117">
        <f t="shared" si="534"/>
        <v>1.1997087065218626E-3</v>
      </c>
      <c r="H1028" s="118">
        <f t="shared" si="546"/>
        <v>45189</v>
      </c>
      <c r="I1028" s="118">
        <f t="shared" si="535"/>
        <v>45189</v>
      </c>
      <c r="J1028" s="119">
        <f t="shared" si="541"/>
        <v>21</v>
      </c>
      <c r="K1028" s="119">
        <f t="shared" si="557"/>
        <v>10</v>
      </c>
      <c r="L1028" s="8">
        <f t="shared" si="542"/>
        <v>1.0005711100000001</v>
      </c>
      <c r="M1028" s="120">
        <f t="shared" si="558"/>
        <v>1</v>
      </c>
      <c r="N1028" s="120">
        <f t="shared" si="550"/>
        <v>1.2436313594410049</v>
      </c>
      <c r="O1028" s="113">
        <f t="shared" si="554"/>
        <v>1.2443416</v>
      </c>
      <c r="P1028" s="113">
        <f t="shared" si="536"/>
        <v>1336.3716477299999</v>
      </c>
      <c r="Q1028" s="11">
        <f t="shared" si="547"/>
        <v>0</v>
      </c>
      <c r="R1028" s="30">
        <f t="shared" si="543"/>
        <v>0</v>
      </c>
      <c r="S1028" s="8">
        <f t="shared" si="537"/>
        <v>0</v>
      </c>
      <c r="T1028" s="122">
        <f t="shared" si="544"/>
        <v>0.13059999999999999</v>
      </c>
      <c r="U1028" s="121">
        <f t="shared" si="553"/>
        <v>10</v>
      </c>
      <c r="V1028" s="121">
        <v>252</v>
      </c>
      <c r="W1028" s="120">
        <f t="shared" si="538"/>
        <v>1.004882853</v>
      </c>
      <c r="X1028" s="113">
        <f t="shared" si="551"/>
        <v>6.5253062999999996</v>
      </c>
      <c r="Y1028" s="191">
        <f t="shared" si="552"/>
        <v>0</v>
      </c>
      <c r="Z1028" s="125" t="str">
        <f t="shared" si="548"/>
        <v>INCORPJ=</v>
      </c>
      <c r="AA1028" s="118">
        <f t="shared" si="549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39"/>
        <v>45174</v>
      </c>
      <c r="B1029" s="113">
        <f t="shared" si="533"/>
        <v>1343.6279388399998</v>
      </c>
      <c r="C1029" s="113">
        <f t="shared" si="545"/>
        <v>1073.9588291</v>
      </c>
      <c r="D1029" s="114">
        <f t="shared" si="540"/>
        <v>6659.95</v>
      </c>
      <c r="E1029" s="115">
        <f t="shared" si="555"/>
        <v>6667.94</v>
      </c>
      <c r="F1029" s="116">
        <f t="shared" si="556"/>
        <v>45128</v>
      </c>
      <c r="G1029" s="117">
        <f t="shared" si="534"/>
        <v>1.1997087065218626E-3</v>
      </c>
      <c r="H1029" s="118">
        <f t="shared" si="546"/>
        <v>45189</v>
      </c>
      <c r="I1029" s="118">
        <f t="shared" si="535"/>
        <v>45189</v>
      </c>
      <c r="J1029" s="119">
        <f t="shared" si="541"/>
        <v>21</v>
      </c>
      <c r="K1029" s="119">
        <f t="shared" si="557"/>
        <v>11</v>
      </c>
      <c r="L1029" s="8">
        <f t="shared" si="542"/>
        <v>1.00062823</v>
      </c>
      <c r="M1029" s="120">
        <f t="shared" si="558"/>
        <v>1</v>
      </c>
      <c r="N1029" s="120">
        <f t="shared" si="550"/>
        <v>1.2436313594410049</v>
      </c>
      <c r="O1029" s="113">
        <f t="shared" si="554"/>
        <v>1.24441264</v>
      </c>
      <c r="P1029" s="113">
        <f t="shared" si="536"/>
        <v>1336.4479417699999</v>
      </c>
      <c r="Q1029" s="11">
        <f t="shared" si="547"/>
        <v>0</v>
      </c>
      <c r="R1029" s="30">
        <f t="shared" si="543"/>
        <v>0</v>
      </c>
      <c r="S1029" s="8">
        <f t="shared" si="537"/>
        <v>0</v>
      </c>
      <c r="T1029" s="122">
        <f t="shared" si="544"/>
        <v>0.13059999999999999</v>
      </c>
      <c r="U1029" s="121">
        <f t="shared" si="553"/>
        <v>11</v>
      </c>
      <c r="V1029" s="121">
        <v>252</v>
      </c>
      <c r="W1029" s="120">
        <f t="shared" si="538"/>
        <v>1.0053724479999999</v>
      </c>
      <c r="X1029" s="113">
        <f t="shared" si="551"/>
        <v>7.1799970699999998</v>
      </c>
      <c r="Y1029" s="191">
        <f t="shared" si="552"/>
        <v>0</v>
      </c>
      <c r="Z1029" s="125" t="str">
        <f t="shared" si="548"/>
        <v>INCORPJ=</v>
      </c>
      <c r="AA1029" s="118">
        <f t="shared" si="549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39"/>
        <v>45175</v>
      </c>
      <c r="B1030" s="113">
        <f t="shared" si="533"/>
        <v>1344.3593380300001</v>
      </c>
      <c r="C1030" s="113">
        <f t="shared" si="545"/>
        <v>1073.9588291</v>
      </c>
      <c r="D1030" s="114">
        <f t="shared" si="540"/>
        <v>6659.95</v>
      </c>
      <c r="E1030" s="115">
        <f t="shared" si="555"/>
        <v>6667.94</v>
      </c>
      <c r="F1030" s="116">
        <f t="shared" si="556"/>
        <v>45128</v>
      </c>
      <c r="G1030" s="117">
        <f t="shared" si="534"/>
        <v>1.1997087065218626E-3</v>
      </c>
      <c r="H1030" s="118">
        <f t="shared" si="546"/>
        <v>45189</v>
      </c>
      <c r="I1030" s="118">
        <f t="shared" si="535"/>
        <v>45189</v>
      </c>
      <c r="J1030" s="119">
        <f t="shared" si="541"/>
        <v>21</v>
      </c>
      <c r="K1030" s="119">
        <f t="shared" si="557"/>
        <v>12</v>
      </c>
      <c r="L1030" s="8">
        <f t="shared" si="542"/>
        <v>1.00068537</v>
      </c>
      <c r="M1030" s="120">
        <f t="shared" si="558"/>
        <v>1</v>
      </c>
      <c r="N1030" s="120">
        <f t="shared" si="550"/>
        <v>1.2436313594410049</v>
      </c>
      <c r="O1030" s="113">
        <f t="shared" si="554"/>
        <v>1.2444837</v>
      </c>
      <c r="P1030" s="113">
        <f t="shared" si="536"/>
        <v>1336.52425728</v>
      </c>
      <c r="Q1030" s="11">
        <f t="shared" si="547"/>
        <v>0</v>
      </c>
      <c r="R1030" s="30">
        <f t="shared" si="543"/>
        <v>0</v>
      </c>
      <c r="S1030" s="8">
        <f t="shared" si="537"/>
        <v>0</v>
      </c>
      <c r="T1030" s="122">
        <f t="shared" si="544"/>
        <v>0.13059999999999999</v>
      </c>
      <c r="U1030" s="121">
        <f t="shared" si="553"/>
        <v>12</v>
      </c>
      <c r="V1030" s="121">
        <v>252</v>
      </c>
      <c r="W1030" s="120">
        <f t="shared" si="538"/>
        <v>1.005862281</v>
      </c>
      <c r="X1030" s="113">
        <f t="shared" si="551"/>
        <v>7.8350807500000004</v>
      </c>
      <c r="Y1030" s="191">
        <f t="shared" si="552"/>
        <v>0</v>
      </c>
      <c r="Z1030" s="125" t="str">
        <f t="shared" si="548"/>
        <v>INCORPJ=</v>
      </c>
      <c r="AA1030" s="118">
        <f t="shared" si="549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39"/>
        <v>45176</v>
      </c>
      <c r="B1031" s="113">
        <f t="shared" si="533"/>
        <v>1345.09112065</v>
      </c>
      <c r="C1031" s="113">
        <f t="shared" si="545"/>
        <v>1073.9588291</v>
      </c>
      <c r="D1031" s="114">
        <f t="shared" si="540"/>
        <v>6659.95</v>
      </c>
      <c r="E1031" s="115">
        <f t="shared" si="555"/>
        <v>6667.94</v>
      </c>
      <c r="F1031" s="116">
        <f t="shared" si="556"/>
        <v>45128</v>
      </c>
      <c r="G1031" s="117">
        <f t="shared" si="534"/>
        <v>1.1997087065218626E-3</v>
      </c>
      <c r="H1031" s="118">
        <f t="shared" si="546"/>
        <v>45189</v>
      </c>
      <c r="I1031" s="118">
        <f t="shared" si="535"/>
        <v>45189</v>
      </c>
      <c r="J1031" s="119">
        <f t="shared" si="541"/>
        <v>21</v>
      </c>
      <c r="K1031" s="119">
        <f t="shared" si="557"/>
        <v>13</v>
      </c>
      <c r="L1031" s="8">
        <f t="shared" si="542"/>
        <v>1.0007425000000001</v>
      </c>
      <c r="M1031" s="120">
        <f t="shared" si="558"/>
        <v>1</v>
      </c>
      <c r="N1031" s="120">
        <f t="shared" si="550"/>
        <v>1.2436313594410049</v>
      </c>
      <c r="O1031" s="113">
        <f t="shared" si="554"/>
        <v>1.24455475</v>
      </c>
      <c r="P1031" s="113">
        <f t="shared" si="536"/>
        <v>1336.6005620599999</v>
      </c>
      <c r="Q1031" s="11">
        <f t="shared" si="547"/>
        <v>0</v>
      </c>
      <c r="R1031" s="30">
        <f t="shared" si="543"/>
        <v>0</v>
      </c>
      <c r="S1031" s="8">
        <f t="shared" si="537"/>
        <v>0</v>
      </c>
      <c r="T1031" s="122">
        <f t="shared" si="544"/>
        <v>0.13059999999999999</v>
      </c>
      <c r="U1031" s="121">
        <f t="shared" si="553"/>
        <v>13</v>
      </c>
      <c r="V1031" s="121">
        <v>252</v>
      </c>
      <c r="W1031" s="120">
        <f t="shared" si="538"/>
        <v>1.006352353</v>
      </c>
      <c r="X1031" s="113">
        <f t="shared" si="551"/>
        <v>8.4905585899999991</v>
      </c>
      <c r="Y1031" s="191">
        <f t="shared" si="552"/>
        <v>0</v>
      </c>
      <c r="Z1031" s="125" t="str">
        <f t="shared" si="548"/>
        <v>INCORPJ=</v>
      </c>
      <c r="AA1031" s="118">
        <f t="shared" si="549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39"/>
        <v>45177</v>
      </c>
      <c r="B1032" s="113">
        <f t="shared" si="533"/>
        <v>1345.09112065</v>
      </c>
      <c r="C1032" s="113">
        <f t="shared" si="545"/>
        <v>1073.9588291</v>
      </c>
      <c r="D1032" s="114">
        <f t="shared" si="540"/>
        <v>6659.95</v>
      </c>
      <c r="E1032" s="115">
        <f t="shared" si="555"/>
        <v>6667.94</v>
      </c>
      <c r="F1032" s="116">
        <f t="shared" si="556"/>
        <v>45128</v>
      </c>
      <c r="G1032" s="117">
        <f t="shared" si="534"/>
        <v>1.1997087065218626E-3</v>
      </c>
      <c r="H1032" s="118">
        <f t="shared" si="546"/>
        <v>45189</v>
      </c>
      <c r="I1032" s="118">
        <f t="shared" si="535"/>
        <v>45189</v>
      </c>
      <c r="J1032" s="119">
        <f t="shared" si="541"/>
        <v>21</v>
      </c>
      <c r="K1032" s="119">
        <f t="shared" si="557"/>
        <v>13</v>
      </c>
      <c r="L1032" s="8">
        <f t="shared" si="542"/>
        <v>1.0007425000000001</v>
      </c>
      <c r="M1032" s="120">
        <f t="shared" si="558"/>
        <v>1</v>
      </c>
      <c r="N1032" s="120">
        <f t="shared" si="550"/>
        <v>1.2436313594410049</v>
      </c>
      <c r="O1032" s="113">
        <f t="shared" si="554"/>
        <v>1.24455475</v>
      </c>
      <c r="P1032" s="113">
        <f t="shared" si="536"/>
        <v>1336.6005620599999</v>
      </c>
      <c r="Q1032" s="11">
        <f t="shared" si="547"/>
        <v>0</v>
      </c>
      <c r="R1032" s="30">
        <f t="shared" si="543"/>
        <v>0</v>
      </c>
      <c r="S1032" s="8">
        <f t="shared" si="537"/>
        <v>0</v>
      </c>
      <c r="T1032" s="122">
        <f t="shared" si="544"/>
        <v>0.13059999999999999</v>
      </c>
      <c r="U1032" s="121">
        <f t="shared" si="553"/>
        <v>13</v>
      </c>
      <c r="V1032" s="121">
        <v>252</v>
      </c>
      <c r="W1032" s="120">
        <f t="shared" si="538"/>
        <v>1.006352353</v>
      </c>
      <c r="X1032" s="113">
        <f t="shared" si="551"/>
        <v>8.4905585899999991</v>
      </c>
      <c r="Y1032" s="191">
        <f t="shared" si="552"/>
        <v>0</v>
      </c>
      <c r="Z1032" s="125" t="str">
        <f t="shared" si="548"/>
        <v>INCORPJ=</v>
      </c>
      <c r="AA1032" s="118">
        <f t="shared" si="549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39"/>
        <v>45178</v>
      </c>
      <c r="B1033" s="113">
        <f t="shared" si="533"/>
        <v>1345.8233083099999</v>
      </c>
      <c r="C1033" s="113">
        <f t="shared" si="545"/>
        <v>1073.9588291</v>
      </c>
      <c r="D1033" s="114">
        <f t="shared" si="540"/>
        <v>6659.95</v>
      </c>
      <c r="E1033" s="115">
        <f t="shared" si="555"/>
        <v>6667.94</v>
      </c>
      <c r="F1033" s="116">
        <f t="shared" si="556"/>
        <v>45128</v>
      </c>
      <c r="G1033" s="117">
        <f t="shared" si="534"/>
        <v>1.1997087065218626E-3</v>
      </c>
      <c r="H1033" s="118">
        <f t="shared" si="546"/>
        <v>45189</v>
      </c>
      <c r="I1033" s="118">
        <f t="shared" si="535"/>
        <v>45189</v>
      </c>
      <c r="J1033" s="119">
        <f t="shared" si="541"/>
        <v>21</v>
      </c>
      <c r="K1033" s="119">
        <f t="shared" si="557"/>
        <v>14</v>
      </c>
      <c r="L1033" s="8">
        <f t="shared" si="542"/>
        <v>1.0007996400000001</v>
      </c>
      <c r="M1033" s="120">
        <f t="shared" si="558"/>
        <v>1</v>
      </c>
      <c r="N1033" s="120">
        <f t="shared" si="550"/>
        <v>1.2436313594410049</v>
      </c>
      <c r="O1033" s="113">
        <f t="shared" si="554"/>
        <v>1.2446258100000001</v>
      </c>
      <c r="P1033" s="113">
        <f t="shared" si="536"/>
        <v>1336.67687757</v>
      </c>
      <c r="Q1033" s="11">
        <f t="shared" si="547"/>
        <v>0</v>
      </c>
      <c r="R1033" s="30">
        <f t="shared" si="543"/>
        <v>0</v>
      </c>
      <c r="S1033" s="8">
        <f t="shared" si="537"/>
        <v>0</v>
      </c>
      <c r="T1033" s="122">
        <f t="shared" si="544"/>
        <v>0.13059999999999999</v>
      </c>
      <c r="U1033" s="121">
        <f t="shared" si="553"/>
        <v>14</v>
      </c>
      <c r="V1033" s="121">
        <v>252</v>
      </c>
      <c r="W1033" s="120">
        <f t="shared" si="538"/>
        <v>1.0068426640000001</v>
      </c>
      <c r="X1033" s="113">
        <f t="shared" si="551"/>
        <v>9.1464307399999996</v>
      </c>
      <c r="Y1033" s="191">
        <f t="shared" si="552"/>
        <v>0</v>
      </c>
      <c r="Z1033" s="125" t="str">
        <f t="shared" si="548"/>
        <v>INCORPJ=</v>
      </c>
      <c r="AA1033" s="118">
        <f t="shared" si="549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39"/>
        <v>45179</v>
      </c>
      <c r="B1034" s="113">
        <f t="shared" ref="B1034:B1097" si="559">(P1034+X1034)</f>
        <v>1345.8233083099999</v>
      </c>
      <c r="C1034" s="113">
        <f t="shared" si="545"/>
        <v>1073.9588291</v>
      </c>
      <c r="D1034" s="114">
        <f t="shared" si="540"/>
        <v>6659.95</v>
      </c>
      <c r="E1034" s="115">
        <f t="shared" si="555"/>
        <v>6667.94</v>
      </c>
      <c r="F1034" s="116">
        <f t="shared" si="556"/>
        <v>45128</v>
      </c>
      <c r="G1034" s="117">
        <f t="shared" ref="G1034:G1097" si="560">(E1034/D1034)-1</f>
        <v>1.1997087065218626E-3</v>
      </c>
      <c r="H1034" s="118">
        <f t="shared" si="546"/>
        <v>45189</v>
      </c>
      <c r="I1034" s="118">
        <f t="shared" ref="I1034:I1097" si="561">IF(A1034&gt;I1033,H1034,I1033)</f>
        <v>45189</v>
      </c>
      <c r="J1034" s="119">
        <f t="shared" si="541"/>
        <v>21</v>
      </c>
      <c r="K1034" s="119">
        <f t="shared" si="557"/>
        <v>14</v>
      </c>
      <c r="L1034" s="8">
        <f t="shared" si="542"/>
        <v>1.0007996400000001</v>
      </c>
      <c r="M1034" s="120">
        <f t="shared" si="558"/>
        <v>1</v>
      </c>
      <c r="N1034" s="120">
        <f t="shared" si="550"/>
        <v>1.2436313594410049</v>
      </c>
      <c r="O1034" s="113">
        <f t="shared" si="554"/>
        <v>1.2446258100000001</v>
      </c>
      <c r="P1034" s="113">
        <f t="shared" ref="P1034:P1097" si="562">TRUNC(C1034*O1034,8)</f>
        <v>1336.67687757</v>
      </c>
      <c r="Q1034" s="11">
        <f t="shared" si="547"/>
        <v>0</v>
      </c>
      <c r="R1034" s="30">
        <f t="shared" si="543"/>
        <v>0</v>
      </c>
      <c r="S1034" s="8">
        <f t="shared" ref="S1034:S1097" si="563">IF(R1034&gt;0,TRUNC(R1034*P1034,8),0)</f>
        <v>0</v>
      </c>
      <c r="T1034" s="122">
        <f t="shared" si="544"/>
        <v>0.13059999999999999</v>
      </c>
      <c r="U1034" s="121">
        <f t="shared" si="553"/>
        <v>14</v>
      </c>
      <c r="V1034" s="121">
        <v>252</v>
      </c>
      <c r="W1034" s="120">
        <f t="shared" ref="W1034:W1097" si="564">ROUND((1+T1034)^TRUNC((U1034/V1034),9),9)</f>
        <v>1.0068426640000001</v>
      </c>
      <c r="X1034" s="113">
        <f t="shared" si="551"/>
        <v>9.1464307399999996</v>
      </c>
      <c r="Y1034" s="191">
        <f t="shared" si="552"/>
        <v>0</v>
      </c>
      <c r="Z1034" s="125" t="str">
        <f t="shared" si="548"/>
        <v>INCORPJ=</v>
      </c>
      <c r="AA1034" s="118">
        <f t="shared" si="549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65">(A1034+1)</f>
        <v>45180</v>
      </c>
      <c r="B1035" s="113">
        <f t="shared" si="559"/>
        <v>1345.8233083099999</v>
      </c>
      <c r="C1035" s="113">
        <f t="shared" si="545"/>
        <v>1073.9588291</v>
      </c>
      <c r="D1035" s="114">
        <f t="shared" ref="D1035:D1098" si="566">IF(E1035=E1034,D1034,E1034)</f>
        <v>6659.95</v>
      </c>
      <c r="E1035" s="115">
        <f t="shared" si="555"/>
        <v>6667.94</v>
      </c>
      <c r="F1035" s="116">
        <f t="shared" si="556"/>
        <v>45128</v>
      </c>
      <c r="G1035" s="117">
        <f t="shared" si="560"/>
        <v>1.1997087065218626E-3</v>
      </c>
      <c r="H1035" s="118">
        <f t="shared" si="546"/>
        <v>45189</v>
      </c>
      <c r="I1035" s="118">
        <f t="shared" si="561"/>
        <v>45189</v>
      </c>
      <c r="J1035" s="119">
        <f t="shared" ref="J1035:J1098" si="567">IF(I1035=I1034,J1034,NETWORKDAYS(I1034,I1035,$AD$176:$AD$502)-1)</f>
        <v>21</v>
      </c>
      <c r="K1035" s="119">
        <f t="shared" si="557"/>
        <v>14</v>
      </c>
      <c r="L1035" s="8">
        <f t="shared" ref="L1035:L1098" si="568">IF(E1035&lt;D1035,1,TRUNC((E1035/D1035)^TRUNC((K1035/J1035),9),8))</f>
        <v>1.0007996400000001</v>
      </c>
      <c r="M1035" s="120">
        <f t="shared" si="558"/>
        <v>1</v>
      </c>
      <c r="N1035" s="120">
        <f t="shared" si="550"/>
        <v>1.2436313594410049</v>
      </c>
      <c r="O1035" s="113">
        <f t="shared" si="554"/>
        <v>1.2446258100000001</v>
      </c>
      <c r="P1035" s="113">
        <f t="shared" si="562"/>
        <v>1336.67687757</v>
      </c>
      <c r="Q1035" s="11">
        <f t="shared" si="547"/>
        <v>0</v>
      </c>
      <c r="R1035" s="30">
        <f t="shared" ref="R1035:R1098" si="569">IF(Q1035&gt;0,VLOOKUP($A1035,$AD$10:$AI$170,6),0)</f>
        <v>0</v>
      </c>
      <c r="S1035" s="8">
        <f t="shared" si="563"/>
        <v>0</v>
      </c>
      <c r="T1035" s="122">
        <f t="shared" ref="T1035:T1098" si="570">(T1034)</f>
        <v>0.13059999999999999</v>
      </c>
      <c r="U1035" s="121">
        <f t="shared" si="553"/>
        <v>14</v>
      </c>
      <c r="V1035" s="121">
        <v>252</v>
      </c>
      <c r="W1035" s="120">
        <f t="shared" si="564"/>
        <v>1.0068426640000001</v>
      </c>
      <c r="X1035" s="113">
        <f t="shared" si="551"/>
        <v>9.1464307399999996</v>
      </c>
      <c r="Y1035" s="191">
        <f t="shared" si="552"/>
        <v>0</v>
      </c>
      <c r="Z1035" s="125" t="str">
        <f t="shared" si="548"/>
        <v>INCORPJ=</v>
      </c>
      <c r="AA1035" s="118">
        <f t="shared" si="549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65"/>
        <v>45181</v>
      </c>
      <c r="B1036" s="113">
        <f t="shared" si="559"/>
        <v>1346.5558889700001</v>
      </c>
      <c r="C1036" s="113">
        <f t="shared" ref="C1036:C1099" si="571">TRUNC(IF(Q1035&gt;0,VLOOKUP(A1035,$AD$12:$AE$170,2),C1035),8)</f>
        <v>1073.9588291</v>
      </c>
      <c r="D1036" s="114">
        <f t="shared" si="566"/>
        <v>6659.95</v>
      </c>
      <c r="E1036" s="115">
        <f t="shared" si="555"/>
        <v>6667.94</v>
      </c>
      <c r="F1036" s="116">
        <f t="shared" si="556"/>
        <v>45128</v>
      </c>
      <c r="G1036" s="117">
        <f t="shared" si="560"/>
        <v>1.1997087065218626E-3</v>
      </c>
      <c r="H1036" s="118">
        <f t="shared" ref="H1036:H1099" si="572">IF(DAY(A1036)=H$9,VLOOKUP(A1036,AH$118:AN$450,4),H1035)</f>
        <v>45189</v>
      </c>
      <c r="I1036" s="118">
        <f t="shared" si="561"/>
        <v>45189</v>
      </c>
      <c r="J1036" s="119">
        <f t="shared" si="567"/>
        <v>21</v>
      </c>
      <c r="K1036" s="119">
        <f t="shared" si="557"/>
        <v>15</v>
      </c>
      <c r="L1036" s="8">
        <f t="shared" si="568"/>
        <v>1.0008567799999999</v>
      </c>
      <c r="M1036" s="120">
        <f t="shared" si="558"/>
        <v>1</v>
      </c>
      <c r="N1036" s="120">
        <f t="shared" si="550"/>
        <v>1.2436313594410049</v>
      </c>
      <c r="O1036" s="113">
        <f t="shared" si="554"/>
        <v>1.2446968700000001</v>
      </c>
      <c r="P1036" s="113">
        <f t="shared" si="562"/>
        <v>1336.7531930800001</v>
      </c>
      <c r="Q1036" s="11">
        <f t="shared" ref="Q1036:Q1099" si="573">IF(VLOOKUP(A1036,AD$10:AK$170,8)=VLOOKUP(A1035,AD$10:AK$170,8),0,VLOOKUP(A1036,AD$10:AK$170,8))</f>
        <v>0</v>
      </c>
      <c r="R1036" s="30">
        <f t="shared" si="569"/>
        <v>0</v>
      </c>
      <c r="S1036" s="8">
        <f t="shared" si="563"/>
        <v>0</v>
      </c>
      <c r="T1036" s="122">
        <f t="shared" si="570"/>
        <v>0.13059999999999999</v>
      </c>
      <c r="U1036" s="121">
        <f t="shared" si="553"/>
        <v>15</v>
      </c>
      <c r="V1036" s="121">
        <v>252</v>
      </c>
      <c r="W1036" s="120">
        <f t="shared" si="564"/>
        <v>1.0073332129999999</v>
      </c>
      <c r="X1036" s="113">
        <f t="shared" si="551"/>
        <v>9.8026958900000007</v>
      </c>
      <c r="Y1036" s="191">
        <f t="shared" si="552"/>
        <v>0</v>
      </c>
      <c r="Z1036" s="125" t="str">
        <f t="shared" ref="Z1036:Z1099" si="574">IF($Q1035&gt;0,VLOOKUP($A1035,$AD$10:$AM$170,9),Z1035)</f>
        <v>INCORPJ=</v>
      </c>
      <c r="AA1036" s="118">
        <f t="shared" ref="AA1036:AA1099" si="575">IF($Q1035&gt;0,VLOOKUP($A1035,$AD$10:$AM$170,10),AA1035)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65"/>
        <v>45182</v>
      </c>
      <c r="B1037" s="113">
        <f t="shared" si="559"/>
        <v>1347.28888699</v>
      </c>
      <c r="C1037" s="113">
        <f t="shared" si="571"/>
        <v>1073.9588291</v>
      </c>
      <c r="D1037" s="114">
        <f t="shared" si="566"/>
        <v>6659.95</v>
      </c>
      <c r="E1037" s="115">
        <f t="shared" si="555"/>
        <v>6667.94</v>
      </c>
      <c r="F1037" s="116">
        <f t="shared" si="556"/>
        <v>45128</v>
      </c>
      <c r="G1037" s="117">
        <f t="shared" si="560"/>
        <v>1.1997087065218626E-3</v>
      </c>
      <c r="H1037" s="118">
        <f t="shared" si="572"/>
        <v>45189</v>
      </c>
      <c r="I1037" s="118">
        <f t="shared" si="561"/>
        <v>45189</v>
      </c>
      <c r="J1037" s="119">
        <f t="shared" si="567"/>
        <v>21</v>
      </c>
      <c r="K1037" s="119">
        <f t="shared" si="557"/>
        <v>16</v>
      </c>
      <c r="L1037" s="8">
        <f t="shared" si="568"/>
        <v>1.0009139300000001</v>
      </c>
      <c r="M1037" s="120">
        <f t="shared" si="558"/>
        <v>1</v>
      </c>
      <c r="N1037" s="120">
        <f t="shared" si="550"/>
        <v>1.2436313594410049</v>
      </c>
      <c r="O1037" s="113">
        <f t="shared" si="554"/>
        <v>1.24476795</v>
      </c>
      <c r="P1037" s="113">
        <f t="shared" si="562"/>
        <v>1336.82953008</v>
      </c>
      <c r="Q1037" s="11">
        <f t="shared" si="573"/>
        <v>0</v>
      </c>
      <c r="R1037" s="30">
        <f t="shared" si="569"/>
        <v>0</v>
      </c>
      <c r="S1037" s="8">
        <f t="shared" si="563"/>
        <v>0</v>
      </c>
      <c r="T1037" s="122">
        <f t="shared" si="570"/>
        <v>0.13059999999999999</v>
      </c>
      <c r="U1037" s="121">
        <f t="shared" si="553"/>
        <v>16</v>
      </c>
      <c r="V1037" s="121">
        <v>252</v>
      </c>
      <c r="W1037" s="120">
        <f t="shared" si="564"/>
        <v>1.007824002</v>
      </c>
      <c r="X1037" s="113">
        <f t="shared" si="551"/>
        <v>10.45935691</v>
      </c>
      <c r="Y1037" s="191">
        <f t="shared" si="552"/>
        <v>0</v>
      </c>
      <c r="Z1037" s="125" t="str">
        <f t="shared" si="574"/>
        <v>INCORPJ=</v>
      </c>
      <c r="AA1037" s="118">
        <f t="shared" si="575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65"/>
        <v>45183</v>
      </c>
      <c r="B1038" s="113">
        <f t="shared" si="559"/>
        <v>1348.0222686300001</v>
      </c>
      <c r="C1038" s="113">
        <f t="shared" si="571"/>
        <v>1073.9588291</v>
      </c>
      <c r="D1038" s="114">
        <f t="shared" si="566"/>
        <v>6659.95</v>
      </c>
      <c r="E1038" s="115">
        <f t="shared" si="555"/>
        <v>6667.94</v>
      </c>
      <c r="F1038" s="116">
        <f t="shared" si="556"/>
        <v>45128</v>
      </c>
      <c r="G1038" s="117">
        <f t="shared" si="560"/>
        <v>1.1997087065218626E-3</v>
      </c>
      <c r="H1038" s="118">
        <f t="shared" si="572"/>
        <v>45189</v>
      </c>
      <c r="I1038" s="118">
        <f t="shared" si="561"/>
        <v>45189</v>
      </c>
      <c r="J1038" s="119">
        <f t="shared" si="567"/>
        <v>21</v>
      </c>
      <c r="K1038" s="119">
        <f t="shared" si="557"/>
        <v>17</v>
      </c>
      <c r="L1038" s="8">
        <f t="shared" si="568"/>
        <v>1.00097108</v>
      </c>
      <c r="M1038" s="120">
        <f t="shared" si="558"/>
        <v>1</v>
      </c>
      <c r="N1038" s="120">
        <f t="shared" si="550"/>
        <v>1.2436313594410049</v>
      </c>
      <c r="O1038" s="113">
        <f t="shared" si="554"/>
        <v>1.2448390199999999</v>
      </c>
      <c r="P1038" s="113">
        <f t="shared" si="562"/>
        <v>1336.90585633</v>
      </c>
      <c r="Q1038" s="11">
        <f t="shared" si="573"/>
        <v>0</v>
      </c>
      <c r="R1038" s="30">
        <f t="shared" si="569"/>
        <v>0</v>
      </c>
      <c r="S1038" s="8">
        <f t="shared" si="563"/>
        <v>0</v>
      </c>
      <c r="T1038" s="122">
        <f t="shared" si="570"/>
        <v>0.13059999999999999</v>
      </c>
      <c r="U1038" s="121">
        <f t="shared" si="553"/>
        <v>17</v>
      </c>
      <c r="V1038" s="121">
        <v>252</v>
      </c>
      <c r="W1038" s="120">
        <f t="shared" si="564"/>
        <v>1.0083150299999999</v>
      </c>
      <c r="X1038" s="113">
        <f t="shared" si="551"/>
        <v>11.1164123</v>
      </c>
      <c r="Y1038" s="191">
        <f t="shared" si="552"/>
        <v>0</v>
      </c>
      <c r="Z1038" s="125" t="str">
        <f t="shared" si="574"/>
        <v>INCORPJ=</v>
      </c>
      <c r="AA1038" s="118">
        <f t="shared" si="575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65"/>
        <v>45184</v>
      </c>
      <c r="B1039" s="113">
        <f t="shared" si="559"/>
        <v>1348.75604477</v>
      </c>
      <c r="C1039" s="113">
        <f t="shared" si="571"/>
        <v>1073.9588291</v>
      </c>
      <c r="D1039" s="114">
        <f t="shared" si="566"/>
        <v>6659.95</v>
      </c>
      <c r="E1039" s="115">
        <f t="shared" si="555"/>
        <v>6667.94</v>
      </c>
      <c r="F1039" s="116">
        <f t="shared" si="556"/>
        <v>45128</v>
      </c>
      <c r="G1039" s="117">
        <f t="shared" si="560"/>
        <v>1.1997087065218626E-3</v>
      </c>
      <c r="H1039" s="118">
        <f t="shared" si="572"/>
        <v>45189</v>
      </c>
      <c r="I1039" s="118">
        <f t="shared" si="561"/>
        <v>45189</v>
      </c>
      <c r="J1039" s="119">
        <f t="shared" si="567"/>
        <v>21</v>
      </c>
      <c r="K1039" s="119">
        <f t="shared" si="557"/>
        <v>18</v>
      </c>
      <c r="L1039" s="8">
        <f t="shared" si="568"/>
        <v>1.00102823</v>
      </c>
      <c r="M1039" s="120">
        <f t="shared" si="558"/>
        <v>1</v>
      </c>
      <c r="N1039" s="120">
        <f t="shared" si="550"/>
        <v>1.2436313594410049</v>
      </c>
      <c r="O1039" s="113">
        <f t="shared" si="554"/>
        <v>1.2449100900000001</v>
      </c>
      <c r="P1039" s="113">
        <f t="shared" si="562"/>
        <v>1336.9821825900001</v>
      </c>
      <c r="Q1039" s="11">
        <f t="shared" si="573"/>
        <v>0</v>
      </c>
      <c r="R1039" s="30">
        <f t="shared" si="569"/>
        <v>0</v>
      </c>
      <c r="S1039" s="8">
        <f t="shared" si="563"/>
        <v>0</v>
      </c>
      <c r="T1039" s="122">
        <f t="shared" si="570"/>
        <v>0.13059999999999999</v>
      </c>
      <c r="U1039" s="121">
        <f t="shared" si="553"/>
        <v>18</v>
      </c>
      <c r="V1039" s="121">
        <v>252</v>
      </c>
      <c r="W1039" s="120">
        <f t="shared" si="564"/>
        <v>1.008806297</v>
      </c>
      <c r="X1039" s="113">
        <f t="shared" si="551"/>
        <v>11.77386218</v>
      </c>
      <c r="Y1039" s="191">
        <f t="shared" si="552"/>
        <v>0</v>
      </c>
      <c r="Z1039" s="125" t="str">
        <f t="shared" si="574"/>
        <v>INCORPJ=</v>
      </c>
      <c r="AA1039" s="118">
        <f t="shared" si="575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65"/>
        <v>45185</v>
      </c>
      <c r="B1040" s="113">
        <f t="shared" si="559"/>
        <v>1349.49022629</v>
      </c>
      <c r="C1040" s="113">
        <f t="shared" si="571"/>
        <v>1073.9588291</v>
      </c>
      <c r="D1040" s="114">
        <f t="shared" si="566"/>
        <v>6659.95</v>
      </c>
      <c r="E1040" s="115">
        <f t="shared" si="555"/>
        <v>6667.94</v>
      </c>
      <c r="F1040" s="116">
        <f t="shared" si="556"/>
        <v>45128</v>
      </c>
      <c r="G1040" s="117">
        <f t="shared" si="560"/>
        <v>1.1997087065218626E-3</v>
      </c>
      <c r="H1040" s="118">
        <f t="shared" si="572"/>
        <v>45189</v>
      </c>
      <c r="I1040" s="118">
        <f t="shared" si="561"/>
        <v>45189</v>
      </c>
      <c r="J1040" s="119">
        <f t="shared" si="567"/>
        <v>21</v>
      </c>
      <c r="K1040" s="119">
        <f t="shared" si="557"/>
        <v>19</v>
      </c>
      <c r="L1040" s="8">
        <f t="shared" si="568"/>
        <v>1.0010853799999999</v>
      </c>
      <c r="M1040" s="120">
        <f t="shared" si="558"/>
        <v>1</v>
      </c>
      <c r="N1040" s="120">
        <f t="shared" si="550"/>
        <v>1.2436313594410049</v>
      </c>
      <c r="O1040" s="113">
        <f t="shared" si="554"/>
        <v>1.24498117</v>
      </c>
      <c r="P1040" s="113">
        <f t="shared" si="562"/>
        <v>1337.0585195799999</v>
      </c>
      <c r="Q1040" s="11">
        <f t="shared" si="573"/>
        <v>0</v>
      </c>
      <c r="R1040" s="30">
        <f t="shared" si="569"/>
        <v>0</v>
      </c>
      <c r="S1040" s="8">
        <f t="shared" si="563"/>
        <v>0</v>
      </c>
      <c r="T1040" s="122">
        <f t="shared" si="570"/>
        <v>0.13059999999999999</v>
      </c>
      <c r="U1040" s="121">
        <f t="shared" si="553"/>
        <v>19</v>
      </c>
      <c r="V1040" s="121">
        <v>252</v>
      </c>
      <c r="W1040" s="120">
        <f t="shared" si="564"/>
        <v>1.0092978029999999</v>
      </c>
      <c r="X1040" s="113">
        <f t="shared" si="551"/>
        <v>12.43170671</v>
      </c>
      <c r="Y1040" s="191">
        <f t="shared" si="552"/>
        <v>0</v>
      </c>
      <c r="Z1040" s="125" t="str">
        <f t="shared" si="574"/>
        <v>INCORPJ=</v>
      </c>
      <c r="AA1040" s="118">
        <f t="shared" si="575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65"/>
        <v>45186</v>
      </c>
      <c r="B1041" s="113">
        <f t="shared" si="559"/>
        <v>1349.49022629</v>
      </c>
      <c r="C1041" s="113">
        <f t="shared" si="571"/>
        <v>1073.9588291</v>
      </c>
      <c r="D1041" s="114">
        <f t="shared" si="566"/>
        <v>6659.95</v>
      </c>
      <c r="E1041" s="115">
        <f t="shared" si="555"/>
        <v>6667.94</v>
      </c>
      <c r="F1041" s="116">
        <f t="shared" si="556"/>
        <v>45128</v>
      </c>
      <c r="G1041" s="117">
        <f t="shared" si="560"/>
        <v>1.1997087065218626E-3</v>
      </c>
      <c r="H1041" s="118">
        <f t="shared" si="572"/>
        <v>45189</v>
      </c>
      <c r="I1041" s="118">
        <f t="shared" si="561"/>
        <v>45189</v>
      </c>
      <c r="J1041" s="119">
        <f t="shared" si="567"/>
        <v>21</v>
      </c>
      <c r="K1041" s="119">
        <f t="shared" si="557"/>
        <v>19</v>
      </c>
      <c r="L1041" s="8">
        <f t="shared" si="568"/>
        <v>1.0010853799999999</v>
      </c>
      <c r="M1041" s="120">
        <f t="shared" si="558"/>
        <v>1</v>
      </c>
      <c r="N1041" s="120">
        <f t="shared" si="550"/>
        <v>1.2436313594410049</v>
      </c>
      <c r="O1041" s="113">
        <f t="shared" si="554"/>
        <v>1.24498117</v>
      </c>
      <c r="P1041" s="113">
        <f t="shared" si="562"/>
        <v>1337.0585195799999</v>
      </c>
      <c r="Q1041" s="11">
        <f t="shared" si="573"/>
        <v>0</v>
      </c>
      <c r="R1041" s="30">
        <f t="shared" si="569"/>
        <v>0</v>
      </c>
      <c r="S1041" s="8">
        <f t="shared" si="563"/>
        <v>0</v>
      </c>
      <c r="T1041" s="122">
        <f t="shared" si="570"/>
        <v>0.13059999999999999</v>
      </c>
      <c r="U1041" s="121">
        <f t="shared" si="553"/>
        <v>19</v>
      </c>
      <c r="V1041" s="121">
        <v>252</v>
      </c>
      <c r="W1041" s="120">
        <f t="shared" si="564"/>
        <v>1.0092978029999999</v>
      </c>
      <c r="X1041" s="113">
        <f t="shared" si="551"/>
        <v>12.43170671</v>
      </c>
      <c r="Y1041" s="191">
        <f t="shared" si="552"/>
        <v>0</v>
      </c>
      <c r="Z1041" s="125" t="str">
        <f t="shared" si="574"/>
        <v>INCORPJ=</v>
      </c>
      <c r="AA1041" s="118">
        <f t="shared" si="575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65"/>
        <v>45187</v>
      </c>
      <c r="B1042" s="113">
        <f t="shared" si="559"/>
        <v>1349.49022629</v>
      </c>
      <c r="C1042" s="113">
        <f t="shared" si="571"/>
        <v>1073.9588291</v>
      </c>
      <c r="D1042" s="114">
        <f t="shared" si="566"/>
        <v>6659.95</v>
      </c>
      <c r="E1042" s="115">
        <f t="shared" si="555"/>
        <v>6667.94</v>
      </c>
      <c r="F1042" s="116">
        <f t="shared" si="556"/>
        <v>45128</v>
      </c>
      <c r="G1042" s="117">
        <f t="shared" si="560"/>
        <v>1.1997087065218626E-3</v>
      </c>
      <c r="H1042" s="118">
        <f t="shared" si="572"/>
        <v>45189</v>
      </c>
      <c r="I1042" s="118">
        <f t="shared" si="561"/>
        <v>45189</v>
      </c>
      <c r="J1042" s="119">
        <f t="shared" si="567"/>
        <v>21</v>
      </c>
      <c r="K1042" s="119">
        <f t="shared" si="557"/>
        <v>19</v>
      </c>
      <c r="L1042" s="8">
        <f t="shared" si="568"/>
        <v>1.0010853799999999</v>
      </c>
      <c r="M1042" s="120">
        <f t="shared" si="558"/>
        <v>1</v>
      </c>
      <c r="N1042" s="120">
        <f t="shared" si="550"/>
        <v>1.2436313594410049</v>
      </c>
      <c r="O1042" s="113">
        <f t="shared" si="554"/>
        <v>1.24498117</v>
      </c>
      <c r="P1042" s="113">
        <f t="shared" si="562"/>
        <v>1337.0585195799999</v>
      </c>
      <c r="Q1042" s="11">
        <f t="shared" si="573"/>
        <v>0</v>
      </c>
      <c r="R1042" s="30">
        <f t="shared" si="569"/>
        <v>0</v>
      </c>
      <c r="S1042" s="8">
        <f t="shared" si="563"/>
        <v>0</v>
      </c>
      <c r="T1042" s="122">
        <f t="shared" si="570"/>
        <v>0.13059999999999999</v>
      </c>
      <c r="U1042" s="121">
        <f t="shared" si="553"/>
        <v>19</v>
      </c>
      <c r="V1042" s="121">
        <v>252</v>
      </c>
      <c r="W1042" s="120">
        <f t="shared" si="564"/>
        <v>1.0092978029999999</v>
      </c>
      <c r="X1042" s="113">
        <f t="shared" si="551"/>
        <v>12.43170671</v>
      </c>
      <c r="Y1042" s="191">
        <f t="shared" si="552"/>
        <v>0</v>
      </c>
      <c r="Z1042" s="125" t="str">
        <f t="shared" si="574"/>
        <v>INCORPJ=</v>
      </c>
      <c r="AA1042" s="118">
        <f t="shared" si="575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65"/>
        <v>45188</v>
      </c>
      <c r="B1043" s="113">
        <f t="shared" si="559"/>
        <v>1350.22480376</v>
      </c>
      <c r="C1043" s="113">
        <f t="shared" si="571"/>
        <v>1073.9588291</v>
      </c>
      <c r="D1043" s="114">
        <f t="shared" si="566"/>
        <v>6659.95</v>
      </c>
      <c r="E1043" s="115">
        <f t="shared" si="555"/>
        <v>6667.94</v>
      </c>
      <c r="F1043" s="116">
        <f t="shared" si="556"/>
        <v>45128</v>
      </c>
      <c r="G1043" s="117">
        <f t="shared" si="560"/>
        <v>1.1997087065218626E-3</v>
      </c>
      <c r="H1043" s="118">
        <f t="shared" si="572"/>
        <v>45189</v>
      </c>
      <c r="I1043" s="118">
        <f t="shared" si="561"/>
        <v>45189</v>
      </c>
      <c r="J1043" s="119">
        <f t="shared" si="567"/>
        <v>21</v>
      </c>
      <c r="K1043" s="119">
        <f t="shared" si="557"/>
        <v>20</v>
      </c>
      <c r="L1043" s="8">
        <f t="shared" si="568"/>
        <v>1.00114254</v>
      </c>
      <c r="M1043" s="120">
        <f t="shared" si="558"/>
        <v>1</v>
      </c>
      <c r="N1043" s="120">
        <f t="shared" si="550"/>
        <v>1.2436313594410049</v>
      </c>
      <c r="O1043" s="113">
        <f t="shared" si="554"/>
        <v>1.2450522500000001</v>
      </c>
      <c r="P1043" s="113">
        <f t="shared" si="562"/>
        <v>1337.13485657</v>
      </c>
      <c r="Q1043" s="11">
        <f t="shared" si="573"/>
        <v>0</v>
      </c>
      <c r="R1043" s="30">
        <f t="shared" si="569"/>
        <v>0</v>
      </c>
      <c r="S1043" s="8">
        <f t="shared" si="563"/>
        <v>0</v>
      </c>
      <c r="T1043" s="122">
        <f t="shared" si="570"/>
        <v>0.13059999999999999</v>
      </c>
      <c r="U1043" s="121">
        <f t="shared" si="553"/>
        <v>20</v>
      </c>
      <c r="V1043" s="121">
        <v>252</v>
      </c>
      <c r="W1043" s="120">
        <f t="shared" si="564"/>
        <v>1.009789549</v>
      </c>
      <c r="X1043" s="113">
        <f t="shared" si="551"/>
        <v>13.08994719</v>
      </c>
      <c r="Y1043" s="191">
        <f t="shared" si="552"/>
        <v>0</v>
      </c>
      <c r="Z1043" s="125" t="str">
        <f t="shared" si="574"/>
        <v>INCORPJ=</v>
      </c>
      <c r="AA1043" s="118">
        <f t="shared" si="575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65"/>
        <v>45189</v>
      </c>
      <c r="B1044" s="113">
        <f t="shared" si="559"/>
        <v>1350.9597867700002</v>
      </c>
      <c r="C1044" s="113">
        <f t="shared" si="571"/>
        <v>1073.9588291</v>
      </c>
      <c r="D1044" s="114">
        <f t="shared" si="566"/>
        <v>6659.95</v>
      </c>
      <c r="E1044" s="115">
        <f t="shared" si="555"/>
        <v>6667.94</v>
      </c>
      <c r="F1044" s="116">
        <f t="shared" si="556"/>
        <v>45128</v>
      </c>
      <c r="G1044" s="117">
        <f t="shared" si="560"/>
        <v>1.1997087065218626E-3</v>
      </c>
      <c r="H1044" s="118">
        <f t="shared" si="572"/>
        <v>45219</v>
      </c>
      <c r="I1044" s="118">
        <f t="shared" si="561"/>
        <v>45189</v>
      </c>
      <c r="J1044" s="119">
        <f t="shared" si="567"/>
        <v>21</v>
      </c>
      <c r="K1044" s="119">
        <f t="shared" si="557"/>
        <v>21</v>
      </c>
      <c r="L1044" s="8">
        <f t="shared" si="568"/>
        <v>1.0011996999999999</v>
      </c>
      <c r="M1044" s="120">
        <f t="shared" si="558"/>
        <v>1</v>
      </c>
      <c r="N1044" s="120">
        <f t="shared" si="550"/>
        <v>1.2436313594410049</v>
      </c>
      <c r="O1044" s="113">
        <f t="shared" si="554"/>
        <v>1.2451233399999999</v>
      </c>
      <c r="P1044" s="113">
        <f t="shared" si="562"/>
        <v>1337.2112043100001</v>
      </c>
      <c r="Q1044" s="11">
        <f t="shared" si="573"/>
        <v>34</v>
      </c>
      <c r="R1044" s="30">
        <f t="shared" si="569"/>
        <v>0</v>
      </c>
      <c r="S1044" s="8">
        <f t="shared" si="563"/>
        <v>0</v>
      </c>
      <c r="T1044" s="122">
        <f t="shared" si="570"/>
        <v>0.13059999999999999</v>
      </c>
      <c r="U1044" s="121">
        <f t="shared" si="553"/>
        <v>21</v>
      </c>
      <c r="V1044" s="121">
        <v>252</v>
      </c>
      <c r="W1044" s="120">
        <f t="shared" si="564"/>
        <v>1.010281534</v>
      </c>
      <c r="X1044" s="113">
        <f t="shared" si="551"/>
        <v>13.74858246</v>
      </c>
      <c r="Y1044" s="191">
        <f t="shared" si="552"/>
        <v>0</v>
      </c>
      <c r="Z1044" s="125" t="str">
        <f t="shared" si="574"/>
        <v>INCORPJ=</v>
      </c>
      <c r="AA1044" s="118">
        <f t="shared" si="575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65"/>
        <v>45190</v>
      </c>
      <c r="B1045" s="113">
        <f t="shared" si="559"/>
        <v>1351.76589936</v>
      </c>
      <c r="C1045" s="113">
        <f t="shared" si="571"/>
        <v>1085.0007733100001</v>
      </c>
      <c r="D1045" s="114">
        <f t="shared" si="566"/>
        <v>6667.94</v>
      </c>
      <c r="E1045" s="115">
        <f t="shared" si="555"/>
        <v>6683.28</v>
      </c>
      <c r="F1045" s="116">
        <f t="shared" si="556"/>
        <v>45158</v>
      </c>
      <c r="G1045" s="117">
        <f t="shared" si="560"/>
        <v>2.3005605929267148E-3</v>
      </c>
      <c r="H1045" s="118">
        <f t="shared" si="572"/>
        <v>45219</v>
      </c>
      <c r="I1045" s="118">
        <f t="shared" si="561"/>
        <v>45219</v>
      </c>
      <c r="J1045" s="119">
        <f t="shared" si="567"/>
        <v>21</v>
      </c>
      <c r="K1045" s="119">
        <f t="shared" si="557"/>
        <v>1</v>
      </c>
      <c r="L1045" s="8">
        <f t="shared" si="568"/>
        <v>1.00010943</v>
      </c>
      <c r="M1045" s="120">
        <f t="shared" si="558"/>
        <v>1.0011996999999999</v>
      </c>
      <c r="N1045" s="120">
        <f t="shared" si="550"/>
        <v>1.2451233439829261</v>
      </c>
      <c r="O1045" s="113">
        <f t="shared" si="554"/>
        <v>1.2452595900000001</v>
      </c>
      <c r="P1045" s="113">
        <f t="shared" si="562"/>
        <v>1351.1076181200001</v>
      </c>
      <c r="Q1045" s="11">
        <f t="shared" si="573"/>
        <v>0</v>
      </c>
      <c r="R1045" s="30">
        <f t="shared" si="569"/>
        <v>0</v>
      </c>
      <c r="S1045" s="8">
        <f t="shared" si="563"/>
        <v>0</v>
      </c>
      <c r="T1045" s="122">
        <f t="shared" si="570"/>
        <v>0.13059999999999999</v>
      </c>
      <c r="U1045" s="121">
        <f t="shared" si="553"/>
        <v>1</v>
      </c>
      <c r="V1045" s="121">
        <v>252</v>
      </c>
      <c r="W1045" s="120">
        <f t="shared" si="564"/>
        <v>1.000487216</v>
      </c>
      <c r="X1045" s="113">
        <f t="shared" si="551"/>
        <v>0.65828123999999999</v>
      </c>
      <c r="Y1045" s="191">
        <f t="shared" si="552"/>
        <v>0</v>
      </c>
      <c r="Z1045" s="125" t="str">
        <f t="shared" si="574"/>
        <v>INCORPJ=</v>
      </c>
      <c r="AA1045" s="118">
        <f t="shared" si="575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65"/>
        <v>45191</v>
      </c>
      <c r="B1046" s="113">
        <f t="shared" si="559"/>
        <v>1352.57249798</v>
      </c>
      <c r="C1046" s="113">
        <f t="shared" si="571"/>
        <v>1085.0007733100001</v>
      </c>
      <c r="D1046" s="114">
        <f t="shared" si="566"/>
        <v>6667.94</v>
      </c>
      <c r="E1046" s="115">
        <f t="shared" si="555"/>
        <v>6683.28</v>
      </c>
      <c r="F1046" s="116">
        <f t="shared" si="556"/>
        <v>45158</v>
      </c>
      <c r="G1046" s="117">
        <f t="shared" si="560"/>
        <v>2.3005605929267148E-3</v>
      </c>
      <c r="H1046" s="118">
        <f t="shared" si="572"/>
        <v>45219</v>
      </c>
      <c r="I1046" s="118">
        <f t="shared" si="561"/>
        <v>45219</v>
      </c>
      <c r="J1046" s="119">
        <f t="shared" si="567"/>
        <v>21</v>
      </c>
      <c r="K1046" s="119">
        <f t="shared" si="557"/>
        <v>2</v>
      </c>
      <c r="L1046" s="8">
        <f t="shared" si="568"/>
        <v>1.0002188700000001</v>
      </c>
      <c r="M1046" s="120">
        <f t="shared" si="558"/>
        <v>1.0011996999999999</v>
      </c>
      <c r="N1046" s="120">
        <f t="shared" si="550"/>
        <v>1.2451233439829261</v>
      </c>
      <c r="O1046" s="113">
        <f t="shared" si="554"/>
        <v>1.2453958599999999</v>
      </c>
      <c r="P1046" s="113">
        <f t="shared" si="562"/>
        <v>1351.25547117</v>
      </c>
      <c r="Q1046" s="11">
        <f t="shared" si="573"/>
        <v>0</v>
      </c>
      <c r="R1046" s="30">
        <f t="shared" si="569"/>
        <v>0</v>
      </c>
      <c r="S1046" s="8">
        <f t="shared" si="563"/>
        <v>0</v>
      </c>
      <c r="T1046" s="122">
        <f t="shared" si="570"/>
        <v>0.13059999999999999</v>
      </c>
      <c r="U1046" s="121">
        <f t="shared" si="553"/>
        <v>2</v>
      </c>
      <c r="V1046" s="121">
        <v>252</v>
      </c>
      <c r="W1046" s="120">
        <f t="shared" si="564"/>
        <v>1.0009746690000001</v>
      </c>
      <c r="X1046" s="113">
        <f t="shared" si="551"/>
        <v>1.31702681</v>
      </c>
      <c r="Y1046" s="191">
        <f t="shared" si="552"/>
        <v>0</v>
      </c>
      <c r="Z1046" s="125" t="str">
        <f t="shared" si="574"/>
        <v>INCORPJ=</v>
      </c>
      <c r="AA1046" s="118">
        <f t="shared" si="575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65"/>
        <v>45192</v>
      </c>
      <c r="B1047" s="113">
        <f t="shared" si="559"/>
        <v>1353.3795719</v>
      </c>
      <c r="C1047" s="113">
        <f t="shared" si="571"/>
        <v>1085.0007733100001</v>
      </c>
      <c r="D1047" s="114">
        <f t="shared" si="566"/>
        <v>6667.94</v>
      </c>
      <c r="E1047" s="115">
        <f t="shared" si="555"/>
        <v>6683.28</v>
      </c>
      <c r="F1047" s="116">
        <f t="shared" si="556"/>
        <v>45158</v>
      </c>
      <c r="G1047" s="117">
        <f t="shared" si="560"/>
        <v>2.3005605929267148E-3</v>
      </c>
      <c r="H1047" s="118">
        <f t="shared" si="572"/>
        <v>45219</v>
      </c>
      <c r="I1047" s="118">
        <f t="shared" si="561"/>
        <v>45219</v>
      </c>
      <c r="J1047" s="119">
        <f t="shared" si="567"/>
        <v>21</v>
      </c>
      <c r="K1047" s="119">
        <f t="shared" si="557"/>
        <v>3</v>
      </c>
      <c r="L1047" s="8">
        <f t="shared" si="568"/>
        <v>1.0003283199999999</v>
      </c>
      <c r="M1047" s="120">
        <f t="shared" si="558"/>
        <v>1.0011996999999999</v>
      </c>
      <c r="N1047" s="120">
        <f t="shared" si="550"/>
        <v>1.2451233439829261</v>
      </c>
      <c r="O1047" s="113">
        <f t="shared" si="554"/>
        <v>1.2455321399999999</v>
      </c>
      <c r="P1047" s="113">
        <f t="shared" si="562"/>
        <v>1351.40333508</v>
      </c>
      <c r="Q1047" s="11">
        <f t="shared" si="573"/>
        <v>0</v>
      </c>
      <c r="R1047" s="30">
        <f t="shared" si="569"/>
        <v>0</v>
      </c>
      <c r="S1047" s="8">
        <f t="shared" si="563"/>
        <v>0</v>
      </c>
      <c r="T1047" s="122">
        <f t="shared" si="570"/>
        <v>0.13059999999999999</v>
      </c>
      <c r="U1047" s="121">
        <f t="shared" si="553"/>
        <v>3</v>
      </c>
      <c r="V1047" s="121">
        <v>252</v>
      </c>
      <c r="W1047" s="120">
        <f t="shared" si="564"/>
        <v>1.001462359</v>
      </c>
      <c r="X1047" s="113">
        <f t="shared" si="551"/>
        <v>1.97623682</v>
      </c>
      <c r="Y1047" s="191">
        <f t="shared" si="552"/>
        <v>0</v>
      </c>
      <c r="Z1047" s="125" t="str">
        <f t="shared" si="574"/>
        <v>INCORPJ=</v>
      </c>
      <c r="AA1047" s="118">
        <f t="shared" si="575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65"/>
        <v>45193</v>
      </c>
      <c r="B1048" s="113">
        <f t="shared" si="559"/>
        <v>1353.3795719</v>
      </c>
      <c r="C1048" s="113">
        <f t="shared" si="571"/>
        <v>1085.0007733100001</v>
      </c>
      <c r="D1048" s="114">
        <f t="shared" si="566"/>
        <v>6667.94</v>
      </c>
      <c r="E1048" s="115">
        <f t="shared" si="555"/>
        <v>6683.28</v>
      </c>
      <c r="F1048" s="116">
        <f t="shared" si="556"/>
        <v>45158</v>
      </c>
      <c r="G1048" s="117">
        <f t="shared" si="560"/>
        <v>2.3005605929267148E-3</v>
      </c>
      <c r="H1048" s="118">
        <f t="shared" si="572"/>
        <v>45219</v>
      </c>
      <c r="I1048" s="118">
        <f t="shared" si="561"/>
        <v>45219</v>
      </c>
      <c r="J1048" s="119">
        <f t="shared" si="567"/>
        <v>21</v>
      </c>
      <c r="K1048" s="119">
        <f t="shared" si="557"/>
        <v>3</v>
      </c>
      <c r="L1048" s="8">
        <f t="shared" si="568"/>
        <v>1.0003283199999999</v>
      </c>
      <c r="M1048" s="120">
        <f t="shared" si="558"/>
        <v>1.0011996999999999</v>
      </c>
      <c r="N1048" s="120">
        <f t="shared" si="550"/>
        <v>1.2451233439829261</v>
      </c>
      <c r="O1048" s="113">
        <f t="shared" si="554"/>
        <v>1.2455321399999999</v>
      </c>
      <c r="P1048" s="113">
        <f t="shared" si="562"/>
        <v>1351.40333508</v>
      </c>
      <c r="Q1048" s="11">
        <f t="shared" si="573"/>
        <v>0</v>
      </c>
      <c r="R1048" s="30">
        <f t="shared" si="569"/>
        <v>0</v>
      </c>
      <c r="S1048" s="8">
        <f t="shared" si="563"/>
        <v>0</v>
      </c>
      <c r="T1048" s="122">
        <f t="shared" si="570"/>
        <v>0.13059999999999999</v>
      </c>
      <c r="U1048" s="121">
        <f t="shared" si="553"/>
        <v>3</v>
      </c>
      <c r="V1048" s="121">
        <v>252</v>
      </c>
      <c r="W1048" s="120">
        <f t="shared" si="564"/>
        <v>1.001462359</v>
      </c>
      <c r="X1048" s="113">
        <f t="shared" si="551"/>
        <v>1.97623682</v>
      </c>
      <c r="Y1048" s="191">
        <f t="shared" si="552"/>
        <v>0</v>
      </c>
      <c r="Z1048" s="125" t="str">
        <f t="shared" si="574"/>
        <v>INCORPJ=</v>
      </c>
      <c r="AA1048" s="118">
        <f t="shared" si="575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65"/>
        <v>45194</v>
      </c>
      <c r="B1049" s="113">
        <f t="shared" si="559"/>
        <v>1353.3795719</v>
      </c>
      <c r="C1049" s="113">
        <f t="shared" si="571"/>
        <v>1085.0007733100001</v>
      </c>
      <c r="D1049" s="114">
        <f t="shared" si="566"/>
        <v>6667.94</v>
      </c>
      <c r="E1049" s="115">
        <f t="shared" si="555"/>
        <v>6683.28</v>
      </c>
      <c r="F1049" s="116">
        <f t="shared" si="556"/>
        <v>45158</v>
      </c>
      <c r="G1049" s="117">
        <f t="shared" si="560"/>
        <v>2.3005605929267148E-3</v>
      </c>
      <c r="H1049" s="118">
        <f t="shared" si="572"/>
        <v>45219</v>
      </c>
      <c r="I1049" s="118">
        <f t="shared" si="561"/>
        <v>45219</v>
      </c>
      <c r="J1049" s="119">
        <f t="shared" si="567"/>
        <v>21</v>
      </c>
      <c r="K1049" s="119">
        <f t="shared" si="557"/>
        <v>3</v>
      </c>
      <c r="L1049" s="8">
        <f t="shared" si="568"/>
        <v>1.0003283199999999</v>
      </c>
      <c r="M1049" s="120">
        <f t="shared" si="558"/>
        <v>1.0011996999999999</v>
      </c>
      <c r="N1049" s="120">
        <f t="shared" si="550"/>
        <v>1.2451233439829261</v>
      </c>
      <c r="O1049" s="113">
        <f t="shared" si="554"/>
        <v>1.2455321399999999</v>
      </c>
      <c r="P1049" s="113">
        <f t="shared" si="562"/>
        <v>1351.40333508</v>
      </c>
      <c r="Q1049" s="11">
        <f t="shared" si="573"/>
        <v>0</v>
      </c>
      <c r="R1049" s="30">
        <f t="shared" si="569"/>
        <v>0</v>
      </c>
      <c r="S1049" s="8">
        <f t="shared" si="563"/>
        <v>0</v>
      </c>
      <c r="T1049" s="122">
        <f t="shared" si="570"/>
        <v>0.13059999999999999</v>
      </c>
      <c r="U1049" s="121">
        <f t="shared" si="553"/>
        <v>3</v>
      </c>
      <c r="V1049" s="121">
        <v>252</v>
      </c>
      <c r="W1049" s="120">
        <f t="shared" si="564"/>
        <v>1.001462359</v>
      </c>
      <c r="X1049" s="113">
        <f t="shared" si="551"/>
        <v>1.97623682</v>
      </c>
      <c r="Y1049" s="191">
        <f t="shared" si="552"/>
        <v>0</v>
      </c>
      <c r="Z1049" s="125" t="str">
        <f t="shared" si="574"/>
        <v>INCORPJ=</v>
      </c>
      <c r="AA1049" s="118">
        <f t="shared" si="575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65"/>
        <v>45195</v>
      </c>
      <c r="B1050" s="113">
        <f t="shared" si="559"/>
        <v>1354.1871348</v>
      </c>
      <c r="C1050" s="113">
        <f t="shared" si="571"/>
        <v>1085.0007733100001</v>
      </c>
      <c r="D1050" s="114">
        <f t="shared" si="566"/>
        <v>6667.94</v>
      </c>
      <c r="E1050" s="115">
        <f t="shared" si="555"/>
        <v>6683.28</v>
      </c>
      <c r="F1050" s="116">
        <f t="shared" si="556"/>
        <v>45158</v>
      </c>
      <c r="G1050" s="117">
        <f t="shared" si="560"/>
        <v>2.3005605929267148E-3</v>
      </c>
      <c r="H1050" s="118">
        <f t="shared" si="572"/>
        <v>45219</v>
      </c>
      <c r="I1050" s="118">
        <f t="shared" si="561"/>
        <v>45219</v>
      </c>
      <c r="J1050" s="119">
        <f t="shared" si="567"/>
        <v>21</v>
      </c>
      <c r="K1050" s="119">
        <f t="shared" si="557"/>
        <v>4</v>
      </c>
      <c r="L1050" s="8">
        <f t="shared" si="568"/>
        <v>1.0004377900000001</v>
      </c>
      <c r="M1050" s="120">
        <f t="shared" si="558"/>
        <v>1.0011996999999999</v>
      </c>
      <c r="N1050" s="120">
        <f t="shared" si="550"/>
        <v>1.2451233439829261</v>
      </c>
      <c r="O1050" s="113">
        <f t="shared" si="554"/>
        <v>1.24566844</v>
      </c>
      <c r="P1050" s="113">
        <f t="shared" si="562"/>
        <v>1351.5512206799999</v>
      </c>
      <c r="Q1050" s="11">
        <f t="shared" si="573"/>
        <v>0</v>
      </c>
      <c r="R1050" s="30">
        <f t="shared" si="569"/>
        <v>0</v>
      </c>
      <c r="S1050" s="8">
        <f t="shared" si="563"/>
        <v>0</v>
      </c>
      <c r="T1050" s="122">
        <f t="shared" si="570"/>
        <v>0.13059999999999999</v>
      </c>
      <c r="U1050" s="121">
        <f t="shared" si="553"/>
        <v>4</v>
      </c>
      <c r="V1050" s="121">
        <v>252</v>
      </c>
      <c r="W1050" s="120">
        <f t="shared" si="564"/>
        <v>1.001950288</v>
      </c>
      <c r="X1050" s="113">
        <f t="shared" si="551"/>
        <v>2.6359141199999998</v>
      </c>
      <c r="Y1050" s="191">
        <f t="shared" si="552"/>
        <v>0</v>
      </c>
      <c r="Z1050" s="125" t="str">
        <f t="shared" si="574"/>
        <v>INCORPJ=</v>
      </c>
      <c r="AA1050" s="118">
        <f t="shared" si="575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65"/>
        <v>45196</v>
      </c>
      <c r="B1051" s="113">
        <f t="shared" si="559"/>
        <v>1354.9951841300001</v>
      </c>
      <c r="C1051" s="113">
        <f t="shared" si="571"/>
        <v>1085.0007733100001</v>
      </c>
      <c r="D1051" s="114">
        <f t="shared" si="566"/>
        <v>6667.94</v>
      </c>
      <c r="E1051" s="115">
        <f t="shared" si="555"/>
        <v>6683.28</v>
      </c>
      <c r="F1051" s="116">
        <f t="shared" si="556"/>
        <v>45158</v>
      </c>
      <c r="G1051" s="117">
        <f t="shared" si="560"/>
        <v>2.3005605929267148E-3</v>
      </c>
      <c r="H1051" s="118">
        <f t="shared" si="572"/>
        <v>45219</v>
      </c>
      <c r="I1051" s="118">
        <f t="shared" si="561"/>
        <v>45219</v>
      </c>
      <c r="J1051" s="119">
        <f t="shared" si="567"/>
        <v>21</v>
      </c>
      <c r="K1051" s="119">
        <f t="shared" si="557"/>
        <v>5</v>
      </c>
      <c r="L1051" s="8">
        <f t="shared" si="568"/>
        <v>1.00054727</v>
      </c>
      <c r="M1051" s="120">
        <f t="shared" si="558"/>
        <v>1.0011996999999999</v>
      </c>
      <c r="N1051" s="120">
        <f t="shared" si="550"/>
        <v>1.2451233439829261</v>
      </c>
      <c r="O1051" s="113">
        <f t="shared" si="554"/>
        <v>1.24580476</v>
      </c>
      <c r="P1051" s="113">
        <f t="shared" si="562"/>
        <v>1351.6991279900001</v>
      </c>
      <c r="Q1051" s="11">
        <f t="shared" si="573"/>
        <v>0</v>
      </c>
      <c r="R1051" s="30">
        <f t="shared" si="569"/>
        <v>0</v>
      </c>
      <c r="S1051" s="8">
        <f t="shared" si="563"/>
        <v>0</v>
      </c>
      <c r="T1051" s="122">
        <f t="shared" si="570"/>
        <v>0.13059999999999999</v>
      </c>
      <c r="U1051" s="121">
        <f t="shared" si="553"/>
        <v>5</v>
      </c>
      <c r="V1051" s="121">
        <v>252</v>
      </c>
      <c r="W1051" s="120">
        <f t="shared" si="564"/>
        <v>1.002438454</v>
      </c>
      <c r="X1051" s="113">
        <f t="shared" si="551"/>
        <v>3.2960561400000001</v>
      </c>
      <c r="Y1051" s="191">
        <f t="shared" si="552"/>
        <v>0</v>
      </c>
      <c r="Z1051" s="125" t="str">
        <f t="shared" si="574"/>
        <v>INCORPJ=</v>
      </c>
      <c r="AA1051" s="118">
        <f t="shared" si="575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65"/>
        <v>45197</v>
      </c>
      <c r="B1052" s="113">
        <f t="shared" si="559"/>
        <v>1355.8037091199999</v>
      </c>
      <c r="C1052" s="113">
        <f t="shared" si="571"/>
        <v>1085.0007733100001</v>
      </c>
      <c r="D1052" s="114">
        <f t="shared" si="566"/>
        <v>6667.94</v>
      </c>
      <c r="E1052" s="115">
        <f t="shared" si="555"/>
        <v>6683.28</v>
      </c>
      <c r="F1052" s="116">
        <f t="shared" si="556"/>
        <v>45158</v>
      </c>
      <c r="G1052" s="117">
        <f t="shared" si="560"/>
        <v>2.3005605929267148E-3</v>
      </c>
      <c r="H1052" s="118">
        <f t="shared" si="572"/>
        <v>45219</v>
      </c>
      <c r="I1052" s="118">
        <f t="shared" si="561"/>
        <v>45219</v>
      </c>
      <c r="J1052" s="119">
        <f t="shared" si="567"/>
        <v>21</v>
      </c>
      <c r="K1052" s="119">
        <f t="shared" si="557"/>
        <v>6</v>
      </c>
      <c r="L1052" s="8">
        <f t="shared" si="568"/>
        <v>1.00065676</v>
      </c>
      <c r="M1052" s="120">
        <f t="shared" si="558"/>
        <v>1.0011996999999999</v>
      </c>
      <c r="N1052" s="120">
        <f t="shared" si="550"/>
        <v>1.2451233439829261</v>
      </c>
      <c r="O1052" s="113">
        <f t="shared" si="554"/>
        <v>1.2459410900000001</v>
      </c>
      <c r="P1052" s="113">
        <f t="shared" si="562"/>
        <v>1351.84704614</v>
      </c>
      <c r="Q1052" s="11">
        <f t="shared" si="573"/>
        <v>0</v>
      </c>
      <c r="R1052" s="30">
        <f t="shared" si="569"/>
        <v>0</v>
      </c>
      <c r="S1052" s="8">
        <f t="shared" si="563"/>
        <v>0</v>
      </c>
      <c r="T1052" s="122">
        <f t="shared" si="570"/>
        <v>0.13059999999999999</v>
      </c>
      <c r="U1052" s="121">
        <f t="shared" si="553"/>
        <v>6</v>
      </c>
      <c r="V1052" s="121">
        <v>252</v>
      </c>
      <c r="W1052" s="120">
        <f t="shared" si="564"/>
        <v>1.0029268570000001</v>
      </c>
      <c r="X1052" s="113">
        <f t="shared" si="551"/>
        <v>3.9566629799999999</v>
      </c>
      <c r="Y1052" s="191">
        <f t="shared" si="552"/>
        <v>0</v>
      </c>
      <c r="Z1052" s="125" t="str">
        <f t="shared" si="574"/>
        <v>INCORPJ=</v>
      </c>
      <c r="AA1052" s="118">
        <f t="shared" si="575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65"/>
        <v>45198</v>
      </c>
      <c r="B1053" s="113">
        <f t="shared" si="559"/>
        <v>1356.61271263</v>
      </c>
      <c r="C1053" s="113">
        <f t="shared" si="571"/>
        <v>1085.0007733100001</v>
      </c>
      <c r="D1053" s="114">
        <f t="shared" si="566"/>
        <v>6667.94</v>
      </c>
      <c r="E1053" s="115">
        <f t="shared" si="555"/>
        <v>6683.28</v>
      </c>
      <c r="F1053" s="116">
        <f t="shared" si="556"/>
        <v>45158</v>
      </c>
      <c r="G1053" s="117">
        <f t="shared" si="560"/>
        <v>2.3005605929267148E-3</v>
      </c>
      <c r="H1053" s="118">
        <f t="shared" si="572"/>
        <v>45219</v>
      </c>
      <c r="I1053" s="118">
        <f t="shared" si="561"/>
        <v>45219</v>
      </c>
      <c r="J1053" s="119">
        <f t="shared" si="567"/>
        <v>21</v>
      </c>
      <c r="K1053" s="119">
        <f t="shared" si="557"/>
        <v>7</v>
      </c>
      <c r="L1053" s="8">
        <f t="shared" si="568"/>
        <v>1.00076626</v>
      </c>
      <c r="M1053" s="120">
        <f t="shared" si="558"/>
        <v>1.0011996999999999</v>
      </c>
      <c r="N1053" s="120">
        <f t="shared" si="550"/>
        <v>1.2451233439829261</v>
      </c>
      <c r="O1053" s="113">
        <f t="shared" si="554"/>
        <v>1.2460774299999999</v>
      </c>
      <c r="P1053" s="113">
        <f t="shared" si="562"/>
        <v>1351.9949751500001</v>
      </c>
      <c r="Q1053" s="11">
        <f t="shared" si="573"/>
        <v>0</v>
      </c>
      <c r="R1053" s="30">
        <f t="shared" si="569"/>
        <v>0</v>
      </c>
      <c r="S1053" s="8">
        <f t="shared" si="563"/>
        <v>0</v>
      </c>
      <c r="T1053" s="122">
        <f t="shared" si="570"/>
        <v>0.13059999999999999</v>
      </c>
      <c r="U1053" s="121">
        <f t="shared" si="553"/>
        <v>7</v>
      </c>
      <c r="V1053" s="121">
        <v>252</v>
      </c>
      <c r="W1053" s="120">
        <f t="shared" si="564"/>
        <v>1.0034154989999999</v>
      </c>
      <c r="X1053" s="113">
        <f t="shared" si="551"/>
        <v>4.6177374799999997</v>
      </c>
      <c r="Y1053" s="191">
        <f t="shared" si="552"/>
        <v>0</v>
      </c>
      <c r="Z1053" s="125" t="str">
        <f t="shared" si="574"/>
        <v>INCORPJ=</v>
      </c>
      <c r="AA1053" s="118">
        <f t="shared" si="575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65"/>
        <v>45199</v>
      </c>
      <c r="B1054" s="113">
        <f t="shared" si="559"/>
        <v>1357.4222042900001</v>
      </c>
      <c r="C1054" s="113">
        <f t="shared" si="571"/>
        <v>1085.0007733100001</v>
      </c>
      <c r="D1054" s="114">
        <f t="shared" si="566"/>
        <v>6667.94</v>
      </c>
      <c r="E1054" s="115">
        <f t="shared" si="555"/>
        <v>6683.28</v>
      </c>
      <c r="F1054" s="116">
        <f t="shared" si="556"/>
        <v>45158</v>
      </c>
      <c r="G1054" s="117">
        <f t="shared" si="560"/>
        <v>2.3005605929267148E-3</v>
      </c>
      <c r="H1054" s="118">
        <f t="shared" si="572"/>
        <v>45219</v>
      </c>
      <c r="I1054" s="118">
        <f t="shared" si="561"/>
        <v>45219</v>
      </c>
      <c r="J1054" s="119">
        <f t="shared" si="567"/>
        <v>21</v>
      </c>
      <c r="K1054" s="119">
        <f t="shared" si="557"/>
        <v>8</v>
      </c>
      <c r="L1054" s="8">
        <f t="shared" si="568"/>
        <v>1.0008757800000001</v>
      </c>
      <c r="M1054" s="120">
        <f t="shared" si="558"/>
        <v>1.0011996999999999</v>
      </c>
      <c r="N1054" s="120">
        <f t="shared" si="550"/>
        <v>1.2451233439829261</v>
      </c>
      <c r="O1054" s="113">
        <f t="shared" si="554"/>
        <v>1.2462137900000001</v>
      </c>
      <c r="P1054" s="113">
        <f t="shared" si="562"/>
        <v>1352.14292585</v>
      </c>
      <c r="Q1054" s="11">
        <f t="shared" si="573"/>
        <v>0</v>
      </c>
      <c r="R1054" s="30">
        <f t="shared" si="569"/>
        <v>0</v>
      </c>
      <c r="S1054" s="8">
        <f t="shared" si="563"/>
        <v>0</v>
      </c>
      <c r="T1054" s="122">
        <f t="shared" si="570"/>
        <v>0.13059999999999999</v>
      </c>
      <c r="U1054" s="121">
        <f t="shared" si="553"/>
        <v>8</v>
      </c>
      <c r="V1054" s="121">
        <v>252</v>
      </c>
      <c r="W1054" s="120">
        <f t="shared" si="564"/>
        <v>1.003904379</v>
      </c>
      <c r="X1054" s="113">
        <f t="shared" si="551"/>
        <v>5.2792784399999997</v>
      </c>
      <c r="Y1054" s="191">
        <f t="shared" si="552"/>
        <v>0</v>
      </c>
      <c r="Z1054" s="125" t="str">
        <f t="shared" si="574"/>
        <v>INCORPJ=</v>
      </c>
      <c r="AA1054" s="118">
        <f t="shared" si="575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65"/>
        <v>45200</v>
      </c>
      <c r="B1055" s="113">
        <f t="shared" si="559"/>
        <v>1357.4222042900001</v>
      </c>
      <c r="C1055" s="113">
        <f t="shared" si="571"/>
        <v>1085.0007733100001</v>
      </c>
      <c r="D1055" s="114">
        <f t="shared" si="566"/>
        <v>6667.94</v>
      </c>
      <c r="E1055" s="115">
        <f t="shared" si="555"/>
        <v>6683.28</v>
      </c>
      <c r="F1055" s="116">
        <f t="shared" si="556"/>
        <v>45158</v>
      </c>
      <c r="G1055" s="117">
        <f t="shared" si="560"/>
        <v>2.3005605929267148E-3</v>
      </c>
      <c r="H1055" s="118">
        <f t="shared" si="572"/>
        <v>45219</v>
      </c>
      <c r="I1055" s="118">
        <f t="shared" si="561"/>
        <v>45219</v>
      </c>
      <c r="J1055" s="119">
        <f t="shared" si="567"/>
        <v>21</v>
      </c>
      <c r="K1055" s="119">
        <f t="shared" si="557"/>
        <v>8</v>
      </c>
      <c r="L1055" s="8">
        <f t="shared" si="568"/>
        <v>1.0008757800000001</v>
      </c>
      <c r="M1055" s="120">
        <f t="shared" si="558"/>
        <v>1.0011996999999999</v>
      </c>
      <c r="N1055" s="120">
        <f t="shared" ref="N1055:N1118" si="576">IF(I1055&gt;I1054,N1054*M1055,N1054)</f>
        <v>1.2451233439829261</v>
      </c>
      <c r="O1055" s="113">
        <f t="shared" si="554"/>
        <v>1.2462137900000001</v>
      </c>
      <c r="P1055" s="113">
        <f t="shared" si="562"/>
        <v>1352.14292585</v>
      </c>
      <c r="Q1055" s="11">
        <f t="shared" si="573"/>
        <v>0</v>
      </c>
      <c r="R1055" s="30">
        <f t="shared" si="569"/>
        <v>0</v>
      </c>
      <c r="S1055" s="8">
        <f t="shared" si="563"/>
        <v>0</v>
      </c>
      <c r="T1055" s="122">
        <f t="shared" si="570"/>
        <v>0.13059999999999999</v>
      </c>
      <c r="U1055" s="121">
        <f t="shared" si="553"/>
        <v>8</v>
      </c>
      <c r="V1055" s="121">
        <v>252</v>
      </c>
      <c r="W1055" s="120">
        <f t="shared" si="564"/>
        <v>1.003904379</v>
      </c>
      <c r="X1055" s="113">
        <f t="shared" si="551"/>
        <v>5.2792784399999997</v>
      </c>
      <c r="Y1055" s="191">
        <f t="shared" si="552"/>
        <v>0</v>
      </c>
      <c r="Z1055" s="125" t="str">
        <f t="shared" si="574"/>
        <v>INCORPJ=</v>
      </c>
      <c r="AA1055" s="118">
        <f t="shared" si="575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65"/>
        <v>45201</v>
      </c>
      <c r="B1056" s="113">
        <f t="shared" si="559"/>
        <v>1357.4222042900001</v>
      </c>
      <c r="C1056" s="113">
        <f t="shared" si="571"/>
        <v>1085.0007733100001</v>
      </c>
      <c r="D1056" s="114">
        <f t="shared" si="566"/>
        <v>6667.94</v>
      </c>
      <c r="E1056" s="115">
        <f t="shared" si="555"/>
        <v>6683.28</v>
      </c>
      <c r="F1056" s="116">
        <f t="shared" si="556"/>
        <v>45158</v>
      </c>
      <c r="G1056" s="117">
        <f t="shared" si="560"/>
        <v>2.3005605929267148E-3</v>
      </c>
      <c r="H1056" s="118">
        <f t="shared" si="572"/>
        <v>45219</v>
      </c>
      <c r="I1056" s="118">
        <f t="shared" si="561"/>
        <v>45219</v>
      </c>
      <c r="J1056" s="119">
        <f t="shared" si="567"/>
        <v>21</v>
      </c>
      <c r="K1056" s="119">
        <f t="shared" si="557"/>
        <v>8</v>
      </c>
      <c r="L1056" s="8">
        <f t="shared" si="568"/>
        <v>1.0008757800000001</v>
      </c>
      <c r="M1056" s="120">
        <f t="shared" si="558"/>
        <v>1.0011996999999999</v>
      </c>
      <c r="N1056" s="120">
        <f t="shared" si="576"/>
        <v>1.2451233439829261</v>
      </c>
      <c r="O1056" s="113">
        <f t="shared" si="554"/>
        <v>1.2462137900000001</v>
      </c>
      <c r="P1056" s="113">
        <f t="shared" si="562"/>
        <v>1352.14292585</v>
      </c>
      <c r="Q1056" s="11">
        <f t="shared" si="573"/>
        <v>0</v>
      </c>
      <c r="R1056" s="30">
        <f t="shared" si="569"/>
        <v>0</v>
      </c>
      <c r="S1056" s="8">
        <f t="shared" si="563"/>
        <v>0</v>
      </c>
      <c r="T1056" s="122">
        <f t="shared" si="570"/>
        <v>0.13059999999999999</v>
      </c>
      <c r="U1056" s="121">
        <f t="shared" si="553"/>
        <v>8</v>
      </c>
      <c r="V1056" s="121">
        <v>252</v>
      </c>
      <c r="W1056" s="120">
        <f t="shared" si="564"/>
        <v>1.003904379</v>
      </c>
      <c r="X1056" s="113">
        <f t="shared" si="551"/>
        <v>5.2792784399999997</v>
      </c>
      <c r="Y1056" s="191">
        <f t="shared" si="552"/>
        <v>0</v>
      </c>
      <c r="Z1056" s="125" t="str">
        <f t="shared" si="574"/>
        <v>INCORPJ=</v>
      </c>
      <c r="AA1056" s="118">
        <f t="shared" si="575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65"/>
        <v>45202</v>
      </c>
      <c r="B1057" s="113">
        <f t="shared" si="559"/>
        <v>1358.2321733600002</v>
      </c>
      <c r="C1057" s="113">
        <f t="shared" si="571"/>
        <v>1085.0007733100001</v>
      </c>
      <c r="D1057" s="114">
        <f t="shared" si="566"/>
        <v>6667.94</v>
      </c>
      <c r="E1057" s="115">
        <f t="shared" si="555"/>
        <v>6683.28</v>
      </c>
      <c r="F1057" s="116">
        <f t="shared" si="556"/>
        <v>45158</v>
      </c>
      <c r="G1057" s="117">
        <f t="shared" si="560"/>
        <v>2.3005605929267148E-3</v>
      </c>
      <c r="H1057" s="118">
        <f t="shared" si="572"/>
        <v>45219</v>
      </c>
      <c r="I1057" s="118">
        <f t="shared" si="561"/>
        <v>45219</v>
      </c>
      <c r="J1057" s="119">
        <f t="shared" si="567"/>
        <v>21</v>
      </c>
      <c r="K1057" s="119">
        <f t="shared" si="557"/>
        <v>9</v>
      </c>
      <c r="L1057" s="8">
        <f t="shared" si="568"/>
        <v>1.0009853</v>
      </c>
      <c r="M1057" s="120">
        <f t="shared" si="558"/>
        <v>1.0011996999999999</v>
      </c>
      <c r="N1057" s="120">
        <f t="shared" si="576"/>
        <v>1.2451233439829261</v>
      </c>
      <c r="O1057" s="113">
        <f t="shared" si="554"/>
        <v>1.24635016</v>
      </c>
      <c r="P1057" s="113">
        <f t="shared" si="562"/>
        <v>1352.2908874100001</v>
      </c>
      <c r="Q1057" s="11">
        <f t="shared" si="573"/>
        <v>0</v>
      </c>
      <c r="R1057" s="30">
        <f t="shared" si="569"/>
        <v>0</v>
      </c>
      <c r="S1057" s="8">
        <f t="shared" si="563"/>
        <v>0</v>
      </c>
      <c r="T1057" s="122">
        <f t="shared" si="570"/>
        <v>0.13059999999999999</v>
      </c>
      <c r="U1057" s="121">
        <f t="shared" si="553"/>
        <v>9</v>
      </c>
      <c r="V1057" s="121">
        <v>252</v>
      </c>
      <c r="W1057" s="120">
        <f t="shared" si="564"/>
        <v>1.0043934969999999</v>
      </c>
      <c r="X1057" s="113">
        <f t="shared" si="551"/>
        <v>5.9412859500000001</v>
      </c>
      <c r="Y1057" s="191">
        <f t="shared" si="552"/>
        <v>0</v>
      </c>
      <c r="Z1057" s="125" t="str">
        <f t="shared" si="574"/>
        <v>INCORPJ=</v>
      </c>
      <c r="AA1057" s="118">
        <f t="shared" si="575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65"/>
        <v>45203</v>
      </c>
      <c r="B1058" s="113">
        <f t="shared" si="559"/>
        <v>1359.0426308599999</v>
      </c>
      <c r="C1058" s="113">
        <f t="shared" si="571"/>
        <v>1085.0007733100001</v>
      </c>
      <c r="D1058" s="114">
        <f t="shared" si="566"/>
        <v>6667.94</v>
      </c>
      <c r="E1058" s="115">
        <f t="shared" si="555"/>
        <v>6683.28</v>
      </c>
      <c r="F1058" s="116">
        <f t="shared" si="556"/>
        <v>45158</v>
      </c>
      <c r="G1058" s="117">
        <f t="shared" si="560"/>
        <v>2.3005605929267148E-3</v>
      </c>
      <c r="H1058" s="118">
        <f t="shared" si="572"/>
        <v>45219</v>
      </c>
      <c r="I1058" s="118">
        <f t="shared" si="561"/>
        <v>45219</v>
      </c>
      <c r="J1058" s="119">
        <f t="shared" si="567"/>
        <v>21</v>
      </c>
      <c r="K1058" s="119">
        <f t="shared" si="557"/>
        <v>10</v>
      </c>
      <c r="L1058" s="8">
        <f t="shared" si="568"/>
        <v>1.0010948399999999</v>
      </c>
      <c r="M1058" s="120">
        <f t="shared" si="558"/>
        <v>1.0011996999999999</v>
      </c>
      <c r="N1058" s="120">
        <f t="shared" si="576"/>
        <v>1.2451233439829261</v>
      </c>
      <c r="O1058" s="113">
        <f t="shared" si="554"/>
        <v>1.24648655</v>
      </c>
      <c r="P1058" s="113">
        <f t="shared" si="562"/>
        <v>1352.4388706699999</v>
      </c>
      <c r="Q1058" s="11">
        <f t="shared" si="573"/>
        <v>0</v>
      </c>
      <c r="R1058" s="30">
        <f t="shared" si="569"/>
        <v>0</v>
      </c>
      <c r="S1058" s="8">
        <f t="shared" si="563"/>
        <v>0</v>
      </c>
      <c r="T1058" s="122">
        <f t="shared" si="570"/>
        <v>0.13059999999999999</v>
      </c>
      <c r="U1058" s="121">
        <f t="shared" si="553"/>
        <v>10</v>
      </c>
      <c r="V1058" s="121">
        <v>252</v>
      </c>
      <c r="W1058" s="120">
        <f t="shared" si="564"/>
        <v>1.004882853</v>
      </c>
      <c r="X1058" s="113">
        <f t="shared" ref="X1058:X1121" si="577">TRUNC((P1058*(W1058-1)),8)</f>
        <v>6.60376019</v>
      </c>
      <c r="Y1058" s="191">
        <f t="shared" ref="Y1058:Y1121" si="578">IF(Z1058="INCORPJ=",0,IF(Q1058&gt;0,S1058+X1058,0))</f>
        <v>0</v>
      </c>
      <c r="Z1058" s="125" t="str">
        <f t="shared" si="574"/>
        <v>INCORPJ=</v>
      </c>
      <c r="AA1058" s="118">
        <f t="shared" si="575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65"/>
        <v>45204</v>
      </c>
      <c r="B1059" s="113">
        <f t="shared" si="559"/>
        <v>1359.8535673599999</v>
      </c>
      <c r="C1059" s="113">
        <f t="shared" si="571"/>
        <v>1085.0007733100001</v>
      </c>
      <c r="D1059" s="114">
        <f t="shared" si="566"/>
        <v>6667.94</v>
      </c>
      <c r="E1059" s="115">
        <f t="shared" si="555"/>
        <v>6683.28</v>
      </c>
      <c r="F1059" s="116">
        <f t="shared" si="556"/>
        <v>45158</v>
      </c>
      <c r="G1059" s="117">
        <f t="shared" si="560"/>
        <v>2.3005605929267148E-3</v>
      </c>
      <c r="H1059" s="118">
        <f t="shared" si="572"/>
        <v>45219</v>
      </c>
      <c r="I1059" s="118">
        <f t="shared" si="561"/>
        <v>45219</v>
      </c>
      <c r="J1059" s="119">
        <f t="shared" si="567"/>
        <v>21</v>
      </c>
      <c r="K1059" s="119">
        <f t="shared" si="557"/>
        <v>11</v>
      </c>
      <c r="L1059" s="8">
        <f t="shared" si="568"/>
        <v>1.0012043900000001</v>
      </c>
      <c r="M1059" s="120">
        <f t="shared" si="558"/>
        <v>1.0011996999999999</v>
      </c>
      <c r="N1059" s="120">
        <f t="shared" si="576"/>
        <v>1.2451233439829261</v>
      </c>
      <c r="O1059" s="113">
        <f t="shared" si="554"/>
        <v>1.2466229499999999</v>
      </c>
      <c r="P1059" s="113">
        <f t="shared" si="562"/>
        <v>1352.5868647699999</v>
      </c>
      <c r="Q1059" s="11">
        <f t="shared" si="573"/>
        <v>0</v>
      </c>
      <c r="R1059" s="30">
        <f t="shared" si="569"/>
        <v>0</v>
      </c>
      <c r="S1059" s="8">
        <f t="shared" si="563"/>
        <v>0</v>
      </c>
      <c r="T1059" s="122">
        <f t="shared" si="570"/>
        <v>0.13059999999999999</v>
      </c>
      <c r="U1059" s="121">
        <f t="shared" si="553"/>
        <v>11</v>
      </c>
      <c r="V1059" s="121">
        <v>252</v>
      </c>
      <c r="W1059" s="120">
        <f t="shared" si="564"/>
        <v>1.0053724479999999</v>
      </c>
      <c r="X1059" s="113">
        <f t="shared" si="577"/>
        <v>7.2667025900000004</v>
      </c>
      <c r="Y1059" s="191">
        <f t="shared" si="578"/>
        <v>0</v>
      </c>
      <c r="Z1059" s="125" t="str">
        <f t="shared" si="574"/>
        <v>INCORPJ=</v>
      </c>
      <c r="AA1059" s="118">
        <f t="shared" si="575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65"/>
        <v>45205</v>
      </c>
      <c r="B1060" s="113">
        <f t="shared" si="559"/>
        <v>1360.66499256</v>
      </c>
      <c r="C1060" s="113">
        <f t="shared" si="571"/>
        <v>1085.0007733100001</v>
      </c>
      <c r="D1060" s="114">
        <f t="shared" si="566"/>
        <v>6667.94</v>
      </c>
      <c r="E1060" s="115">
        <f t="shared" si="555"/>
        <v>6683.28</v>
      </c>
      <c r="F1060" s="116">
        <f t="shared" si="556"/>
        <v>45158</v>
      </c>
      <c r="G1060" s="117">
        <f t="shared" si="560"/>
        <v>2.3005605929267148E-3</v>
      </c>
      <c r="H1060" s="118">
        <f t="shared" si="572"/>
        <v>45219</v>
      </c>
      <c r="I1060" s="118">
        <f t="shared" si="561"/>
        <v>45219</v>
      </c>
      <c r="J1060" s="119">
        <f t="shared" si="567"/>
        <v>21</v>
      </c>
      <c r="K1060" s="119">
        <f t="shared" si="557"/>
        <v>12</v>
      </c>
      <c r="L1060" s="8">
        <f t="shared" si="568"/>
        <v>1.0013139499999999</v>
      </c>
      <c r="M1060" s="120">
        <f t="shared" si="558"/>
        <v>1.0011996999999999</v>
      </c>
      <c r="N1060" s="120">
        <f t="shared" si="576"/>
        <v>1.2451233439829261</v>
      </c>
      <c r="O1060" s="113">
        <f t="shared" si="554"/>
        <v>1.2467593699999999</v>
      </c>
      <c r="P1060" s="113">
        <f t="shared" si="562"/>
        <v>1352.73488058</v>
      </c>
      <c r="Q1060" s="11">
        <f t="shared" si="573"/>
        <v>0</v>
      </c>
      <c r="R1060" s="30">
        <f t="shared" si="569"/>
        <v>0</v>
      </c>
      <c r="S1060" s="8">
        <f t="shared" si="563"/>
        <v>0</v>
      </c>
      <c r="T1060" s="122">
        <f t="shared" si="570"/>
        <v>0.13059999999999999</v>
      </c>
      <c r="U1060" s="121">
        <f t="shared" si="553"/>
        <v>12</v>
      </c>
      <c r="V1060" s="121">
        <v>252</v>
      </c>
      <c r="W1060" s="120">
        <f t="shared" si="564"/>
        <v>1.005862281</v>
      </c>
      <c r="X1060" s="113">
        <f t="shared" si="577"/>
        <v>7.9301119800000004</v>
      </c>
      <c r="Y1060" s="191">
        <f t="shared" si="578"/>
        <v>0</v>
      </c>
      <c r="Z1060" s="125" t="str">
        <f t="shared" si="574"/>
        <v>INCORPJ=</v>
      </c>
      <c r="AA1060" s="118">
        <f t="shared" si="575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65"/>
        <v>45206</v>
      </c>
      <c r="B1061" s="113">
        <f t="shared" si="559"/>
        <v>1361.47690794</v>
      </c>
      <c r="C1061" s="113">
        <f t="shared" si="571"/>
        <v>1085.0007733100001</v>
      </c>
      <c r="D1061" s="114">
        <f t="shared" si="566"/>
        <v>6667.94</v>
      </c>
      <c r="E1061" s="115">
        <f t="shared" si="555"/>
        <v>6683.28</v>
      </c>
      <c r="F1061" s="116">
        <f t="shared" si="556"/>
        <v>45158</v>
      </c>
      <c r="G1061" s="117">
        <f t="shared" si="560"/>
        <v>2.3005605929267148E-3</v>
      </c>
      <c r="H1061" s="118">
        <f t="shared" si="572"/>
        <v>45219</v>
      </c>
      <c r="I1061" s="118">
        <f t="shared" si="561"/>
        <v>45219</v>
      </c>
      <c r="J1061" s="119">
        <f t="shared" si="567"/>
        <v>21</v>
      </c>
      <c r="K1061" s="119">
        <f t="shared" si="557"/>
        <v>13</v>
      </c>
      <c r="L1061" s="8">
        <f t="shared" si="568"/>
        <v>1.0014235300000001</v>
      </c>
      <c r="M1061" s="120">
        <f t="shared" si="558"/>
        <v>1.0011996999999999</v>
      </c>
      <c r="N1061" s="120">
        <f t="shared" si="576"/>
        <v>1.2451233439829261</v>
      </c>
      <c r="O1061" s="113">
        <f t="shared" si="554"/>
        <v>1.24689581</v>
      </c>
      <c r="P1061" s="113">
        <f t="shared" si="562"/>
        <v>1352.8829180800001</v>
      </c>
      <c r="Q1061" s="11">
        <f t="shared" si="573"/>
        <v>0</v>
      </c>
      <c r="R1061" s="30">
        <f t="shared" si="569"/>
        <v>0</v>
      </c>
      <c r="S1061" s="8">
        <f t="shared" si="563"/>
        <v>0</v>
      </c>
      <c r="T1061" s="122">
        <f t="shared" si="570"/>
        <v>0.13059999999999999</v>
      </c>
      <c r="U1061" s="121">
        <f t="shared" ref="U1061:U1124" si="579">IF(Q1060&gt;0,1,IF(K1061=K1060,U1060,U1060+1))</f>
        <v>13</v>
      </c>
      <c r="V1061" s="121">
        <v>252</v>
      </c>
      <c r="W1061" s="120">
        <f t="shared" si="564"/>
        <v>1.006352353</v>
      </c>
      <c r="X1061" s="113">
        <f t="shared" si="577"/>
        <v>8.5939898600000006</v>
      </c>
      <c r="Y1061" s="191">
        <f t="shared" si="578"/>
        <v>0</v>
      </c>
      <c r="Z1061" s="125" t="str">
        <f t="shared" si="574"/>
        <v>INCORPJ=</v>
      </c>
      <c r="AA1061" s="118">
        <f t="shared" si="575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65"/>
        <v>45207</v>
      </c>
      <c r="B1062" s="113">
        <f t="shared" si="559"/>
        <v>1361.47690794</v>
      </c>
      <c r="C1062" s="113">
        <f t="shared" si="571"/>
        <v>1085.0007733100001</v>
      </c>
      <c r="D1062" s="114">
        <f t="shared" si="566"/>
        <v>6667.94</v>
      </c>
      <c r="E1062" s="115">
        <f t="shared" si="555"/>
        <v>6683.28</v>
      </c>
      <c r="F1062" s="116">
        <f t="shared" si="556"/>
        <v>45158</v>
      </c>
      <c r="G1062" s="117">
        <f t="shared" si="560"/>
        <v>2.3005605929267148E-3</v>
      </c>
      <c r="H1062" s="118">
        <f t="shared" si="572"/>
        <v>45219</v>
      </c>
      <c r="I1062" s="118">
        <f t="shared" si="561"/>
        <v>45219</v>
      </c>
      <c r="J1062" s="119">
        <f t="shared" si="567"/>
        <v>21</v>
      </c>
      <c r="K1062" s="119">
        <f t="shared" si="557"/>
        <v>13</v>
      </c>
      <c r="L1062" s="8">
        <f t="shared" si="568"/>
        <v>1.0014235300000001</v>
      </c>
      <c r="M1062" s="120">
        <f t="shared" si="558"/>
        <v>1.0011996999999999</v>
      </c>
      <c r="N1062" s="120">
        <f t="shared" si="576"/>
        <v>1.2451233439829261</v>
      </c>
      <c r="O1062" s="113">
        <f t="shared" si="554"/>
        <v>1.24689581</v>
      </c>
      <c r="P1062" s="113">
        <f t="shared" si="562"/>
        <v>1352.8829180800001</v>
      </c>
      <c r="Q1062" s="11">
        <f t="shared" si="573"/>
        <v>0</v>
      </c>
      <c r="R1062" s="30">
        <f t="shared" si="569"/>
        <v>0</v>
      </c>
      <c r="S1062" s="8">
        <f t="shared" si="563"/>
        <v>0</v>
      </c>
      <c r="T1062" s="122">
        <f t="shared" si="570"/>
        <v>0.13059999999999999</v>
      </c>
      <c r="U1062" s="121">
        <f t="shared" si="579"/>
        <v>13</v>
      </c>
      <c r="V1062" s="121">
        <v>252</v>
      </c>
      <c r="W1062" s="120">
        <f t="shared" si="564"/>
        <v>1.006352353</v>
      </c>
      <c r="X1062" s="113">
        <f t="shared" si="577"/>
        <v>8.5939898600000006</v>
      </c>
      <c r="Y1062" s="191">
        <f t="shared" si="578"/>
        <v>0</v>
      </c>
      <c r="Z1062" s="125" t="str">
        <f t="shared" si="574"/>
        <v>INCORPJ=</v>
      </c>
      <c r="AA1062" s="118">
        <f t="shared" si="575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65"/>
        <v>45208</v>
      </c>
      <c r="B1063" s="113">
        <f t="shared" si="559"/>
        <v>1361.47690794</v>
      </c>
      <c r="C1063" s="113">
        <f t="shared" si="571"/>
        <v>1085.0007733100001</v>
      </c>
      <c r="D1063" s="114">
        <f t="shared" si="566"/>
        <v>6667.94</v>
      </c>
      <c r="E1063" s="115">
        <f t="shared" si="555"/>
        <v>6683.28</v>
      </c>
      <c r="F1063" s="116">
        <f t="shared" si="556"/>
        <v>45158</v>
      </c>
      <c r="G1063" s="117">
        <f t="shared" si="560"/>
        <v>2.3005605929267148E-3</v>
      </c>
      <c r="H1063" s="118">
        <f t="shared" si="572"/>
        <v>45219</v>
      </c>
      <c r="I1063" s="118">
        <f t="shared" si="561"/>
        <v>45219</v>
      </c>
      <c r="J1063" s="119">
        <f t="shared" si="567"/>
        <v>21</v>
      </c>
      <c r="K1063" s="119">
        <f t="shared" si="557"/>
        <v>13</v>
      </c>
      <c r="L1063" s="8">
        <f t="shared" si="568"/>
        <v>1.0014235300000001</v>
      </c>
      <c r="M1063" s="120">
        <f t="shared" si="558"/>
        <v>1.0011996999999999</v>
      </c>
      <c r="N1063" s="120">
        <f t="shared" si="576"/>
        <v>1.2451233439829261</v>
      </c>
      <c r="O1063" s="113">
        <f t="shared" si="554"/>
        <v>1.24689581</v>
      </c>
      <c r="P1063" s="113">
        <f t="shared" si="562"/>
        <v>1352.8829180800001</v>
      </c>
      <c r="Q1063" s="11">
        <f t="shared" si="573"/>
        <v>0</v>
      </c>
      <c r="R1063" s="30">
        <f t="shared" si="569"/>
        <v>0</v>
      </c>
      <c r="S1063" s="8">
        <f t="shared" si="563"/>
        <v>0</v>
      </c>
      <c r="T1063" s="122">
        <f t="shared" si="570"/>
        <v>0.13059999999999999</v>
      </c>
      <c r="U1063" s="121">
        <f t="shared" si="579"/>
        <v>13</v>
      </c>
      <c r="V1063" s="121">
        <v>252</v>
      </c>
      <c r="W1063" s="120">
        <f t="shared" si="564"/>
        <v>1.006352353</v>
      </c>
      <c r="X1063" s="113">
        <f t="shared" si="577"/>
        <v>8.5939898600000006</v>
      </c>
      <c r="Y1063" s="191">
        <f t="shared" si="578"/>
        <v>0</v>
      </c>
      <c r="Z1063" s="125" t="str">
        <f t="shared" si="574"/>
        <v>INCORPJ=</v>
      </c>
      <c r="AA1063" s="118">
        <f t="shared" si="575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65"/>
        <v>45209</v>
      </c>
      <c r="B1064" s="113">
        <f t="shared" si="559"/>
        <v>1362.2892918</v>
      </c>
      <c r="C1064" s="113">
        <f t="shared" si="571"/>
        <v>1085.0007733100001</v>
      </c>
      <c r="D1064" s="114">
        <f t="shared" si="566"/>
        <v>6667.94</v>
      </c>
      <c r="E1064" s="115">
        <f t="shared" si="555"/>
        <v>6683.28</v>
      </c>
      <c r="F1064" s="116">
        <f t="shared" si="556"/>
        <v>45158</v>
      </c>
      <c r="G1064" s="117">
        <f t="shared" si="560"/>
        <v>2.3005605929267148E-3</v>
      </c>
      <c r="H1064" s="118">
        <f t="shared" si="572"/>
        <v>45219</v>
      </c>
      <c r="I1064" s="118">
        <f t="shared" si="561"/>
        <v>45219</v>
      </c>
      <c r="J1064" s="119">
        <f t="shared" si="567"/>
        <v>21</v>
      </c>
      <c r="K1064" s="119">
        <f t="shared" si="557"/>
        <v>14</v>
      </c>
      <c r="L1064" s="8">
        <f t="shared" si="568"/>
        <v>1.00153311</v>
      </c>
      <c r="M1064" s="120">
        <f t="shared" si="558"/>
        <v>1.0011996999999999</v>
      </c>
      <c r="N1064" s="120">
        <f t="shared" si="576"/>
        <v>1.2451233439829261</v>
      </c>
      <c r="O1064" s="113">
        <f t="shared" si="554"/>
        <v>1.24703225</v>
      </c>
      <c r="P1064" s="113">
        <f t="shared" si="562"/>
        <v>1353.0309555900001</v>
      </c>
      <c r="Q1064" s="11">
        <f t="shared" si="573"/>
        <v>0</v>
      </c>
      <c r="R1064" s="30">
        <f t="shared" si="569"/>
        <v>0</v>
      </c>
      <c r="S1064" s="8">
        <f t="shared" si="563"/>
        <v>0</v>
      </c>
      <c r="T1064" s="122">
        <f t="shared" si="570"/>
        <v>0.13059999999999999</v>
      </c>
      <c r="U1064" s="121">
        <f t="shared" si="579"/>
        <v>14</v>
      </c>
      <c r="V1064" s="121">
        <v>252</v>
      </c>
      <c r="W1064" s="120">
        <f t="shared" si="564"/>
        <v>1.0068426640000001</v>
      </c>
      <c r="X1064" s="113">
        <f t="shared" si="577"/>
        <v>9.2583362099999995</v>
      </c>
      <c r="Y1064" s="191">
        <f t="shared" si="578"/>
        <v>0</v>
      </c>
      <c r="Z1064" s="125" t="str">
        <f t="shared" si="574"/>
        <v>INCORPJ=</v>
      </c>
      <c r="AA1064" s="118">
        <f t="shared" si="575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65"/>
        <v>45210</v>
      </c>
      <c r="B1065" s="113">
        <f t="shared" si="559"/>
        <v>1363.1021756600001</v>
      </c>
      <c r="C1065" s="113">
        <f t="shared" si="571"/>
        <v>1085.0007733100001</v>
      </c>
      <c r="D1065" s="114">
        <f t="shared" si="566"/>
        <v>6667.94</v>
      </c>
      <c r="E1065" s="115">
        <f t="shared" si="555"/>
        <v>6683.28</v>
      </c>
      <c r="F1065" s="116">
        <f t="shared" si="556"/>
        <v>45158</v>
      </c>
      <c r="G1065" s="117">
        <f t="shared" si="560"/>
        <v>2.3005605929267148E-3</v>
      </c>
      <c r="H1065" s="118">
        <f t="shared" si="572"/>
        <v>45219</v>
      </c>
      <c r="I1065" s="118">
        <f t="shared" si="561"/>
        <v>45219</v>
      </c>
      <c r="J1065" s="119">
        <f t="shared" si="567"/>
        <v>21</v>
      </c>
      <c r="K1065" s="119">
        <f t="shared" si="557"/>
        <v>15</v>
      </c>
      <c r="L1065" s="8">
        <f t="shared" si="568"/>
        <v>1.00164271</v>
      </c>
      <c r="M1065" s="120">
        <f t="shared" si="558"/>
        <v>1.0011996999999999</v>
      </c>
      <c r="N1065" s="120">
        <f t="shared" si="576"/>
        <v>1.2451233439829261</v>
      </c>
      <c r="O1065" s="113">
        <f t="shared" ref="O1065:O1128" si="580">TRUNC(TRUNC((L1065*N1065),15),8)</f>
        <v>1.2471687199999999</v>
      </c>
      <c r="P1065" s="113">
        <f t="shared" si="562"/>
        <v>1353.17902564</v>
      </c>
      <c r="Q1065" s="11">
        <f t="shared" si="573"/>
        <v>0</v>
      </c>
      <c r="R1065" s="30">
        <f t="shared" si="569"/>
        <v>0</v>
      </c>
      <c r="S1065" s="8">
        <f t="shared" si="563"/>
        <v>0</v>
      </c>
      <c r="T1065" s="122">
        <f t="shared" si="570"/>
        <v>0.13059999999999999</v>
      </c>
      <c r="U1065" s="121">
        <f t="shared" si="579"/>
        <v>15</v>
      </c>
      <c r="V1065" s="121">
        <v>252</v>
      </c>
      <c r="W1065" s="120">
        <f t="shared" si="564"/>
        <v>1.0073332129999999</v>
      </c>
      <c r="X1065" s="113">
        <f t="shared" si="577"/>
        <v>9.9231500199999996</v>
      </c>
      <c r="Y1065" s="191">
        <f t="shared" si="578"/>
        <v>0</v>
      </c>
      <c r="Z1065" s="125" t="str">
        <f t="shared" si="574"/>
        <v>INCORPJ=</v>
      </c>
      <c r="AA1065" s="118">
        <f t="shared" si="575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65"/>
        <v>45211</v>
      </c>
      <c r="B1066" s="113">
        <f t="shared" si="559"/>
        <v>1363.9155295999999</v>
      </c>
      <c r="C1066" s="113">
        <f t="shared" si="571"/>
        <v>1085.0007733100001</v>
      </c>
      <c r="D1066" s="114">
        <f t="shared" si="566"/>
        <v>6667.94</v>
      </c>
      <c r="E1066" s="115">
        <f t="shared" ref="E1066:E1129" si="581">IF($K1066=1,VLOOKUP($A1065,$AO$10:$AS$131,4),E1065)</f>
        <v>6683.28</v>
      </c>
      <c r="F1066" s="116">
        <f t="shared" ref="F1066:F1129" si="582">IF($K1066=1,VLOOKUP($A1065,$AO$10:$AS$131,5),F1065)</f>
        <v>45158</v>
      </c>
      <c r="G1066" s="117">
        <f t="shared" si="560"/>
        <v>2.3005605929267148E-3</v>
      </c>
      <c r="H1066" s="118">
        <f t="shared" si="572"/>
        <v>45219</v>
      </c>
      <c r="I1066" s="118">
        <f t="shared" si="561"/>
        <v>45219</v>
      </c>
      <c r="J1066" s="119">
        <f t="shared" si="567"/>
        <v>21</v>
      </c>
      <c r="K1066" s="119">
        <f t="shared" ref="K1066:K1129" si="583">(J1066-(NETWORKDAYS(A1066,I1066,AD$176:AD$502)-1))</f>
        <v>16</v>
      </c>
      <c r="L1066" s="8">
        <f t="shared" si="568"/>
        <v>1.00175232</v>
      </c>
      <c r="M1066" s="120">
        <f t="shared" ref="M1066:M1129" si="584">IF(I1066&gt;I1065,L1065,M1065)</f>
        <v>1.0011996999999999</v>
      </c>
      <c r="N1066" s="120">
        <f t="shared" si="576"/>
        <v>1.2451233439829261</v>
      </c>
      <c r="O1066" s="113">
        <f t="shared" si="580"/>
        <v>1.2473051900000001</v>
      </c>
      <c r="P1066" s="113">
        <f t="shared" si="562"/>
        <v>1353.3270957</v>
      </c>
      <c r="Q1066" s="11">
        <f t="shared" si="573"/>
        <v>0</v>
      </c>
      <c r="R1066" s="30">
        <f t="shared" si="569"/>
        <v>0</v>
      </c>
      <c r="S1066" s="8">
        <f t="shared" si="563"/>
        <v>0</v>
      </c>
      <c r="T1066" s="122">
        <f t="shared" si="570"/>
        <v>0.13059999999999999</v>
      </c>
      <c r="U1066" s="121">
        <f t="shared" si="579"/>
        <v>16</v>
      </c>
      <c r="V1066" s="121">
        <v>252</v>
      </c>
      <c r="W1066" s="120">
        <f t="shared" si="564"/>
        <v>1.007824002</v>
      </c>
      <c r="X1066" s="113">
        <f t="shared" si="577"/>
        <v>10.5884339</v>
      </c>
      <c r="Y1066" s="191">
        <f t="shared" si="578"/>
        <v>0</v>
      </c>
      <c r="Z1066" s="125" t="str">
        <f t="shared" si="574"/>
        <v>INCORPJ=</v>
      </c>
      <c r="AA1066" s="118">
        <f t="shared" si="575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65"/>
        <v>45212</v>
      </c>
      <c r="B1067" s="113">
        <f t="shared" si="559"/>
        <v>1363.9155295999999</v>
      </c>
      <c r="C1067" s="113">
        <f t="shared" si="571"/>
        <v>1085.0007733100001</v>
      </c>
      <c r="D1067" s="114">
        <f t="shared" si="566"/>
        <v>6667.94</v>
      </c>
      <c r="E1067" s="115">
        <f t="shared" si="581"/>
        <v>6683.28</v>
      </c>
      <c r="F1067" s="116">
        <f t="shared" si="582"/>
        <v>45158</v>
      </c>
      <c r="G1067" s="117">
        <f t="shared" si="560"/>
        <v>2.3005605929267148E-3</v>
      </c>
      <c r="H1067" s="118">
        <f t="shared" si="572"/>
        <v>45219</v>
      </c>
      <c r="I1067" s="118">
        <f t="shared" si="561"/>
        <v>45219</v>
      </c>
      <c r="J1067" s="119">
        <f t="shared" si="567"/>
        <v>21</v>
      </c>
      <c r="K1067" s="119">
        <f t="shared" si="583"/>
        <v>16</v>
      </c>
      <c r="L1067" s="8">
        <f t="shared" si="568"/>
        <v>1.00175232</v>
      </c>
      <c r="M1067" s="120">
        <f t="shared" si="584"/>
        <v>1.0011996999999999</v>
      </c>
      <c r="N1067" s="120">
        <f t="shared" si="576"/>
        <v>1.2451233439829261</v>
      </c>
      <c r="O1067" s="113">
        <f t="shared" si="580"/>
        <v>1.2473051900000001</v>
      </c>
      <c r="P1067" s="113">
        <f t="shared" si="562"/>
        <v>1353.3270957</v>
      </c>
      <c r="Q1067" s="11">
        <f t="shared" si="573"/>
        <v>0</v>
      </c>
      <c r="R1067" s="30">
        <f t="shared" si="569"/>
        <v>0</v>
      </c>
      <c r="S1067" s="8">
        <f t="shared" si="563"/>
        <v>0</v>
      </c>
      <c r="T1067" s="122">
        <f t="shared" si="570"/>
        <v>0.13059999999999999</v>
      </c>
      <c r="U1067" s="121">
        <f t="shared" si="579"/>
        <v>16</v>
      </c>
      <c r="V1067" s="121">
        <v>252</v>
      </c>
      <c r="W1067" s="120">
        <f t="shared" si="564"/>
        <v>1.007824002</v>
      </c>
      <c r="X1067" s="113">
        <f t="shared" si="577"/>
        <v>10.5884339</v>
      </c>
      <c r="Y1067" s="191">
        <f t="shared" si="578"/>
        <v>0</v>
      </c>
      <c r="Z1067" s="125" t="str">
        <f t="shared" si="574"/>
        <v>INCORPJ=</v>
      </c>
      <c r="AA1067" s="118">
        <f t="shared" si="575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65"/>
        <v>45213</v>
      </c>
      <c r="B1068" s="113">
        <f t="shared" si="559"/>
        <v>1364.7293961099999</v>
      </c>
      <c r="C1068" s="113">
        <f t="shared" si="571"/>
        <v>1085.0007733100001</v>
      </c>
      <c r="D1068" s="114">
        <f t="shared" si="566"/>
        <v>6667.94</v>
      </c>
      <c r="E1068" s="115">
        <f t="shared" si="581"/>
        <v>6683.28</v>
      </c>
      <c r="F1068" s="116">
        <f t="shared" si="582"/>
        <v>45158</v>
      </c>
      <c r="G1068" s="117">
        <f t="shared" si="560"/>
        <v>2.3005605929267148E-3</v>
      </c>
      <c r="H1068" s="118">
        <f t="shared" si="572"/>
        <v>45219</v>
      </c>
      <c r="I1068" s="118">
        <f t="shared" si="561"/>
        <v>45219</v>
      </c>
      <c r="J1068" s="119">
        <f t="shared" si="567"/>
        <v>21</v>
      </c>
      <c r="K1068" s="119">
        <f t="shared" si="583"/>
        <v>17</v>
      </c>
      <c r="L1068" s="8">
        <f t="shared" si="568"/>
        <v>1.0018619499999999</v>
      </c>
      <c r="M1068" s="120">
        <f t="shared" si="584"/>
        <v>1.0011996999999999</v>
      </c>
      <c r="N1068" s="120">
        <f t="shared" si="576"/>
        <v>1.2451233439829261</v>
      </c>
      <c r="O1068" s="113">
        <f t="shared" si="580"/>
        <v>1.2474417</v>
      </c>
      <c r="P1068" s="113">
        <f t="shared" si="562"/>
        <v>1353.47520915</v>
      </c>
      <c r="Q1068" s="11">
        <f t="shared" si="573"/>
        <v>0</v>
      </c>
      <c r="R1068" s="30">
        <f t="shared" si="569"/>
        <v>0</v>
      </c>
      <c r="S1068" s="8">
        <f t="shared" si="563"/>
        <v>0</v>
      </c>
      <c r="T1068" s="122">
        <f t="shared" si="570"/>
        <v>0.13059999999999999</v>
      </c>
      <c r="U1068" s="121">
        <f t="shared" si="579"/>
        <v>17</v>
      </c>
      <c r="V1068" s="121">
        <v>252</v>
      </c>
      <c r="W1068" s="120">
        <f t="shared" si="564"/>
        <v>1.0083150299999999</v>
      </c>
      <c r="X1068" s="113">
        <f t="shared" si="577"/>
        <v>11.25418696</v>
      </c>
      <c r="Y1068" s="191">
        <f t="shared" si="578"/>
        <v>0</v>
      </c>
      <c r="Z1068" s="125" t="str">
        <f t="shared" si="574"/>
        <v>INCORPJ=</v>
      </c>
      <c r="AA1068" s="118">
        <f t="shared" si="575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65"/>
        <v>45214</v>
      </c>
      <c r="B1069" s="113">
        <f t="shared" si="559"/>
        <v>1364.7293961099999</v>
      </c>
      <c r="C1069" s="113">
        <f t="shared" si="571"/>
        <v>1085.0007733100001</v>
      </c>
      <c r="D1069" s="114">
        <f t="shared" si="566"/>
        <v>6667.94</v>
      </c>
      <c r="E1069" s="115">
        <f t="shared" si="581"/>
        <v>6683.28</v>
      </c>
      <c r="F1069" s="116">
        <f t="shared" si="582"/>
        <v>45158</v>
      </c>
      <c r="G1069" s="117">
        <f t="shared" si="560"/>
        <v>2.3005605929267148E-3</v>
      </c>
      <c r="H1069" s="118">
        <f t="shared" si="572"/>
        <v>45219</v>
      </c>
      <c r="I1069" s="118">
        <f t="shared" si="561"/>
        <v>45219</v>
      </c>
      <c r="J1069" s="119">
        <f t="shared" si="567"/>
        <v>21</v>
      </c>
      <c r="K1069" s="119">
        <f t="shared" si="583"/>
        <v>17</v>
      </c>
      <c r="L1069" s="8">
        <f t="shared" si="568"/>
        <v>1.0018619499999999</v>
      </c>
      <c r="M1069" s="120">
        <f t="shared" si="584"/>
        <v>1.0011996999999999</v>
      </c>
      <c r="N1069" s="120">
        <f t="shared" si="576"/>
        <v>1.2451233439829261</v>
      </c>
      <c r="O1069" s="113">
        <f t="shared" si="580"/>
        <v>1.2474417</v>
      </c>
      <c r="P1069" s="113">
        <f t="shared" si="562"/>
        <v>1353.47520915</v>
      </c>
      <c r="Q1069" s="11">
        <f t="shared" si="573"/>
        <v>0</v>
      </c>
      <c r="R1069" s="30">
        <f t="shared" si="569"/>
        <v>0</v>
      </c>
      <c r="S1069" s="8">
        <f t="shared" si="563"/>
        <v>0</v>
      </c>
      <c r="T1069" s="122">
        <f t="shared" si="570"/>
        <v>0.13059999999999999</v>
      </c>
      <c r="U1069" s="121">
        <f t="shared" si="579"/>
        <v>17</v>
      </c>
      <c r="V1069" s="121">
        <v>252</v>
      </c>
      <c r="W1069" s="120">
        <f t="shared" si="564"/>
        <v>1.0083150299999999</v>
      </c>
      <c r="X1069" s="113">
        <f t="shared" si="577"/>
        <v>11.25418696</v>
      </c>
      <c r="Y1069" s="191">
        <f t="shared" si="578"/>
        <v>0</v>
      </c>
      <c r="Z1069" s="125" t="str">
        <f t="shared" si="574"/>
        <v>INCORPJ=</v>
      </c>
      <c r="AA1069" s="118">
        <f t="shared" si="575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65"/>
        <v>45215</v>
      </c>
      <c r="B1070" s="113">
        <f t="shared" si="559"/>
        <v>1364.7293961099999</v>
      </c>
      <c r="C1070" s="113">
        <f t="shared" si="571"/>
        <v>1085.0007733100001</v>
      </c>
      <c r="D1070" s="114">
        <f t="shared" si="566"/>
        <v>6667.94</v>
      </c>
      <c r="E1070" s="115">
        <f t="shared" si="581"/>
        <v>6683.28</v>
      </c>
      <c r="F1070" s="116">
        <f t="shared" si="582"/>
        <v>45158</v>
      </c>
      <c r="G1070" s="117">
        <f t="shared" si="560"/>
        <v>2.3005605929267148E-3</v>
      </c>
      <c r="H1070" s="118">
        <f t="shared" si="572"/>
        <v>45219</v>
      </c>
      <c r="I1070" s="118">
        <f t="shared" si="561"/>
        <v>45219</v>
      </c>
      <c r="J1070" s="119">
        <f t="shared" si="567"/>
        <v>21</v>
      </c>
      <c r="K1070" s="119">
        <f t="shared" si="583"/>
        <v>17</v>
      </c>
      <c r="L1070" s="8">
        <f t="shared" si="568"/>
        <v>1.0018619499999999</v>
      </c>
      <c r="M1070" s="120">
        <f t="shared" si="584"/>
        <v>1.0011996999999999</v>
      </c>
      <c r="N1070" s="120">
        <f t="shared" si="576"/>
        <v>1.2451233439829261</v>
      </c>
      <c r="O1070" s="113">
        <f t="shared" si="580"/>
        <v>1.2474417</v>
      </c>
      <c r="P1070" s="113">
        <f t="shared" si="562"/>
        <v>1353.47520915</v>
      </c>
      <c r="Q1070" s="11">
        <f t="shared" si="573"/>
        <v>0</v>
      </c>
      <c r="R1070" s="30">
        <f t="shared" si="569"/>
        <v>0</v>
      </c>
      <c r="S1070" s="8">
        <f t="shared" si="563"/>
        <v>0</v>
      </c>
      <c r="T1070" s="122">
        <f t="shared" si="570"/>
        <v>0.13059999999999999</v>
      </c>
      <c r="U1070" s="121">
        <f t="shared" si="579"/>
        <v>17</v>
      </c>
      <c r="V1070" s="121">
        <v>252</v>
      </c>
      <c r="W1070" s="120">
        <f t="shared" si="564"/>
        <v>1.0083150299999999</v>
      </c>
      <c r="X1070" s="113">
        <f t="shared" si="577"/>
        <v>11.25418696</v>
      </c>
      <c r="Y1070" s="191">
        <f t="shared" si="578"/>
        <v>0</v>
      </c>
      <c r="Z1070" s="125" t="str">
        <f t="shared" si="574"/>
        <v>INCORPJ=</v>
      </c>
      <c r="AA1070" s="118">
        <f t="shared" si="575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65"/>
        <v>45216</v>
      </c>
      <c r="B1071" s="113">
        <f t="shared" si="559"/>
        <v>1365.54372066</v>
      </c>
      <c r="C1071" s="113">
        <f t="shared" si="571"/>
        <v>1085.0007733100001</v>
      </c>
      <c r="D1071" s="114">
        <f t="shared" si="566"/>
        <v>6667.94</v>
      </c>
      <c r="E1071" s="115">
        <f t="shared" si="581"/>
        <v>6683.28</v>
      </c>
      <c r="F1071" s="116">
        <f t="shared" si="582"/>
        <v>45158</v>
      </c>
      <c r="G1071" s="117">
        <f t="shared" si="560"/>
        <v>2.3005605929267148E-3</v>
      </c>
      <c r="H1071" s="118">
        <f t="shared" si="572"/>
        <v>45219</v>
      </c>
      <c r="I1071" s="118">
        <f t="shared" si="561"/>
        <v>45219</v>
      </c>
      <c r="J1071" s="119">
        <f t="shared" si="567"/>
        <v>21</v>
      </c>
      <c r="K1071" s="119">
        <f t="shared" si="583"/>
        <v>18</v>
      </c>
      <c r="L1071" s="8">
        <f t="shared" si="568"/>
        <v>1.00197158</v>
      </c>
      <c r="M1071" s="120">
        <f t="shared" si="584"/>
        <v>1.0011996999999999</v>
      </c>
      <c r="N1071" s="120">
        <f t="shared" si="576"/>
        <v>1.2451233439829261</v>
      </c>
      <c r="O1071" s="113">
        <f t="shared" si="580"/>
        <v>1.2475782</v>
      </c>
      <c r="P1071" s="113">
        <f t="shared" si="562"/>
        <v>1353.62331176</v>
      </c>
      <c r="Q1071" s="11">
        <f t="shared" si="573"/>
        <v>0</v>
      </c>
      <c r="R1071" s="30">
        <f t="shared" si="569"/>
        <v>0</v>
      </c>
      <c r="S1071" s="8">
        <f t="shared" si="563"/>
        <v>0</v>
      </c>
      <c r="T1071" s="122">
        <f t="shared" si="570"/>
        <v>0.13059999999999999</v>
      </c>
      <c r="U1071" s="121">
        <f t="shared" si="579"/>
        <v>18</v>
      </c>
      <c r="V1071" s="121">
        <v>252</v>
      </c>
      <c r="W1071" s="120">
        <f t="shared" si="564"/>
        <v>1.008806297</v>
      </c>
      <c r="X1071" s="113">
        <f t="shared" si="577"/>
        <v>11.9204089</v>
      </c>
      <c r="Y1071" s="191">
        <f t="shared" si="578"/>
        <v>0</v>
      </c>
      <c r="Z1071" s="125" t="str">
        <f t="shared" si="574"/>
        <v>INCORPJ=</v>
      </c>
      <c r="AA1071" s="118">
        <f t="shared" si="575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65"/>
        <v>45217</v>
      </c>
      <c r="B1072" s="113">
        <f t="shared" si="559"/>
        <v>1366.3585471399999</v>
      </c>
      <c r="C1072" s="113">
        <f t="shared" si="571"/>
        <v>1085.0007733100001</v>
      </c>
      <c r="D1072" s="114">
        <f t="shared" si="566"/>
        <v>6667.94</v>
      </c>
      <c r="E1072" s="115">
        <f t="shared" si="581"/>
        <v>6683.28</v>
      </c>
      <c r="F1072" s="116">
        <f t="shared" si="582"/>
        <v>45158</v>
      </c>
      <c r="G1072" s="117">
        <f t="shared" si="560"/>
        <v>2.3005605929267148E-3</v>
      </c>
      <c r="H1072" s="118">
        <f t="shared" si="572"/>
        <v>45219</v>
      </c>
      <c r="I1072" s="118">
        <f t="shared" si="561"/>
        <v>45219</v>
      </c>
      <c r="J1072" s="119">
        <f t="shared" si="567"/>
        <v>21</v>
      </c>
      <c r="K1072" s="119">
        <f t="shared" si="583"/>
        <v>19</v>
      </c>
      <c r="L1072" s="8">
        <f t="shared" si="568"/>
        <v>1.0020812299999999</v>
      </c>
      <c r="M1072" s="120">
        <f t="shared" si="584"/>
        <v>1.0011996999999999</v>
      </c>
      <c r="N1072" s="120">
        <f t="shared" si="576"/>
        <v>1.2451233439829261</v>
      </c>
      <c r="O1072" s="113">
        <f t="shared" si="580"/>
        <v>1.24771473</v>
      </c>
      <c r="P1072" s="113">
        <f t="shared" si="562"/>
        <v>1353.77144692</v>
      </c>
      <c r="Q1072" s="11">
        <f t="shared" si="573"/>
        <v>0</v>
      </c>
      <c r="R1072" s="30">
        <f t="shared" si="569"/>
        <v>0</v>
      </c>
      <c r="S1072" s="8">
        <f t="shared" si="563"/>
        <v>0</v>
      </c>
      <c r="T1072" s="122">
        <f t="shared" si="570"/>
        <v>0.13059999999999999</v>
      </c>
      <c r="U1072" s="121">
        <f t="shared" si="579"/>
        <v>19</v>
      </c>
      <c r="V1072" s="121">
        <v>252</v>
      </c>
      <c r="W1072" s="120">
        <f t="shared" si="564"/>
        <v>1.0092978029999999</v>
      </c>
      <c r="X1072" s="113">
        <f t="shared" si="577"/>
        <v>12.58710022</v>
      </c>
      <c r="Y1072" s="191">
        <f t="shared" si="578"/>
        <v>0</v>
      </c>
      <c r="Z1072" s="125" t="str">
        <f t="shared" si="574"/>
        <v>INCORPJ=</v>
      </c>
      <c r="AA1072" s="118">
        <f t="shared" si="575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65"/>
        <v>45218</v>
      </c>
      <c r="B1073" s="113">
        <f t="shared" si="559"/>
        <v>1367.17385511</v>
      </c>
      <c r="C1073" s="113">
        <f t="shared" si="571"/>
        <v>1085.0007733100001</v>
      </c>
      <c r="D1073" s="114">
        <f t="shared" si="566"/>
        <v>6667.94</v>
      </c>
      <c r="E1073" s="115">
        <f t="shared" si="581"/>
        <v>6683.28</v>
      </c>
      <c r="F1073" s="116">
        <f t="shared" si="582"/>
        <v>45158</v>
      </c>
      <c r="G1073" s="117">
        <f t="shared" si="560"/>
        <v>2.3005605929267148E-3</v>
      </c>
      <c r="H1073" s="118">
        <f t="shared" si="572"/>
        <v>45219</v>
      </c>
      <c r="I1073" s="118">
        <f t="shared" si="561"/>
        <v>45219</v>
      </c>
      <c r="J1073" s="119">
        <f t="shared" si="567"/>
        <v>21</v>
      </c>
      <c r="K1073" s="119">
        <f t="shared" si="583"/>
        <v>20</v>
      </c>
      <c r="L1073" s="8">
        <f t="shared" si="568"/>
        <v>1.0021908900000001</v>
      </c>
      <c r="M1073" s="120">
        <f t="shared" si="584"/>
        <v>1.0011996999999999</v>
      </c>
      <c r="N1073" s="120">
        <f t="shared" si="576"/>
        <v>1.2451233439829261</v>
      </c>
      <c r="O1073" s="113">
        <f t="shared" si="580"/>
        <v>1.24785127</v>
      </c>
      <c r="P1073" s="113">
        <f t="shared" si="562"/>
        <v>1353.91959292</v>
      </c>
      <c r="Q1073" s="11">
        <f t="shared" si="573"/>
        <v>0</v>
      </c>
      <c r="R1073" s="30">
        <f t="shared" si="569"/>
        <v>0</v>
      </c>
      <c r="S1073" s="8">
        <f t="shared" si="563"/>
        <v>0</v>
      </c>
      <c r="T1073" s="122">
        <f t="shared" si="570"/>
        <v>0.13059999999999999</v>
      </c>
      <c r="U1073" s="121">
        <f t="shared" si="579"/>
        <v>20</v>
      </c>
      <c r="V1073" s="121">
        <v>252</v>
      </c>
      <c r="W1073" s="120">
        <f t="shared" si="564"/>
        <v>1.009789549</v>
      </c>
      <c r="X1073" s="113">
        <f t="shared" si="577"/>
        <v>13.25426219</v>
      </c>
      <c r="Y1073" s="191">
        <f t="shared" si="578"/>
        <v>0</v>
      </c>
      <c r="Z1073" s="125" t="str">
        <f t="shared" si="574"/>
        <v>INCORPJ=</v>
      </c>
      <c r="AA1073" s="118">
        <f t="shared" si="575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65"/>
        <v>45219</v>
      </c>
      <c r="B1074" s="113">
        <f t="shared" si="559"/>
        <v>1367.98964338</v>
      </c>
      <c r="C1074" s="113">
        <f t="shared" si="571"/>
        <v>1085.0007733100001</v>
      </c>
      <c r="D1074" s="114">
        <f t="shared" si="566"/>
        <v>6667.94</v>
      </c>
      <c r="E1074" s="115">
        <f t="shared" si="581"/>
        <v>6683.28</v>
      </c>
      <c r="F1074" s="116">
        <f t="shared" si="582"/>
        <v>45158</v>
      </c>
      <c r="G1074" s="117">
        <f t="shared" si="560"/>
        <v>2.3005605929267148E-3</v>
      </c>
      <c r="H1074" s="118">
        <f t="shared" si="572"/>
        <v>45250</v>
      </c>
      <c r="I1074" s="118">
        <f t="shared" si="561"/>
        <v>45219</v>
      </c>
      <c r="J1074" s="119">
        <f t="shared" si="567"/>
        <v>21</v>
      </c>
      <c r="K1074" s="119">
        <f t="shared" si="583"/>
        <v>21</v>
      </c>
      <c r="L1074" s="8">
        <f t="shared" si="568"/>
        <v>1.0023005599999999</v>
      </c>
      <c r="M1074" s="120">
        <f t="shared" si="584"/>
        <v>1.0011996999999999</v>
      </c>
      <c r="N1074" s="120">
        <f t="shared" si="576"/>
        <v>1.2451233439829261</v>
      </c>
      <c r="O1074" s="113">
        <f t="shared" si="580"/>
        <v>1.2479878200000001</v>
      </c>
      <c r="P1074" s="113">
        <f t="shared" si="562"/>
        <v>1354.06774978</v>
      </c>
      <c r="Q1074" s="11">
        <f t="shared" si="573"/>
        <v>35</v>
      </c>
      <c r="R1074" s="30">
        <f t="shared" si="569"/>
        <v>0</v>
      </c>
      <c r="S1074" s="8">
        <f t="shared" si="563"/>
        <v>0</v>
      </c>
      <c r="T1074" s="122">
        <f t="shared" si="570"/>
        <v>0.13059999999999999</v>
      </c>
      <c r="U1074" s="121">
        <f t="shared" si="579"/>
        <v>21</v>
      </c>
      <c r="V1074" s="121">
        <v>252</v>
      </c>
      <c r="W1074" s="120">
        <f t="shared" si="564"/>
        <v>1.010281534</v>
      </c>
      <c r="X1074" s="113">
        <f t="shared" si="577"/>
        <v>13.921893600000001</v>
      </c>
      <c r="Y1074" s="191">
        <f t="shared" si="578"/>
        <v>0</v>
      </c>
      <c r="Z1074" s="125" t="str">
        <f t="shared" si="574"/>
        <v>INCORPJ=</v>
      </c>
      <c r="AA1074" s="118">
        <f t="shared" si="575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65"/>
        <v>45220</v>
      </c>
      <c r="B1075" s="113">
        <f t="shared" si="559"/>
        <v>1368.8432451900001</v>
      </c>
      <c r="C1075" s="113">
        <f t="shared" si="571"/>
        <v>1096.1562456500001</v>
      </c>
      <c r="D1075" s="114">
        <f t="shared" si="566"/>
        <v>6683.28</v>
      </c>
      <c r="E1075" s="115">
        <f t="shared" si="581"/>
        <v>6700.66</v>
      </c>
      <c r="F1075" s="116">
        <f t="shared" si="582"/>
        <v>45189</v>
      </c>
      <c r="G1075" s="117">
        <f t="shared" si="560"/>
        <v>2.60051950539264E-3</v>
      </c>
      <c r="H1075" s="118">
        <f t="shared" si="572"/>
        <v>45250</v>
      </c>
      <c r="I1075" s="118">
        <f t="shared" si="561"/>
        <v>45250</v>
      </c>
      <c r="J1075" s="119">
        <f t="shared" si="567"/>
        <v>19</v>
      </c>
      <c r="K1075" s="119">
        <f t="shared" si="583"/>
        <v>1</v>
      </c>
      <c r="L1075" s="8">
        <f t="shared" si="568"/>
        <v>1.0001367000000001</v>
      </c>
      <c r="M1075" s="120">
        <f t="shared" si="584"/>
        <v>1.0023005599999999</v>
      </c>
      <c r="N1075" s="120">
        <f t="shared" si="576"/>
        <v>1.2479878249431593</v>
      </c>
      <c r="O1075" s="113">
        <f t="shared" si="580"/>
        <v>1.24815842</v>
      </c>
      <c r="P1075" s="113">
        <f t="shared" si="562"/>
        <v>1368.1766476400001</v>
      </c>
      <c r="Q1075" s="11">
        <f t="shared" si="573"/>
        <v>0</v>
      </c>
      <c r="R1075" s="30">
        <f t="shared" si="569"/>
        <v>0</v>
      </c>
      <c r="S1075" s="8">
        <f t="shared" si="563"/>
        <v>0</v>
      </c>
      <c r="T1075" s="122">
        <f t="shared" si="570"/>
        <v>0.13059999999999999</v>
      </c>
      <c r="U1075" s="121">
        <f t="shared" si="579"/>
        <v>1</v>
      </c>
      <c r="V1075" s="121">
        <v>252</v>
      </c>
      <c r="W1075" s="120">
        <f t="shared" si="564"/>
        <v>1.000487216</v>
      </c>
      <c r="X1075" s="113">
        <f t="shared" si="577"/>
        <v>0.66659754999999998</v>
      </c>
      <c r="Y1075" s="191">
        <f t="shared" si="578"/>
        <v>0</v>
      </c>
      <c r="Z1075" s="125" t="str">
        <f t="shared" si="574"/>
        <v>INCORPJ=</v>
      </c>
      <c r="AA1075" s="118">
        <f t="shared" si="575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65"/>
        <v>45221</v>
      </c>
      <c r="B1076" s="113">
        <f t="shared" si="559"/>
        <v>1368.8432451900001</v>
      </c>
      <c r="C1076" s="113">
        <f t="shared" si="571"/>
        <v>1096.1562456500001</v>
      </c>
      <c r="D1076" s="114">
        <f t="shared" si="566"/>
        <v>6683.28</v>
      </c>
      <c r="E1076" s="115">
        <f t="shared" si="581"/>
        <v>6700.66</v>
      </c>
      <c r="F1076" s="116">
        <f t="shared" si="582"/>
        <v>45189</v>
      </c>
      <c r="G1076" s="117">
        <f t="shared" si="560"/>
        <v>2.60051950539264E-3</v>
      </c>
      <c r="H1076" s="118">
        <f t="shared" si="572"/>
        <v>45250</v>
      </c>
      <c r="I1076" s="118">
        <f t="shared" si="561"/>
        <v>45250</v>
      </c>
      <c r="J1076" s="119">
        <f t="shared" si="567"/>
        <v>19</v>
      </c>
      <c r="K1076" s="119">
        <f t="shared" si="583"/>
        <v>1</v>
      </c>
      <c r="L1076" s="8">
        <f t="shared" si="568"/>
        <v>1.0001367000000001</v>
      </c>
      <c r="M1076" s="120">
        <f t="shared" si="584"/>
        <v>1.0023005599999999</v>
      </c>
      <c r="N1076" s="120">
        <f t="shared" si="576"/>
        <v>1.2479878249431593</v>
      </c>
      <c r="O1076" s="113">
        <f t="shared" si="580"/>
        <v>1.24815842</v>
      </c>
      <c r="P1076" s="113">
        <f t="shared" si="562"/>
        <v>1368.1766476400001</v>
      </c>
      <c r="Q1076" s="11">
        <f t="shared" si="573"/>
        <v>0</v>
      </c>
      <c r="R1076" s="30">
        <f t="shared" si="569"/>
        <v>0</v>
      </c>
      <c r="S1076" s="8">
        <f t="shared" si="563"/>
        <v>0</v>
      </c>
      <c r="T1076" s="122">
        <f t="shared" si="570"/>
        <v>0.13059999999999999</v>
      </c>
      <c r="U1076" s="121">
        <f t="shared" si="579"/>
        <v>1</v>
      </c>
      <c r="V1076" s="121">
        <v>252</v>
      </c>
      <c r="W1076" s="120">
        <f t="shared" si="564"/>
        <v>1.000487216</v>
      </c>
      <c r="X1076" s="113">
        <f t="shared" si="577"/>
        <v>0.66659754999999998</v>
      </c>
      <c r="Y1076" s="191">
        <f t="shared" si="578"/>
        <v>0</v>
      </c>
      <c r="Z1076" s="125" t="str">
        <f t="shared" si="574"/>
        <v>INCORPJ=</v>
      </c>
      <c r="AA1076" s="118">
        <f t="shared" si="575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65"/>
        <v>45222</v>
      </c>
      <c r="B1077" s="113">
        <f t="shared" si="559"/>
        <v>1368.8432451900001</v>
      </c>
      <c r="C1077" s="113">
        <f t="shared" si="571"/>
        <v>1096.1562456500001</v>
      </c>
      <c r="D1077" s="114">
        <f t="shared" si="566"/>
        <v>6683.28</v>
      </c>
      <c r="E1077" s="115">
        <f t="shared" si="581"/>
        <v>6700.66</v>
      </c>
      <c r="F1077" s="116">
        <f t="shared" si="582"/>
        <v>45189</v>
      </c>
      <c r="G1077" s="117">
        <f t="shared" si="560"/>
        <v>2.60051950539264E-3</v>
      </c>
      <c r="H1077" s="118">
        <f t="shared" si="572"/>
        <v>45250</v>
      </c>
      <c r="I1077" s="118">
        <f t="shared" si="561"/>
        <v>45250</v>
      </c>
      <c r="J1077" s="119">
        <f t="shared" si="567"/>
        <v>19</v>
      </c>
      <c r="K1077" s="119">
        <f t="shared" si="583"/>
        <v>1</v>
      </c>
      <c r="L1077" s="8">
        <f t="shared" si="568"/>
        <v>1.0001367000000001</v>
      </c>
      <c r="M1077" s="120">
        <f t="shared" si="584"/>
        <v>1.0023005599999999</v>
      </c>
      <c r="N1077" s="120">
        <f t="shared" si="576"/>
        <v>1.2479878249431593</v>
      </c>
      <c r="O1077" s="113">
        <f t="shared" si="580"/>
        <v>1.24815842</v>
      </c>
      <c r="P1077" s="113">
        <f t="shared" si="562"/>
        <v>1368.1766476400001</v>
      </c>
      <c r="Q1077" s="11">
        <f t="shared" si="573"/>
        <v>0</v>
      </c>
      <c r="R1077" s="30">
        <f t="shared" si="569"/>
        <v>0</v>
      </c>
      <c r="S1077" s="8">
        <f t="shared" si="563"/>
        <v>0</v>
      </c>
      <c r="T1077" s="122">
        <f t="shared" si="570"/>
        <v>0.13059999999999999</v>
      </c>
      <c r="U1077" s="121">
        <f t="shared" si="579"/>
        <v>1</v>
      </c>
      <c r="V1077" s="121">
        <v>252</v>
      </c>
      <c r="W1077" s="120">
        <f t="shared" si="564"/>
        <v>1.000487216</v>
      </c>
      <c r="X1077" s="113">
        <f t="shared" si="577"/>
        <v>0.66659754999999998</v>
      </c>
      <c r="Y1077" s="191">
        <f t="shared" si="578"/>
        <v>0</v>
      </c>
      <c r="Z1077" s="125" t="str">
        <f t="shared" si="574"/>
        <v>INCORPJ=</v>
      </c>
      <c r="AA1077" s="118">
        <f t="shared" si="575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65"/>
        <v>45223</v>
      </c>
      <c r="B1078" s="113">
        <f t="shared" si="559"/>
        <v>1369.69737547</v>
      </c>
      <c r="C1078" s="113">
        <f t="shared" si="571"/>
        <v>1096.1562456500001</v>
      </c>
      <c r="D1078" s="114">
        <f t="shared" si="566"/>
        <v>6683.28</v>
      </c>
      <c r="E1078" s="115">
        <f t="shared" si="581"/>
        <v>6700.66</v>
      </c>
      <c r="F1078" s="116">
        <f t="shared" si="582"/>
        <v>45189</v>
      </c>
      <c r="G1078" s="117">
        <f t="shared" si="560"/>
        <v>2.60051950539264E-3</v>
      </c>
      <c r="H1078" s="118">
        <f t="shared" si="572"/>
        <v>45250</v>
      </c>
      <c r="I1078" s="118">
        <f t="shared" si="561"/>
        <v>45250</v>
      </c>
      <c r="J1078" s="119">
        <f t="shared" si="567"/>
        <v>19</v>
      </c>
      <c r="K1078" s="119">
        <f t="shared" si="583"/>
        <v>2</v>
      </c>
      <c r="L1078" s="8">
        <f t="shared" si="568"/>
        <v>1.0002734200000001</v>
      </c>
      <c r="M1078" s="120">
        <f t="shared" si="584"/>
        <v>1.0023005599999999</v>
      </c>
      <c r="N1078" s="120">
        <f t="shared" si="576"/>
        <v>1.2479878249431593</v>
      </c>
      <c r="O1078" s="113">
        <f t="shared" si="580"/>
        <v>1.24832904</v>
      </c>
      <c r="P1078" s="113">
        <f t="shared" si="562"/>
        <v>1368.36367382</v>
      </c>
      <c r="Q1078" s="11">
        <f t="shared" si="573"/>
        <v>0</v>
      </c>
      <c r="R1078" s="30">
        <f t="shared" si="569"/>
        <v>0</v>
      </c>
      <c r="S1078" s="8">
        <f t="shared" si="563"/>
        <v>0</v>
      </c>
      <c r="T1078" s="122">
        <f t="shared" si="570"/>
        <v>0.13059999999999999</v>
      </c>
      <c r="U1078" s="121">
        <f t="shared" si="579"/>
        <v>2</v>
      </c>
      <c r="V1078" s="121">
        <v>252</v>
      </c>
      <c r="W1078" s="120">
        <f t="shared" si="564"/>
        <v>1.0009746690000001</v>
      </c>
      <c r="X1078" s="113">
        <f t="shared" si="577"/>
        <v>1.3337016500000001</v>
      </c>
      <c r="Y1078" s="191">
        <f t="shared" si="578"/>
        <v>0</v>
      </c>
      <c r="Z1078" s="125" t="str">
        <f t="shared" si="574"/>
        <v>INCORPJ=</v>
      </c>
      <c r="AA1078" s="118">
        <f t="shared" si="575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65"/>
        <v>45224</v>
      </c>
      <c r="B1079" s="113">
        <f t="shared" si="559"/>
        <v>1370.5520343799999</v>
      </c>
      <c r="C1079" s="113">
        <f t="shared" si="571"/>
        <v>1096.1562456500001</v>
      </c>
      <c r="D1079" s="114">
        <f t="shared" si="566"/>
        <v>6683.28</v>
      </c>
      <c r="E1079" s="115">
        <f t="shared" si="581"/>
        <v>6700.66</v>
      </c>
      <c r="F1079" s="116">
        <f t="shared" si="582"/>
        <v>45189</v>
      </c>
      <c r="G1079" s="117">
        <f t="shared" si="560"/>
        <v>2.60051950539264E-3</v>
      </c>
      <c r="H1079" s="118">
        <f t="shared" si="572"/>
        <v>45250</v>
      </c>
      <c r="I1079" s="118">
        <f t="shared" si="561"/>
        <v>45250</v>
      </c>
      <c r="J1079" s="119">
        <f t="shared" si="567"/>
        <v>19</v>
      </c>
      <c r="K1079" s="119">
        <f t="shared" si="583"/>
        <v>3</v>
      </c>
      <c r="L1079" s="8">
        <f t="shared" si="568"/>
        <v>1.00041015</v>
      </c>
      <c r="M1079" s="120">
        <f t="shared" si="584"/>
        <v>1.0023005599999999</v>
      </c>
      <c r="N1079" s="120">
        <f t="shared" si="576"/>
        <v>1.2479878249431593</v>
      </c>
      <c r="O1079" s="113">
        <f t="shared" si="580"/>
        <v>1.2484996799999999</v>
      </c>
      <c r="P1079" s="113">
        <f t="shared" si="562"/>
        <v>1368.5507219199999</v>
      </c>
      <c r="Q1079" s="11">
        <f t="shared" si="573"/>
        <v>0</v>
      </c>
      <c r="R1079" s="30">
        <f t="shared" si="569"/>
        <v>0</v>
      </c>
      <c r="S1079" s="8">
        <f t="shared" si="563"/>
        <v>0</v>
      </c>
      <c r="T1079" s="122">
        <f t="shared" si="570"/>
        <v>0.13059999999999999</v>
      </c>
      <c r="U1079" s="121">
        <f t="shared" si="579"/>
        <v>3</v>
      </c>
      <c r="V1079" s="121">
        <v>252</v>
      </c>
      <c r="W1079" s="120">
        <f t="shared" si="564"/>
        <v>1.001462359</v>
      </c>
      <c r="X1079" s="113">
        <f t="shared" si="577"/>
        <v>2.0013124599999998</v>
      </c>
      <c r="Y1079" s="191">
        <f t="shared" si="578"/>
        <v>0</v>
      </c>
      <c r="Z1079" s="125" t="str">
        <f t="shared" si="574"/>
        <v>INCORPJ=</v>
      </c>
      <c r="AA1079" s="118">
        <f t="shared" si="575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65"/>
        <v>45225</v>
      </c>
      <c r="B1080" s="113">
        <f t="shared" si="559"/>
        <v>1371.4072468000002</v>
      </c>
      <c r="C1080" s="113">
        <f t="shared" si="571"/>
        <v>1096.1562456500001</v>
      </c>
      <c r="D1080" s="114">
        <f t="shared" si="566"/>
        <v>6683.28</v>
      </c>
      <c r="E1080" s="115">
        <f t="shared" si="581"/>
        <v>6700.66</v>
      </c>
      <c r="F1080" s="116">
        <f t="shared" si="582"/>
        <v>45189</v>
      </c>
      <c r="G1080" s="117">
        <f t="shared" si="560"/>
        <v>2.60051950539264E-3</v>
      </c>
      <c r="H1080" s="118">
        <f t="shared" si="572"/>
        <v>45250</v>
      </c>
      <c r="I1080" s="118">
        <f t="shared" si="561"/>
        <v>45250</v>
      </c>
      <c r="J1080" s="119">
        <f t="shared" si="567"/>
        <v>19</v>
      </c>
      <c r="K1080" s="119">
        <f t="shared" si="583"/>
        <v>4</v>
      </c>
      <c r="L1080" s="8">
        <f t="shared" si="568"/>
        <v>1.00054691</v>
      </c>
      <c r="M1080" s="120">
        <f t="shared" si="584"/>
        <v>1.0023005599999999</v>
      </c>
      <c r="N1080" s="120">
        <f t="shared" si="576"/>
        <v>1.2479878249431593</v>
      </c>
      <c r="O1080" s="113">
        <f t="shared" si="580"/>
        <v>1.24867036</v>
      </c>
      <c r="P1080" s="113">
        <f t="shared" si="562"/>
        <v>1368.7378138700001</v>
      </c>
      <c r="Q1080" s="11">
        <f t="shared" si="573"/>
        <v>0</v>
      </c>
      <c r="R1080" s="30">
        <f t="shared" si="569"/>
        <v>0</v>
      </c>
      <c r="S1080" s="8">
        <f t="shared" si="563"/>
        <v>0</v>
      </c>
      <c r="T1080" s="122">
        <f t="shared" si="570"/>
        <v>0.13059999999999999</v>
      </c>
      <c r="U1080" s="121">
        <f t="shared" si="579"/>
        <v>4</v>
      </c>
      <c r="V1080" s="121">
        <v>252</v>
      </c>
      <c r="W1080" s="120">
        <f t="shared" si="564"/>
        <v>1.001950288</v>
      </c>
      <c r="X1080" s="113">
        <f t="shared" si="577"/>
        <v>2.6694329300000001</v>
      </c>
      <c r="Y1080" s="191">
        <f t="shared" si="578"/>
        <v>0</v>
      </c>
      <c r="Z1080" s="125" t="str">
        <f t="shared" si="574"/>
        <v>INCORPJ=</v>
      </c>
      <c r="AA1080" s="118">
        <f t="shared" si="575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65"/>
        <v>45226</v>
      </c>
      <c r="B1081" s="113">
        <f t="shared" si="559"/>
        <v>1372.2629881999999</v>
      </c>
      <c r="C1081" s="113">
        <f t="shared" si="571"/>
        <v>1096.1562456500001</v>
      </c>
      <c r="D1081" s="114">
        <f t="shared" si="566"/>
        <v>6683.28</v>
      </c>
      <c r="E1081" s="115">
        <f t="shared" si="581"/>
        <v>6700.66</v>
      </c>
      <c r="F1081" s="116">
        <f t="shared" si="582"/>
        <v>45189</v>
      </c>
      <c r="G1081" s="117">
        <f t="shared" si="560"/>
        <v>2.60051950539264E-3</v>
      </c>
      <c r="H1081" s="118">
        <f t="shared" si="572"/>
        <v>45250</v>
      </c>
      <c r="I1081" s="118">
        <f t="shared" si="561"/>
        <v>45250</v>
      </c>
      <c r="J1081" s="119">
        <f t="shared" si="567"/>
        <v>19</v>
      </c>
      <c r="K1081" s="119">
        <f t="shared" si="583"/>
        <v>5</v>
      </c>
      <c r="L1081" s="8">
        <f t="shared" si="568"/>
        <v>1.00068369</v>
      </c>
      <c r="M1081" s="120">
        <f t="shared" si="584"/>
        <v>1.0023005599999999</v>
      </c>
      <c r="N1081" s="120">
        <f t="shared" si="576"/>
        <v>1.2479878249431593</v>
      </c>
      <c r="O1081" s="113">
        <f t="shared" si="580"/>
        <v>1.2488410599999999</v>
      </c>
      <c r="P1081" s="113">
        <f t="shared" si="562"/>
        <v>1368.9249277399999</v>
      </c>
      <c r="Q1081" s="11">
        <f t="shared" si="573"/>
        <v>0</v>
      </c>
      <c r="R1081" s="30">
        <f t="shared" si="569"/>
        <v>0</v>
      </c>
      <c r="S1081" s="8">
        <f t="shared" si="563"/>
        <v>0</v>
      </c>
      <c r="T1081" s="122">
        <f t="shared" si="570"/>
        <v>0.13059999999999999</v>
      </c>
      <c r="U1081" s="121">
        <f t="shared" si="579"/>
        <v>5</v>
      </c>
      <c r="V1081" s="121">
        <v>252</v>
      </c>
      <c r="W1081" s="120">
        <f t="shared" si="564"/>
        <v>1.002438454</v>
      </c>
      <c r="X1081" s="113">
        <f t="shared" si="577"/>
        <v>3.3380604599999999</v>
      </c>
      <c r="Y1081" s="191">
        <f t="shared" si="578"/>
        <v>0</v>
      </c>
      <c r="Z1081" s="125" t="str">
        <f t="shared" si="574"/>
        <v>INCORPJ=</v>
      </c>
      <c r="AA1081" s="118">
        <f t="shared" si="575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65"/>
        <v>45227</v>
      </c>
      <c r="B1082" s="113">
        <f t="shared" si="559"/>
        <v>1373.11924776</v>
      </c>
      <c r="C1082" s="113">
        <f t="shared" si="571"/>
        <v>1096.1562456500001</v>
      </c>
      <c r="D1082" s="114">
        <f t="shared" si="566"/>
        <v>6683.28</v>
      </c>
      <c r="E1082" s="115">
        <f t="shared" si="581"/>
        <v>6700.66</v>
      </c>
      <c r="F1082" s="116">
        <f t="shared" si="582"/>
        <v>45189</v>
      </c>
      <c r="G1082" s="117">
        <f t="shared" si="560"/>
        <v>2.60051950539264E-3</v>
      </c>
      <c r="H1082" s="118">
        <f t="shared" si="572"/>
        <v>45250</v>
      </c>
      <c r="I1082" s="118">
        <f t="shared" si="561"/>
        <v>45250</v>
      </c>
      <c r="J1082" s="119">
        <f t="shared" si="567"/>
        <v>19</v>
      </c>
      <c r="K1082" s="119">
        <f t="shared" si="583"/>
        <v>6</v>
      </c>
      <c r="L1082" s="8">
        <f t="shared" si="568"/>
        <v>1.00082048</v>
      </c>
      <c r="M1082" s="120">
        <f t="shared" si="584"/>
        <v>1.0023005599999999</v>
      </c>
      <c r="N1082" s="120">
        <f t="shared" si="576"/>
        <v>1.2479878249431593</v>
      </c>
      <c r="O1082" s="113">
        <f t="shared" si="580"/>
        <v>1.2490117700000001</v>
      </c>
      <c r="P1082" s="113">
        <f t="shared" si="562"/>
        <v>1369.1120525700001</v>
      </c>
      <c r="Q1082" s="11">
        <f t="shared" si="573"/>
        <v>0</v>
      </c>
      <c r="R1082" s="30">
        <f t="shared" si="569"/>
        <v>0</v>
      </c>
      <c r="S1082" s="8">
        <f t="shared" si="563"/>
        <v>0</v>
      </c>
      <c r="T1082" s="122">
        <f t="shared" si="570"/>
        <v>0.13059999999999999</v>
      </c>
      <c r="U1082" s="121">
        <f t="shared" si="579"/>
        <v>6</v>
      </c>
      <c r="V1082" s="121">
        <v>252</v>
      </c>
      <c r="W1082" s="120">
        <f t="shared" si="564"/>
        <v>1.0029268570000001</v>
      </c>
      <c r="X1082" s="113">
        <f t="shared" si="577"/>
        <v>4.00719519</v>
      </c>
      <c r="Y1082" s="191">
        <f t="shared" si="578"/>
        <v>0</v>
      </c>
      <c r="Z1082" s="125" t="str">
        <f t="shared" si="574"/>
        <v>INCORPJ=</v>
      </c>
      <c r="AA1082" s="118">
        <f t="shared" si="575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65"/>
        <v>45228</v>
      </c>
      <c r="B1083" s="113">
        <f t="shared" si="559"/>
        <v>1373.11924776</v>
      </c>
      <c r="C1083" s="113">
        <f t="shared" si="571"/>
        <v>1096.1562456500001</v>
      </c>
      <c r="D1083" s="114">
        <f t="shared" si="566"/>
        <v>6683.28</v>
      </c>
      <c r="E1083" s="115">
        <f t="shared" si="581"/>
        <v>6700.66</v>
      </c>
      <c r="F1083" s="116">
        <f t="shared" si="582"/>
        <v>45189</v>
      </c>
      <c r="G1083" s="117">
        <f t="shared" si="560"/>
        <v>2.60051950539264E-3</v>
      </c>
      <c r="H1083" s="118">
        <f t="shared" si="572"/>
        <v>45250</v>
      </c>
      <c r="I1083" s="118">
        <f t="shared" si="561"/>
        <v>45250</v>
      </c>
      <c r="J1083" s="119">
        <f t="shared" si="567"/>
        <v>19</v>
      </c>
      <c r="K1083" s="119">
        <f t="shared" si="583"/>
        <v>6</v>
      </c>
      <c r="L1083" s="8">
        <f t="shared" si="568"/>
        <v>1.00082048</v>
      </c>
      <c r="M1083" s="120">
        <f t="shared" si="584"/>
        <v>1.0023005599999999</v>
      </c>
      <c r="N1083" s="120">
        <f t="shared" si="576"/>
        <v>1.2479878249431593</v>
      </c>
      <c r="O1083" s="113">
        <f t="shared" si="580"/>
        <v>1.2490117700000001</v>
      </c>
      <c r="P1083" s="113">
        <f t="shared" si="562"/>
        <v>1369.1120525700001</v>
      </c>
      <c r="Q1083" s="11">
        <f t="shared" si="573"/>
        <v>0</v>
      </c>
      <c r="R1083" s="30">
        <f t="shared" si="569"/>
        <v>0</v>
      </c>
      <c r="S1083" s="8">
        <f t="shared" si="563"/>
        <v>0</v>
      </c>
      <c r="T1083" s="122">
        <f t="shared" si="570"/>
        <v>0.13059999999999999</v>
      </c>
      <c r="U1083" s="121">
        <f t="shared" si="579"/>
        <v>6</v>
      </c>
      <c r="V1083" s="121">
        <v>252</v>
      </c>
      <c r="W1083" s="120">
        <f t="shared" si="564"/>
        <v>1.0029268570000001</v>
      </c>
      <c r="X1083" s="113">
        <f t="shared" si="577"/>
        <v>4.00719519</v>
      </c>
      <c r="Y1083" s="191">
        <f t="shared" si="578"/>
        <v>0</v>
      </c>
      <c r="Z1083" s="125" t="str">
        <f t="shared" si="574"/>
        <v>INCORPJ=</v>
      </c>
      <c r="AA1083" s="118">
        <f t="shared" si="575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65"/>
        <v>45229</v>
      </c>
      <c r="B1084" s="113">
        <f t="shared" si="559"/>
        <v>1373.11924776</v>
      </c>
      <c r="C1084" s="113">
        <f t="shared" si="571"/>
        <v>1096.1562456500001</v>
      </c>
      <c r="D1084" s="114">
        <f t="shared" si="566"/>
        <v>6683.28</v>
      </c>
      <c r="E1084" s="115">
        <f t="shared" si="581"/>
        <v>6700.66</v>
      </c>
      <c r="F1084" s="116">
        <f t="shared" si="582"/>
        <v>45189</v>
      </c>
      <c r="G1084" s="117">
        <f t="shared" si="560"/>
        <v>2.60051950539264E-3</v>
      </c>
      <c r="H1084" s="118">
        <f t="shared" si="572"/>
        <v>45250</v>
      </c>
      <c r="I1084" s="118">
        <f t="shared" si="561"/>
        <v>45250</v>
      </c>
      <c r="J1084" s="119">
        <f t="shared" si="567"/>
        <v>19</v>
      </c>
      <c r="K1084" s="119">
        <f t="shared" si="583"/>
        <v>6</v>
      </c>
      <c r="L1084" s="8">
        <f t="shared" si="568"/>
        <v>1.00082048</v>
      </c>
      <c r="M1084" s="120">
        <f t="shared" si="584"/>
        <v>1.0023005599999999</v>
      </c>
      <c r="N1084" s="120">
        <f t="shared" si="576"/>
        <v>1.2479878249431593</v>
      </c>
      <c r="O1084" s="113">
        <f t="shared" si="580"/>
        <v>1.2490117700000001</v>
      </c>
      <c r="P1084" s="113">
        <f t="shared" si="562"/>
        <v>1369.1120525700001</v>
      </c>
      <c r="Q1084" s="11">
        <f t="shared" si="573"/>
        <v>0</v>
      </c>
      <c r="R1084" s="30">
        <f t="shared" si="569"/>
        <v>0</v>
      </c>
      <c r="S1084" s="8">
        <f t="shared" si="563"/>
        <v>0</v>
      </c>
      <c r="T1084" s="122">
        <f t="shared" si="570"/>
        <v>0.13059999999999999</v>
      </c>
      <c r="U1084" s="121">
        <f t="shared" si="579"/>
        <v>6</v>
      </c>
      <c r="V1084" s="121">
        <v>252</v>
      </c>
      <c r="W1084" s="120">
        <f t="shared" si="564"/>
        <v>1.0029268570000001</v>
      </c>
      <c r="X1084" s="113">
        <f t="shared" si="577"/>
        <v>4.00719519</v>
      </c>
      <c r="Y1084" s="191">
        <f t="shared" si="578"/>
        <v>0</v>
      </c>
      <c r="Z1084" s="125" t="str">
        <f t="shared" si="574"/>
        <v>INCORPJ=</v>
      </c>
      <c r="AA1084" s="118">
        <f t="shared" si="575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65"/>
        <v>45230</v>
      </c>
      <c r="B1085" s="113">
        <f t="shared" si="559"/>
        <v>1373.97606137</v>
      </c>
      <c r="C1085" s="113">
        <f t="shared" si="571"/>
        <v>1096.1562456500001</v>
      </c>
      <c r="D1085" s="114">
        <f t="shared" si="566"/>
        <v>6683.28</v>
      </c>
      <c r="E1085" s="115">
        <f t="shared" si="581"/>
        <v>6700.66</v>
      </c>
      <c r="F1085" s="116">
        <f t="shared" si="582"/>
        <v>45189</v>
      </c>
      <c r="G1085" s="117">
        <f t="shared" si="560"/>
        <v>2.60051950539264E-3</v>
      </c>
      <c r="H1085" s="118">
        <f t="shared" si="572"/>
        <v>45250</v>
      </c>
      <c r="I1085" s="118">
        <f t="shared" si="561"/>
        <v>45250</v>
      </c>
      <c r="J1085" s="119">
        <f t="shared" si="567"/>
        <v>19</v>
      </c>
      <c r="K1085" s="119">
        <f t="shared" si="583"/>
        <v>7</v>
      </c>
      <c r="L1085" s="8">
        <f t="shared" si="568"/>
        <v>1.0009573</v>
      </c>
      <c r="M1085" s="120">
        <f t="shared" si="584"/>
        <v>1.0023005599999999</v>
      </c>
      <c r="N1085" s="120">
        <f t="shared" si="576"/>
        <v>1.2479878249431593</v>
      </c>
      <c r="O1085" s="113">
        <f t="shared" si="580"/>
        <v>1.24918252</v>
      </c>
      <c r="P1085" s="113">
        <f t="shared" si="562"/>
        <v>1369.2992212500001</v>
      </c>
      <c r="Q1085" s="11">
        <f t="shared" si="573"/>
        <v>0</v>
      </c>
      <c r="R1085" s="30">
        <f t="shared" si="569"/>
        <v>0</v>
      </c>
      <c r="S1085" s="8">
        <f t="shared" si="563"/>
        <v>0</v>
      </c>
      <c r="T1085" s="122">
        <f t="shared" si="570"/>
        <v>0.13059999999999999</v>
      </c>
      <c r="U1085" s="121">
        <f t="shared" si="579"/>
        <v>7</v>
      </c>
      <c r="V1085" s="121">
        <v>252</v>
      </c>
      <c r="W1085" s="120">
        <f t="shared" si="564"/>
        <v>1.0034154989999999</v>
      </c>
      <c r="X1085" s="113">
        <f t="shared" si="577"/>
        <v>4.6768401199999996</v>
      </c>
      <c r="Y1085" s="191">
        <f t="shared" si="578"/>
        <v>0</v>
      </c>
      <c r="Z1085" s="125" t="str">
        <f t="shared" si="574"/>
        <v>INCORPJ=</v>
      </c>
      <c r="AA1085" s="118">
        <f t="shared" si="575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65"/>
        <v>45231</v>
      </c>
      <c r="B1086" s="113">
        <f t="shared" si="559"/>
        <v>1374.8333948299999</v>
      </c>
      <c r="C1086" s="113">
        <f t="shared" si="571"/>
        <v>1096.1562456500001</v>
      </c>
      <c r="D1086" s="114">
        <f t="shared" si="566"/>
        <v>6683.28</v>
      </c>
      <c r="E1086" s="115">
        <f t="shared" si="581"/>
        <v>6700.66</v>
      </c>
      <c r="F1086" s="116">
        <f t="shared" si="582"/>
        <v>45189</v>
      </c>
      <c r="G1086" s="117">
        <f t="shared" si="560"/>
        <v>2.60051950539264E-3</v>
      </c>
      <c r="H1086" s="118">
        <f t="shared" si="572"/>
        <v>45250</v>
      </c>
      <c r="I1086" s="118">
        <f t="shared" si="561"/>
        <v>45250</v>
      </c>
      <c r="J1086" s="119">
        <f t="shared" si="567"/>
        <v>19</v>
      </c>
      <c r="K1086" s="119">
        <f t="shared" si="583"/>
        <v>8</v>
      </c>
      <c r="L1086" s="8">
        <f t="shared" si="568"/>
        <v>1.00109413</v>
      </c>
      <c r="M1086" s="120">
        <f t="shared" si="584"/>
        <v>1.0023005599999999</v>
      </c>
      <c r="N1086" s="120">
        <f t="shared" si="576"/>
        <v>1.2479878249431593</v>
      </c>
      <c r="O1086" s="113">
        <f t="shared" si="580"/>
        <v>1.24935328</v>
      </c>
      <c r="P1086" s="113">
        <f t="shared" si="562"/>
        <v>1369.4864008899999</v>
      </c>
      <c r="Q1086" s="11">
        <f t="shared" si="573"/>
        <v>0</v>
      </c>
      <c r="R1086" s="30">
        <f t="shared" si="569"/>
        <v>0</v>
      </c>
      <c r="S1086" s="8">
        <f t="shared" si="563"/>
        <v>0</v>
      </c>
      <c r="T1086" s="122">
        <f t="shared" si="570"/>
        <v>0.13059999999999999</v>
      </c>
      <c r="U1086" s="121">
        <f t="shared" si="579"/>
        <v>8</v>
      </c>
      <c r="V1086" s="121">
        <v>252</v>
      </c>
      <c r="W1086" s="120">
        <f t="shared" si="564"/>
        <v>1.003904379</v>
      </c>
      <c r="X1086" s="113">
        <f t="shared" si="577"/>
        <v>5.3469939399999999</v>
      </c>
      <c r="Y1086" s="191">
        <f t="shared" si="578"/>
        <v>0</v>
      </c>
      <c r="Z1086" s="125" t="str">
        <f t="shared" si="574"/>
        <v>INCORPJ=</v>
      </c>
      <c r="AA1086" s="118">
        <f t="shared" si="575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65"/>
        <v>45232</v>
      </c>
      <c r="B1087" s="113">
        <f t="shared" si="559"/>
        <v>1375.69127033</v>
      </c>
      <c r="C1087" s="113">
        <f t="shared" si="571"/>
        <v>1096.1562456500001</v>
      </c>
      <c r="D1087" s="114">
        <f t="shared" si="566"/>
        <v>6683.28</v>
      </c>
      <c r="E1087" s="115">
        <f t="shared" si="581"/>
        <v>6700.66</v>
      </c>
      <c r="F1087" s="116">
        <f t="shared" si="582"/>
        <v>45189</v>
      </c>
      <c r="G1087" s="117">
        <f t="shared" si="560"/>
        <v>2.60051950539264E-3</v>
      </c>
      <c r="H1087" s="118">
        <f t="shared" si="572"/>
        <v>45250</v>
      </c>
      <c r="I1087" s="118">
        <f t="shared" si="561"/>
        <v>45250</v>
      </c>
      <c r="J1087" s="119">
        <f t="shared" si="567"/>
        <v>19</v>
      </c>
      <c r="K1087" s="119">
        <f t="shared" si="583"/>
        <v>9</v>
      </c>
      <c r="L1087" s="8">
        <f t="shared" si="568"/>
        <v>1.0012309800000001</v>
      </c>
      <c r="M1087" s="120">
        <f t="shared" si="584"/>
        <v>1.0023005599999999</v>
      </c>
      <c r="N1087" s="120">
        <f t="shared" si="576"/>
        <v>1.2479878249431593</v>
      </c>
      <c r="O1087" s="113">
        <f t="shared" si="580"/>
        <v>1.2495240700000001</v>
      </c>
      <c r="P1087" s="113">
        <f t="shared" si="562"/>
        <v>1369.67361342</v>
      </c>
      <c r="Q1087" s="11">
        <f t="shared" si="573"/>
        <v>0</v>
      </c>
      <c r="R1087" s="30">
        <f t="shared" si="569"/>
        <v>0</v>
      </c>
      <c r="S1087" s="8">
        <f t="shared" si="563"/>
        <v>0</v>
      </c>
      <c r="T1087" s="122">
        <f t="shared" si="570"/>
        <v>0.13059999999999999</v>
      </c>
      <c r="U1087" s="121">
        <f t="shared" si="579"/>
        <v>9</v>
      </c>
      <c r="V1087" s="121">
        <v>252</v>
      </c>
      <c r="W1087" s="120">
        <f t="shared" si="564"/>
        <v>1.0043934969999999</v>
      </c>
      <c r="X1087" s="113">
        <f t="shared" si="577"/>
        <v>6.0176569100000004</v>
      </c>
      <c r="Y1087" s="191">
        <f t="shared" si="578"/>
        <v>0</v>
      </c>
      <c r="Z1087" s="125" t="str">
        <f t="shared" si="574"/>
        <v>INCORPJ=</v>
      </c>
      <c r="AA1087" s="118">
        <f t="shared" si="575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65"/>
        <v>45233</v>
      </c>
      <c r="B1088" s="113">
        <f t="shared" si="559"/>
        <v>1375.69127033</v>
      </c>
      <c r="C1088" s="113">
        <f t="shared" si="571"/>
        <v>1096.1562456500001</v>
      </c>
      <c r="D1088" s="114">
        <f t="shared" si="566"/>
        <v>6683.28</v>
      </c>
      <c r="E1088" s="115">
        <f t="shared" si="581"/>
        <v>6700.66</v>
      </c>
      <c r="F1088" s="116">
        <f t="shared" si="582"/>
        <v>45189</v>
      </c>
      <c r="G1088" s="117">
        <f t="shared" si="560"/>
        <v>2.60051950539264E-3</v>
      </c>
      <c r="H1088" s="118">
        <f t="shared" si="572"/>
        <v>45250</v>
      </c>
      <c r="I1088" s="118">
        <f t="shared" si="561"/>
        <v>45250</v>
      </c>
      <c r="J1088" s="119">
        <f t="shared" si="567"/>
        <v>19</v>
      </c>
      <c r="K1088" s="119">
        <f t="shared" si="583"/>
        <v>9</v>
      </c>
      <c r="L1088" s="8">
        <f t="shared" si="568"/>
        <v>1.0012309800000001</v>
      </c>
      <c r="M1088" s="120">
        <f t="shared" si="584"/>
        <v>1.0023005599999999</v>
      </c>
      <c r="N1088" s="120">
        <f t="shared" si="576"/>
        <v>1.2479878249431593</v>
      </c>
      <c r="O1088" s="113">
        <f t="shared" si="580"/>
        <v>1.2495240700000001</v>
      </c>
      <c r="P1088" s="113">
        <f t="shared" si="562"/>
        <v>1369.67361342</v>
      </c>
      <c r="Q1088" s="11">
        <f t="shared" si="573"/>
        <v>0</v>
      </c>
      <c r="R1088" s="30">
        <f t="shared" si="569"/>
        <v>0</v>
      </c>
      <c r="S1088" s="8">
        <f t="shared" si="563"/>
        <v>0</v>
      </c>
      <c r="T1088" s="122">
        <f t="shared" si="570"/>
        <v>0.13059999999999999</v>
      </c>
      <c r="U1088" s="121">
        <f t="shared" si="579"/>
        <v>9</v>
      </c>
      <c r="V1088" s="121">
        <v>252</v>
      </c>
      <c r="W1088" s="120">
        <f t="shared" si="564"/>
        <v>1.0043934969999999</v>
      </c>
      <c r="X1088" s="113">
        <f t="shared" si="577"/>
        <v>6.0176569100000004</v>
      </c>
      <c r="Y1088" s="191">
        <f t="shared" si="578"/>
        <v>0</v>
      </c>
      <c r="Z1088" s="125" t="str">
        <f t="shared" si="574"/>
        <v>INCORPJ=</v>
      </c>
      <c r="AA1088" s="118">
        <f t="shared" si="575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65"/>
        <v>45234</v>
      </c>
      <c r="B1089" s="113">
        <f t="shared" si="559"/>
        <v>1376.5496770099999</v>
      </c>
      <c r="C1089" s="113">
        <f t="shared" si="571"/>
        <v>1096.1562456500001</v>
      </c>
      <c r="D1089" s="114">
        <f t="shared" si="566"/>
        <v>6683.28</v>
      </c>
      <c r="E1089" s="115">
        <f t="shared" si="581"/>
        <v>6700.66</v>
      </c>
      <c r="F1089" s="116">
        <f t="shared" si="582"/>
        <v>45189</v>
      </c>
      <c r="G1089" s="117">
        <f t="shared" si="560"/>
        <v>2.60051950539264E-3</v>
      </c>
      <c r="H1089" s="118">
        <f t="shared" si="572"/>
        <v>45250</v>
      </c>
      <c r="I1089" s="118">
        <f t="shared" si="561"/>
        <v>45250</v>
      </c>
      <c r="J1089" s="119">
        <f t="shared" si="567"/>
        <v>19</v>
      </c>
      <c r="K1089" s="119">
        <f t="shared" si="583"/>
        <v>10</v>
      </c>
      <c r="L1089" s="8">
        <f t="shared" si="568"/>
        <v>1.0013678500000001</v>
      </c>
      <c r="M1089" s="120">
        <f t="shared" si="584"/>
        <v>1.0023005599999999</v>
      </c>
      <c r="N1089" s="120">
        <f t="shared" si="576"/>
        <v>1.2479878249431593</v>
      </c>
      <c r="O1089" s="113">
        <f t="shared" si="580"/>
        <v>1.2496948800000001</v>
      </c>
      <c r="P1089" s="113">
        <f t="shared" si="562"/>
        <v>1369.8608478599999</v>
      </c>
      <c r="Q1089" s="11">
        <f t="shared" si="573"/>
        <v>0</v>
      </c>
      <c r="R1089" s="30">
        <f t="shared" si="569"/>
        <v>0</v>
      </c>
      <c r="S1089" s="8">
        <f t="shared" si="563"/>
        <v>0</v>
      </c>
      <c r="T1089" s="122">
        <f t="shared" si="570"/>
        <v>0.13059999999999999</v>
      </c>
      <c r="U1089" s="121">
        <f t="shared" si="579"/>
        <v>10</v>
      </c>
      <c r="V1089" s="121">
        <v>252</v>
      </c>
      <c r="W1089" s="120">
        <f t="shared" si="564"/>
        <v>1.004882853</v>
      </c>
      <c r="X1089" s="113">
        <f t="shared" si="577"/>
        <v>6.6888291500000001</v>
      </c>
      <c r="Y1089" s="191">
        <f t="shared" si="578"/>
        <v>0</v>
      </c>
      <c r="Z1089" s="125" t="str">
        <f t="shared" si="574"/>
        <v>INCORPJ=</v>
      </c>
      <c r="AA1089" s="118">
        <f t="shared" si="575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65"/>
        <v>45235</v>
      </c>
      <c r="B1090" s="113">
        <f t="shared" si="559"/>
        <v>1376.5496770099999</v>
      </c>
      <c r="C1090" s="113">
        <f t="shared" si="571"/>
        <v>1096.1562456500001</v>
      </c>
      <c r="D1090" s="114">
        <f t="shared" si="566"/>
        <v>6683.28</v>
      </c>
      <c r="E1090" s="115">
        <f t="shared" si="581"/>
        <v>6700.66</v>
      </c>
      <c r="F1090" s="116">
        <f t="shared" si="582"/>
        <v>45189</v>
      </c>
      <c r="G1090" s="117">
        <f t="shared" si="560"/>
        <v>2.60051950539264E-3</v>
      </c>
      <c r="H1090" s="118">
        <f t="shared" si="572"/>
        <v>45250</v>
      </c>
      <c r="I1090" s="118">
        <f t="shared" si="561"/>
        <v>45250</v>
      </c>
      <c r="J1090" s="119">
        <f t="shared" si="567"/>
        <v>19</v>
      </c>
      <c r="K1090" s="119">
        <f t="shared" si="583"/>
        <v>10</v>
      </c>
      <c r="L1090" s="8">
        <f t="shared" si="568"/>
        <v>1.0013678500000001</v>
      </c>
      <c r="M1090" s="120">
        <f t="shared" si="584"/>
        <v>1.0023005599999999</v>
      </c>
      <c r="N1090" s="120">
        <f t="shared" si="576"/>
        <v>1.2479878249431593</v>
      </c>
      <c r="O1090" s="113">
        <f t="shared" si="580"/>
        <v>1.2496948800000001</v>
      </c>
      <c r="P1090" s="113">
        <f t="shared" si="562"/>
        <v>1369.8608478599999</v>
      </c>
      <c r="Q1090" s="11">
        <f t="shared" si="573"/>
        <v>0</v>
      </c>
      <c r="R1090" s="30">
        <f t="shared" si="569"/>
        <v>0</v>
      </c>
      <c r="S1090" s="8">
        <f t="shared" si="563"/>
        <v>0</v>
      </c>
      <c r="T1090" s="122">
        <f t="shared" si="570"/>
        <v>0.13059999999999999</v>
      </c>
      <c r="U1090" s="121">
        <f t="shared" si="579"/>
        <v>10</v>
      </c>
      <c r="V1090" s="121">
        <v>252</v>
      </c>
      <c r="W1090" s="120">
        <f t="shared" si="564"/>
        <v>1.004882853</v>
      </c>
      <c r="X1090" s="113">
        <f t="shared" si="577"/>
        <v>6.6888291500000001</v>
      </c>
      <c r="Y1090" s="191">
        <f t="shared" si="578"/>
        <v>0</v>
      </c>
      <c r="Z1090" s="125" t="str">
        <f t="shared" si="574"/>
        <v>INCORPJ=</v>
      </c>
      <c r="AA1090" s="118">
        <f t="shared" si="575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65"/>
        <v>45236</v>
      </c>
      <c r="B1091" s="113">
        <f t="shared" si="559"/>
        <v>1376.5496770099999</v>
      </c>
      <c r="C1091" s="113">
        <f t="shared" si="571"/>
        <v>1096.1562456500001</v>
      </c>
      <c r="D1091" s="114">
        <f t="shared" si="566"/>
        <v>6683.28</v>
      </c>
      <c r="E1091" s="115">
        <f t="shared" si="581"/>
        <v>6700.66</v>
      </c>
      <c r="F1091" s="116">
        <f t="shared" si="582"/>
        <v>45189</v>
      </c>
      <c r="G1091" s="117">
        <f t="shared" si="560"/>
        <v>2.60051950539264E-3</v>
      </c>
      <c r="H1091" s="118">
        <f t="shared" si="572"/>
        <v>45250</v>
      </c>
      <c r="I1091" s="118">
        <f t="shared" si="561"/>
        <v>45250</v>
      </c>
      <c r="J1091" s="119">
        <f t="shared" si="567"/>
        <v>19</v>
      </c>
      <c r="K1091" s="119">
        <f t="shared" si="583"/>
        <v>10</v>
      </c>
      <c r="L1091" s="8">
        <f t="shared" si="568"/>
        <v>1.0013678500000001</v>
      </c>
      <c r="M1091" s="120">
        <f t="shared" si="584"/>
        <v>1.0023005599999999</v>
      </c>
      <c r="N1091" s="120">
        <f t="shared" si="576"/>
        <v>1.2479878249431593</v>
      </c>
      <c r="O1091" s="113">
        <f t="shared" si="580"/>
        <v>1.2496948800000001</v>
      </c>
      <c r="P1091" s="113">
        <f t="shared" si="562"/>
        <v>1369.8608478599999</v>
      </c>
      <c r="Q1091" s="11">
        <f t="shared" si="573"/>
        <v>0</v>
      </c>
      <c r="R1091" s="30">
        <f t="shared" si="569"/>
        <v>0</v>
      </c>
      <c r="S1091" s="8">
        <f t="shared" si="563"/>
        <v>0</v>
      </c>
      <c r="T1091" s="122">
        <f t="shared" si="570"/>
        <v>0.13059999999999999</v>
      </c>
      <c r="U1091" s="121">
        <f t="shared" si="579"/>
        <v>10</v>
      </c>
      <c r="V1091" s="121">
        <v>252</v>
      </c>
      <c r="W1091" s="120">
        <f t="shared" si="564"/>
        <v>1.004882853</v>
      </c>
      <c r="X1091" s="113">
        <f t="shared" si="577"/>
        <v>6.6888291500000001</v>
      </c>
      <c r="Y1091" s="191">
        <f t="shared" si="578"/>
        <v>0</v>
      </c>
      <c r="Z1091" s="125" t="str">
        <f t="shared" si="574"/>
        <v>INCORPJ=</v>
      </c>
      <c r="AA1091" s="118">
        <f t="shared" si="575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65"/>
        <v>45237</v>
      </c>
      <c r="B1092" s="113">
        <f t="shared" si="559"/>
        <v>1377.40862745</v>
      </c>
      <c r="C1092" s="113">
        <f t="shared" si="571"/>
        <v>1096.1562456500001</v>
      </c>
      <c r="D1092" s="114">
        <f t="shared" si="566"/>
        <v>6683.28</v>
      </c>
      <c r="E1092" s="115">
        <f t="shared" si="581"/>
        <v>6700.66</v>
      </c>
      <c r="F1092" s="116">
        <f t="shared" si="582"/>
        <v>45189</v>
      </c>
      <c r="G1092" s="117">
        <f t="shared" si="560"/>
        <v>2.60051950539264E-3</v>
      </c>
      <c r="H1092" s="118">
        <f t="shared" si="572"/>
        <v>45250</v>
      </c>
      <c r="I1092" s="118">
        <f t="shared" si="561"/>
        <v>45250</v>
      </c>
      <c r="J1092" s="119">
        <f t="shared" si="567"/>
        <v>19</v>
      </c>
      <c r="K1092" s="119">
        <f t="shared" si="583"/>
        <v>11</v>
      </c>
      <c r="L1092" s="8">
        <f t="shared" si="568"/>
        <v>1.0015047399999999</v>
      </c>
      <c r="M1092" s="120">
        <f t="shared" si="584"/>
        <v>1.0023005599999999</v>
      </c>
      <c r="N1092" s="120">
        <f t="shared" si="576"/>
        <v>1.2479878249431593</v>
      </c>
      <c r="O1092" s="113">
        <f t="shared" si="580"/>
        <v>1.2498657200000001</v>
      </c>
      <c r="P1092" s="113">
        <f t="shared" si="562"/>
        <v>1370.0481152</v>
      </c>
      <c r="Q1092" s="11">
        <f t="shared" si="573"/>
        <v>0</v>
      </c>
      <c r="R1092" s="30">
        <f t="shared" si="569"/>
        <v>0</v>
      </c>
      <c r="S1092" s="8">
        <f t="shared" si="563"/>
        <v>0</v>
      </c>
      <c r="T1092" s="122">
        <f t="shared" si="570"/>
        <v>0.13059999999999999</v>
      </c>
      <c r="U1092" s="121">
        <f t="shared" si="579"/>
        <v>11</v>
      </c>
      <c r="V1092" s="121">
        <v>252</v>
      </c>
      <c r="W1092" s="120">
        <f t="shared" si="564"/>
        <v>1.0053724479999999</v>
      </c>
      <c r="X1092" s="113">
        <f t="shared" si="577"/>
        <v>7.3605122500000002</v>
      </c>
      <c r="Y1092" s="191">
        <f t="shared" si="578"/>
        <v>0</v>
      </c>
      <c r="Z1092" s="125" t="str">
        <f t="shared" si="574"/>
        <v>INCORPJ=</v>
      </c>
      <c r="AA1092" s="118">
        <f t="shared" si="575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65"/>
        <v>45238</v>
      </c>
      <c r="B1093" s="113">
        <f t="shared" si="559"/>
        <v>1378.2680983999999</v>
      </c>
      <c r="C1093" s="113">
        <f t="shared" si="571"/>
        <v>1096.1562456500001</v>
      </c>
      <c r="D1093" s="114">
        <f t="shared" si="566"/>
        <v>6683.28</v>
      </c>
      <c r="E1093" s="115">
        <f t="shared" si="581"/>
        <v>6700.66</v>
      </c>
      <c r="F1093" s="116">
        <f t="shared" si="582"/>
        <v>45189</v>
      </c>
      <c r="G1093" s="117">
        <f t="shared" si="560"/>
        <v>2.60051950539264E-3</v>
      </c>
      <c r="H1093" s="118">
        <f t="shared" si="572"/>
        <v>45250</v>
      </c>
      <c r="I1093" s="118">
        <f t="shared" si="561"/>
        <v>45250</v>
      </c>
      <c r="J1093" s="119">
        <f t="shared" si="567"/>
        <v>19</v>
      </c>
      <c r="K1093" s="119">
        <f t="shared" si="583"/>
        <v>12</v>
      </c>
      <c r="L1093" s="8">
        <f t="shared" si="568"/>
        <v>1.0016416400000001</v>
      </c>
      <c r="M1093" s="120">
        <f t="shared" si="584"/>
        <v>1.0023005599999999</v>
      </c>
      <c r="N1093" s="120">
        <f t="shared" si="576"/>
        <v>1.2479878249431593</v>
      </c>
      <c r="O1093" s="113">
        <f t="shared" si="580"/>
        <v>1.25003657</v>
      </c>
      <c r="P1093" s="113">
        <f t="shared" si="562"/>
        <v>1370.23539349</v>
      </c>
      <c r="Q1093" s="11">
        <f t="shared" si="573"/>
        <v>0</v>
      </c>
      <c r="R1093" s="30">
        <f t="shared" si="569"/>
        <v>0</v>
      </c>
      <c r="S1093" s="8">
        <f t="shared" si="563"/>
        <v>0</v>
      </c>
      <c r="T1093" s="122">
        <f t="shared" si="570"/>
        <v>0.13059999999999999</v>
      </c>
      <c r="U1093" s="121">
        <f t="shared" si="579"/>
        <v>12</v>
      </c>
      <c r="V1093" s="121">
        <v>252</v>
      </c>
      <c r="W1093" s="120">
        <f t="shared" si="564"/>
        <v>1.005862281</v>
      </c>
      <c r="X1093" s="113">
        <f t="shared" si="577"/>
        <v>8.0327049099999996</v>
      </c>
      <c r="Y1093" s="191">
        <f t="shared" si="578"/>
        <v>0</v>
      </c>
      <c r="Z1093" s="125" t="str">
        <f t="shared" si="574"/>
        <v>INCORPJ=</v>
      </c>
      <c r="AA1093" s="118">
        <f t="shared" si="575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65"/>
        <v>45239</v>
      </c>
      <c r="B1094" s="113">
        <f t="shared" si="559"/>
        <v>1379.1281134400001</v>
      </c>
      <c r="C1094" s="113">
        <f t="shared" si="571"/>
        <v>1096.1562456500001</v>
      </c>
      <c r="D1094" s="114">
        <f t="shared" si="566"/>
        <v>6683.28</v>
      </c>
      <c r="E1094" s="115">
        <f t="shared" si="581"/>
        <v>6700.66</v>
      </c>
      <c r="F1094" s="116">
        <f t="shared" si="582"/>
        <v>45189</v>
      </c>
      <c r="G1094" s="117">
        <f t="shared" si="560"/>
        <v>2.60051950539264E-3</v>
      </c>
      <c r="H1094" s="118">
        <f t="shared" si="572"/>
        <v>45250</v>
      </c>
      <c r="I1094" s="118">
        <f t="shared" si="561"/>
        <v>45250</v>
      </c>
      <c r="J1094" s="119">
        <f t="shared" si="567"/>
        <v>19</v>
      </c>
      <c r="K1094" s="119">
        <f t="shared" si="583"/>
        <v>13</v>
      </c>
      <c r="L1094" s="8">
        <f t="shared" si="568"/>
        <v>1.0017785699999999</v>
      </c>
      <c r="M1094" s="120">
        <f t="shared" si="584"/>
        <v>1.0023005599999999</v>
      </c>
      <c r="N1094" s="120">
        <f t="shared" si="576"/>
        <v>1.2479878249431593</v>
      </c>
      <c r="O1094" s="113">
        <f t="shared" si="580"/>
        <v>1.25020745</v>
      </c>
      <c r="P1094" s="113">
        <f t="shared" si="562"/>
        <v>1370.42270467</v>
      </c>
      <c r="Q1094" s="11">
        <f t="shared" si="573"/>
        <v>0</v>
      </c>
      <c r="R1094" s="30">
        <f t="shared" si="569"/>
        <v>0</v>
      </c>
      <c r="S1094" s="8">
        <f t="shared" si="563"/>
        <v>0</v>
      </c>
      <c r="T1094" s="122">
        <f t="shared" si="570"/>
        <v>0.13059999999999999</v>
      </c>
      <c r="U1094" s="121">
        <f t="shared" si="579"/>
        <v>13</v>
      </c>
      <c r="V1094" s="121">
        <v>252</v>
      </c>
      <c r="W1094" s="120">
        <f t="shared" si="564"/>
        <v>1.006352353</v>
      </c>
      <c r="X1094" s="113">
        <f t="shared" si="577"/>
        <v>8.70540877</v>
      </c>
      <c r="Y1094" s="191">
        <f t="shared" si="578"/>
        <v>0</v>
      </c>
      <c r="Z1094" s="125" t="str">
        <f t="shared" si="574"/>
        <v>INCORPJ=</v>
      </c>
      <c r="AA1094" s="118">
        <f t="shared" si="575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65"/>
        <v>45240</v>
      </c>
      <c r="B1095" s="113">
        <f t="shared" si="559"/>
        <v>1379.9886617299999</v>
      </c>
      <c r="C1095" s="113">
        <f t="shared" si="571"/>
        <v>1096.1562456500001</v>
      </c>
      <c r="D1095" s="114">
        <f t="shared" si="566"/>
        <v>6683.28</v>
      </c>
      <c r="E1095" s="115">
        <f t="shared" si="581"/>
        <v>6700.66</v>
      </c>
      <c r="F1095" s="116">
        <f t="shared" si="582"/>
        <v>45189</v>
      </c>
      <c r="G1095" s="117">
        <f t="shared" si="560"/>
        <v>2.60051950539264E-3</v>
      </c>
      <c r="H1095" s="118">
        <f t="shared" si="572"/>
        <v>45250</v>
      </c>
      <c r="I1095" s="118">
        <f t="shared" si="561"/>
        <v>45250</v>
      </c>
      <c r="J1095" s="119">
        <f t="shared" si="567"/>
        <v>19</v>
      </c>
      <c r="K1095" s="119">
        <f t="shared" si="583"/>
        <v>14</v>
      </c>
      <c r="L1095" s="8">
        <f t="shared" si="568"/>
        <v>1.0019155099999999</v>
      </c>
      <c r="M1095" s="120">
        <f t="shared" si="584"/>
        <v>1.0023005599999999</v>
      </c>
      <c r="N1095" s="120">
        <f t="shared" si="576"/>
        <v>1.2479878249431593</v>
      </c>
      <c r="O1095" s="113">
        <f t="shared" si="580"/>
        <v>1.2503783500000001</v>
      </c>
      <c r="P1095" s="113">
        <f t="shared" si="562"/>
        <v>1370.61003777</v>
      </c>
      <c r="Q1095" s="11">
        <f t="shared" si="573"/>
        <v>0</v>
      </c>
      <c r="R1095" s="30">
        <f t="shared" si="569"/>
        <v>0</v>
      </c>
      <c r="S1095" s="8">
        <f t="shared" si="563"/>
        <v>0</v>
      </c>
      <c r="T1095" s="122">
        <f t="shared" si="570"/>
        <v>0.13059999999999999</v>
      </c>
      <c r="U1095" s="121">
        <f t="shared" si="579"/>
        <v>14</v>
      </c>
      <c r="V1095" s="121">
        <v>252</v>
      </c>
      <c r="W1095" s="120">
        <f t="shared" si="564"/>
        <v>1.0068426640000001</v>
      </c>
      <c r="X1095" s="113">
        <f t="shared" si="577"/>
        <v>9.3786239600000005</v>
      </c>
      <c r="Y1095" s="191">
        <f t="shared" si="578"/>
        <v>0</v>
      </c>
      <c r="Z1095" s="125" t="str">
        <f t="shared" si="574"/>
        <v>INCORPJ=</v>
      </c>
      <c r="AA1095" s="118">
        <f t="shared" si="575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65"/>
        <v>45241</v>
      </c>
      <c r="B1096" s="113">
        <f t="shared" si="559"/>
        <v>1380.8497641399999</v>
      </c>
      <c r="C1096" s="113">
        <f t="shared" si="571"/>
        <v>1096.1562456500001</v>
      </c>
      <c r="D1096" s="114">
        <f t="shared" si="566"/>
        <v>6683.28</v>
      </c>
      <c r="E1096" s="115">
        <f t="shared" si="581"/>
        <v>6700.66</v>
      </c>
      <c r="F1096" s="116">
        <f t="shared" si="582"/>
        <v>45189</v>
      </c>
      <c r="G1096" s="117">
        <f t="shared" si="560"/>
        <v>2.60051950539264E-3</v>
      </c>
      <c r="H1096" s="118">
        <f t="shared" si="572"/>
        <v>45250</v>
      </c>
      <c r="I1096" s="118">
        <f t="shared" si="561"/>
        <v>45250</v>
      </c>
      <c r="J1096" s="119">
        <f t="shared" si="567"/>
        <v>19</v>
      </c>
      <c r="K1096" s="119">
        <f t="shared" si="583"/>
        <v>15</v>
      </c>
      <c r="L1096" s="8">
        <f t="shared" si="568"/>
        <v>1.0020524799999999</v>
      </c>
      <c r="M1096" s="120">
        <f t="shared" si="584"/>
        <v>1.0023005599999999</v>
      </c>
      <c r="N1096" s="120">
        <f t="shared" si="576"/>
        <v>1.2479878249431593</v>
      </c>
      <c r="O1096" s="113">
        <f t="shared" si="580"/>
        <v>1.2505492899999999</v>
      </c>
      <c r="P1096" s="113">
        <f t="shared" si="562"/>
        <v>1370.79741472</v>
      </c>
      <c r="Q1096" s="11">
        <f t="shared" si="573"/>
        <v>0</v>
      </c>
      <c r="R1096" s="30">
        <f t="shared" si="569"/>
        <v>0</v>
      </c>
      <c r="S1096" s="8">
        <f t="shared" si="563"/>
        <v>0</v>
      </c>
      <c r="T1096" s="122">
        <f t="shared" si="570"/>
        <v>0.13059999999999999</v>
      </c>
      <c r="U1096" s="121">
        <f t="shared" si="579"/>
        <v>15</v>
      </c>
      <c r="V1096" s="121">
        <v>252</v>
      </c>
      <c r="W1096" s="120">
        <f t="shared" si="564"/>
        <v>1.0073332129999999</v>
      </c>
      <c r="X1096" s="113">
        <f t="shared" si="577"/>
        <v>10.052349420000001</v>
      </c>
      <c r="Y1096" s="191">
        <f t="shared" si="578"/>
        <v>0</v>
      </c>
      <c r="Z1096" s="125" t="str">
        <f t="shared" si="574"/>
        <v>INCORPJ=</v>
      </c>
      <c r="AA1096" s="118">
        <f t="shared" si="575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65"/>
        <v>45242</v>
      </c>
      <c r="B1097" s="113">
        <f t="shared" si="559"/>
        <v>1380.8497641399999</v>
      </c>
      <c r="C1097" s="113">
        <f t="shared" si="571"/>
        <v>1096.1562456500001</v>
      </c>
      <c r="D1097" s="114">
        <f t="shared" si="566"/>
        <v>6683.28</v>
      </c>
      <c r="E1097" s="115">
        <f t="shared" si="581"/>
        <v>6700.66</v>
      </c>
      <c r="F1097" s="116">
        <f t="shared" si="582"/>
        <v>45189</v>
      </c>
      <c r="G1097" s="117">
        <f t="shared" si="560"/>
        <v>2.60051950539264E-3</v>
      </c>
      <c r="H1097" s="118">
        <f t="shared" si="572"/>
        <v>45250</v>
      </c>
      <c r="I1097" s="118">
        <f t="shared" si="561"/>
        <v>45250</v>
      </c>
      <c r="J1097" s="119">
        <f t="shared" si="567"/>
        <v>19</v>
      </c>
      <c r="K1097" s="119">
        <f t="shared" si="583"/>
        <v>15</v>
      </c>
      <c r="L1097" s="8">
        <f t="shared" si="568"/>
        <v>1.0020524799999999</v>
      </c>
      <c r="M1097" s="120">
        <f t="shared" si="584"/>
        <v>1.0023005599999999</v>
      </c>
      <c r="N1097" s="120">
        <f t="shared" si="576"/>
        <v>1.2479878249431593</v>
      </c>
      <c r="O1097" s="113">
        <f t="shared" si="580"/>
        <v>1.2505492899999999</v>
      </c>
      <c r="P1097" s="113">
        <f t="shared" si="562"/>
        <v>1370.79741472</v>
      </c>
      <c r="Q1097" s="11">
        <f t="shared" si="573"/>
        <v>0</v>
      </c>
      <c r="R1097" s="30">
        <f t="shared" si="569"/>
        <v>0</v>
      </c>
      <c r="S1097" s="8">
        <f t="shared" si="563"/>
        <v>0</v>
      </c>
      <c r="T1097" s="122">
        <f t="shared" si="570"/>
        <v>0.13059999999999999</v>
      </c>
      <c r="U1097" s="121">
        <f t="shared" si="579"/>
        <v>15</v>
      </c>
      <c r="V1097" s="121">
        <v>252</v>
      </c>
      <c r="W1097" s="120">
        <f t="shared" si="564"/>
        <v>1.0073332129999999</v>
      </c>
      <c r="X1097" s="113">
        <f t="shared" si="577"/>
        <v>10.052349420000001</v>
      </c>
      <c r="Y1097" s="191">
        <f t="shared" si="578"/>
        <v>0</v>
      </c>
      <c r="Z1097" s="125" t="str">
        <f t="shared" si="574"/>
        <v>INCORPJ=</v>
      </c>
      <c r="AA1097" s="118">
        <f t="shared" si="575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65"/>
        <v>45243</v>
      </c>
      <c r="B1098" s="113">
        <f t="shared" ref="B1098:B1161" si="585">(P1098+X1098)</f>
        <v>1380.8497641399999</v>
      </c>
      <c r="C1098" s="113">
        <f t="shared" si="571"/>
        <v>1096.1562456500001</v>
      </c>
      <c r="D1098" s="114">
        <f t="shared" si="566"/>
        <v>6683.28</v>
      </c>
      <c r="E1098" s="115">
        <f t="shared" si="581"/>
        <v>6700.66</v>
      </c>
      <c r="F1098" s="116">
        <f t="shared" si="582"/>
        <v>45189</v>
      </c>
      <c r="G1098" s="117">
        <f t="shared" ref="G1098:G1161" si="586">(E1098/D1098)-1</f>
        <v>2.60051950539264E-3</v>
      </c>
      <c r="H1098" s="118">
        <f t="shared" si="572"/>
        <v>45250</v>
      </c>
      <c r="I1098" s="118">
        <f t="shared" ref="I1098:I1161" si="587">IF(A1098&gt;I1097,H1098,I1097)</f>
        <v>45250</v>
      </c>
      <c r="J1098" s="119">
        <f t="shared" si="567"/>
        <v>19</v>
      </c>
      <c r="K1098" s="119">
        <f t="shared" si="583"/>
        <v>15</v>
      </c>
      <c r="L1098" s="8">
        <f t="shared" si="568"/>
        <v>1.0020524799999999</v>
      </c>
      <c r="M1098" s="120">
        <f t="shared" si="584"/>
        <v>1.0023005599999999</v>
      </c>
      <c r="N1098" s="120">
        <f t="shared" si="576"/>
        <v>1.2479878249431593</v>
      </c>
      <c r="O1098" s="113">
        <f t="shared" si="580"/>
        <v>1.2505492899999999</v>
      </c>
      <c r="P1098" s="113">
        <f t="shared" ref="P1098:P1161" si="588">TRUNC(C1098*O1098,8)</f>
        <v>1370.79741472</v>
      </c>
      <c r="Q1098" s="11">
        <f t="shared" si="573"/>
        <v>0</v>
      </c>
      <c r="R1098" s="30">
        <f t="shared" si="569"/>
        <v>0</v>
      </c>
      <c r="S1098" s="8">
        <f t="shared" ref="S1098:S1161" si="589">IF(R1098&gt;0,TRUNC(R1098*P1098,8),0)</f>
        <v>0</v>
      </c>
      <c r="T1098" s="122">
        <f t="shared" si="570"/>
        <v>0.13059999999999999</v>
      </c>
      <c r="U1098" s="121">
        <f t="shared" si="579"/>
        <v>15</v>
      </c>
      <c r="V1098" s="121">
        <v>252</v>
      </c>
      <c r="W1098" s="120">
        <f t="shared" ref="W1098:W1161" si="590">ROUND((1+T1098)^TRUNC((U1098/V1098),9),9)</f>
        <v>1.0073332129999999</v>
      </c>
      <c r="X1098" s="113">
        <f t="shared" si="577"/>
        <v>10.052349420000001</v>
      </c>
      <c r="Y1098" s="191">
        <f t="shared" si="578"/>
        <v>0</v>
      </c>
      <c r="Z1098" s="125" t="str">
        <f t="shared" si="574"/>
        <v>INCORPJ=</v>
      </c>
      <c r="AA1098" s="118">
        <f t="shared" si="575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91">(A1098+1)</f>
        <v>45244</v>
      </c>
      <c r="B1099" s="113">
        <f t="shared" si="585"/>
        <v>1381.7113904600001</v>
      </c>
      <c r="C1099" s="113">
        <f t="shared" si="571"/>
        <v>1096.1562456500001</v>
      </c>
      <c r="D1099" s="114">
        <f t="shared" ref="D1099:D1162" si="592">IF(E1099=E1098,D1098,E1098)</f>
        <v>6683.28</v>
      </c>
      <c r="E1099" s="115">
        <f t="shared" si="581"/>
        <v>6700.66</v>
      </c>
      <c r="F1099" s="116">
        <f t="shared" si="582"/>
        <v>45189</v>
      </c>
      <c r="G1099" s="117">
        <f t="shared" si="586"/>
        <v>2.60051950539264E-3</v>
      </c>
      <c r="H1099" s="118">
        <f t="shared" si="572"/>
        <v>45250</v>
      </c>
      <c r="I1099" s="118">
        <f t="shared" si="587"/>
        <v>45250</v>
      </c>
      <c r="J1099" s="119">
        <f t="shared" ref="J1099:J1162" si="593">IF(I1099=I1098,J1098,NETWORKDAYS(I1098,I1099,$AD$176:$AD$502)-1)</f>
        <v>19</v>
      </c>
      <c r="K1099" s="119">
        <f t="shared" si="583"/>
        <v>16</v>
      </c>
      <c r="L1099" s="8">
        <f t="shared" ref="L1099:L1162" si="594">IF(E1099&lt;D1099,1,TRUNC((E1099/D1099)^TRUNC((K1099/J1099),9),8))</f>
        <v>1.0021894600000001</v>
      </c>
      <c r="M1099" s="120">
        <f t="shared" si="584"/>
        <v>1.0023005599999999</v>
      </c>
      <c r="N1099" s="120">
        <f t="shared" si="576"/>
        <v>1.2479878249431593</v>
      </c>
      <c r="O1099" s="113">
        <f t="shared" si="580"/>
        <v>1.2507202399999999</v>
      </c>
      <c r="P1099" s="113">
        <f t="shared" si="588"/>
        <v>1370.9848026300001</v>
      </c>
      <c r="Q1099" s="11">
        <f t="shared" si="573"/>
        <v>0</v>
      </c>
      <c r="R1099" s="30">
        <f t="shared" ref="R1099:R1162" si="595">IF(Q1099&gt;0,VLOOKUP($A1099,$AD$10:$AI$170,6),0)</f>
        <v>0</v>
      </c>
      <c r="S1099" s="8">
        <f t="shared" si="589"/>
        <v>0</v>
      </c>
      <c r="T1099" s="122">
        <f t="shared" ref="T1099:T1162" si="596">(T1098)</f>
        <v>0.13059999999999999</v>
      </c>
      <c r="U1099" s="121">
        <f t="shared" si="579"/>
        <v>16</v>
      </c>
      <c r="V1099" s="121">
        <v>252</v>
      </c>
      <c r="W1099" s="120">
        <f t="shared" si="590"/>
        <v>1.007824002</v>
      </c>
      <c r="X1099" s="113">
        <f t="shared" si="577"/>
        <v>10.72658783</v>
      </c>
      <c r="Y1099" s="191">
        <f t="shared" si="578"/>
        <v>0</v>
      </c>
      <c r="Z1099" s="125" t="str">
        <f t="shared" si="574"/>
        <v>INCORPJ=</v>
      </c>
      <c r="AA1099" s="118">
        <f t="shared" si="575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91"/>
        <v>45245</v>
      </c>
      <c r="B1100" s="113">
        <f t="shared" si="585"/>
        <v>1382.5735505499999</v>
      </c>
      <c r="C1100" s="113">
        <f t="shared" ref="C1100:C1163" si="597">TRUNC(IF(Q1099&gt;0,VLOOKUP(A1099,$AD$12:$AE$170,2),C1099),8)</f>
        <v>1096.1562456500001</v>
      </c>
      <c r="D1100" s="114">
        <f t="shared" si="592"/>
        <v>6683.28</v>
      </c>
      <c r="E1100" s="115">
        <f t="shared" si="581"/>
        <v>6700.66</v>
      </c>
      <c r="F1100" s="116">
        <f t="shared" si="582"/>
        <v>45189</v>
      </c>
      <c r="G1100" s="117">
        <f t="shared" si="586"/>
        <v>2.60051950539264E-3</v>
      </c>
      <c r="H1100" s="118">
        <f t="shared" ref="H1100:H1163" si="598">IF(DAY(A1100)=H$9,VLOOKUP(A1100,AH$118:AN$450,4),H1099)</f>
        <v>45250</v>
      </c>
      <c r="I1100" s="118">
        <f t="shared" si="587"/>
        <v>45250</v>
      </c>
      <c r="J1100" s="119">
        <f t="shared" si="593"/>
        <v>19</v>
      </c>
      <c r="K1100" s="119">
        <f t="shared" si="583"/>
        <v>17</v>
      </c>
      <c r="L1100" s="8">
        <f t="shared" si="594"/>
        <v>1.0023264599999999</v>
      </c>
      <c r="M1100" s="120">
        <f t="shared" si="584"/>
        <v>1.0023005599999999</v>
      </c>
      <c r="N1100" s="120">
        <f t="shared" si="576"/>
        <v>1.2479878249431593</v>
      </c>
      <c r="O1100" s="113">
        <f t="shared" si="580"/>
        <v>1.25089121</v>
      </c>
      <c r="P1100" s="113">
        <f t="shared" si="588"/>
        <v>1371.17221247</v>
      </c>
      <c r="Q1100" s="11">
        <f t="shared" ref="Q1100:Q1163" si="599">IF(VLOOKUP(A1100,AD$10:AK$170,8)=VLOOKUP(A1099,AD$10:AK$170,8),0,VLOOKUP(A1100,AD$10:AK$170,8))</f>
        <v>0</v>
      </c>
      <c r="R1100" s="30">
        <f t="shared" si="595"/>
        <v>0</v>
      </c>
      <c r="S1100" s="8">
        <f t="shared" si="589"/>
        <v>0</v>
      </c>
      <c r="T1100" s="122">
        <f t="shared" si="596"/>
        <v>0.13059999999999999</v>
      </c>
      <c r="U1100" s="121">
        <f t="shared" si="579"/>
        <v>17</v>
      </c>
      <c r="V1100" s="121">
        <v>252</v>
      </c>
      <c r="W1100" s="120">
        <f t="shared" si="590"/>
        <v>1.0083150299999999</v>
      </c>
      <c r="X1100" s="113">
        <f t="shared" si="577"/>
        <v>11.40133808</v>
      </c>
      <c r="Y1100" s="191">
        <f t="shared" si="578"/>
        <v>0</v>
      </c>
      <c r="Z1100" s="125" t="str">
        <f t="shared" ref="Z1100:Z1163" si="600">IF($Q1099&gt;0,VLOOKUP($A1099,$AD$10:$AM$170,9),Z1099)</f>
        <v>INCORPJ=</v>
      </c>
      <c r="AA1100" s="118">
        <f t="shared" ref="AA1100:AA1163" si="601">IF($Q1099&gt;0,VLOOKUP($A1099,$AD$10:$AM$170,10),AA1099)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91"/>
        <v>45246</v>
      </c>
      <c r="B1101" s="113">
        <f t="shared" si="585"/>
        <v>1382.5735505499999</v>
      </c>
      <c r="C1101" s="113">
        <f t="shared" si="597"/>
        <v>1096.1562456500001</v>
      </c>
      <c r="D1101" s="114">
        <f t="shared" si="592"/>
        <v>6683.28</v>
      </c>
      <c r="E1101" s="115">
        <f t="shared" si="581"/>
        <v>6700.66</v>
      </c>
      <c r="F1101" s="116">
        <f t="shared" si="582"/>
        <v>45189</v>
      </c>
      <c r="G1101" s="117">
        <f t="shared" si="586"/>
        <v>2.60051950539264E-3</v>
      </c>
      <c r="H1101" s="118">
        <f t="shared" si="598"/>
        <v>45250</v>
      </c>
      <c r="I1101" s="118">
        <f t="shared" si="587"/>
        <v>45250</v>
      </c>
      <c r="J1101" s="119">
        <f t="shared" si="593"/>
        <v>19</v>
      </c>
      <c r="K1101" s="119">
        <f t="shared" si="583"/>
        <v>17</v>
      </c>
      <c r="L1101" s="8">
        <f t="shared" si="594"/>
        <v>1.0023264599999999</v>
      </c>
      <c r="M1101" s="120">
        <f t="shared" si="584"/>
        <v>1.0023005599999999</v>
      </c>
      <c r="N1101" s="120">
        <f t="shared" si="576"/>
        <v>1.2479878249431593</v>
      </c>
      <c r="O1101" s="113">
        <f t="shared" si="580"/>
        <v>1.25089121</v>
      </c>
      <c r="P1101" s="113">
        <f t="shared" si="588"/>
        <v>1371.17221247</v>
      </c>
      <c r="Q1101" s="11">
        <f t="shared" si="599"/>
        <v>0</v>
      </c>
      <c r="R1101" s="30">
        <f t="shared" si="595"/>
        <v>0</v>
      </c>
      <c r="S1101" s="8">
        <f t="shared" si="589"/>
        <v>0</v>
      </c>
      <c r="T1101" s="122">
        <f t="shared" si="596"/>
        <v>0.13059999999999999</v>
      </c>
      <c r="U1101" s="121">
        <f t="shared" si="579"/>
        <v>17</v>
      </c>
      <c r="V1101" s="121">
        <v>252</v>
      </c>
      <c r="W1101" s="120">
        <f t="shared" si="590"/>
        <v>1.0083150299999999</v>
      </c>
      <c r="X1101" s="113">
        <f t="shared" si="577"/>
        <v>11.40133808</v>
      </c>
      <c r="Y1101" s="191">
        <f t="shared" si="578"/>
        <v>0</v>
      </c>
      <c r="Z1101" s="125" t="str">
        <f t="shared" si="600"/>
        <v>INCORPJ=</v>
      </c>
      <c r="AA1101" s="118">
        <f t="shared" si="601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91"/>
        <v>45247</v>
      </c>
      <c r="B1102" s="113">
        <f t="shared" si="585"/>
        <v>1383.43625559</v>
      </c>
      <c r="C1102" s="113">
        <f t="shared" si="597"/>
        <v>1096.1562456500001</v>
      </c>
      <c r="D1102" s="114">
        <f t="shared" si="592"/>
        <v>6683.28</v>
      </c>
      <c r="E1102" s="115">
        <f t="shared" si="581"/>
        <v>6700.66</v>
      </c>
      <c r="F1102" s="116">
        <f t="shared" si="582"/>
        <v>45189</v>
      </c>
      <c r="G1102" s="117">
        <f t="shared" si="586"/>
        <v>2.60051950539264E-3</v>
      </c>
      <c r="H1102" s="118">
        <f t="shared" si="598"/>
        <v>45250</v>
      </c>
      <c r="I1102" s="118">
        <f t="shared" si="587"/>
        <v>45250</v>
      </c>
      <c r="J1102" s="119">
        <f t="shared" si="593"/>
        <v>19</v>
      </c>
      <c r="K1102" s="119">
        <f t="shared" si="583"/>
        <v>18</v>
      </c>
      <c r="L1102" s="8">
        <f t="shared" si="594"/>
        <v>1.0024634800000001</v>
      </c>
      <c r="M1102" s="120">
        <f t="shared" si="584"/>
        <v>1.0023005599999999</v>
      </c>
      <c r="N1102" s="120">
        <f t="shared" si="576"/>
        <v>1.2479878249431593</v>
      </c>
      <c r="O1102" s="113">
        <f t="shared" si="580"/>
        <v>1.25106221</v>
      </c>
      <c r="P1102" s="113">
        <f t="shared" si="588"/>
        <v>1371.3596551799999</v>
      </c>
      <c r="Q1102" s="11">
        <f t="shared" si="599"/>
        <v>0</v>
      </c>
      <c r="R1102" s="30">
        <f t="shared" si="595"/>
        <v>0</v>
      </c>
      <c r="S1102" s="8">
        <f t="shared" si="589"/>
        <v>0</v>
      </c>
      <c r="T1102" s="122">
        <f t="shared" si="596"/>
        <v>0.13059999999999999</v>
      </c>
      <c r="U1102" s="121">
        <f t="shared" si="579"/>
        <v>18</v>
      </c>
      <c r="V1102" s="121">
        <v>252</v>
      </c>
      <c r="W1102" s="120">
        <f t="shared" si="590"/>
        <v>1.008806297</v>
      </c>
      <c r="X1102" s="113">
        <f t="shared" si="577"/>
        <v>12.076600409999999</v>
      </c>
      <c r="Y1102" s="191">
        <f t="shared" si="578"/>
        <v>0</v>
      </c>
      <c r="Z1102" s="125" t="str">
        <f t="shared" si="600"/>
        <v>INCORPJ=</v>
      </c>
      <c r="AA1102" s="118">
        <f t="shared" si="601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91"/>
        <v>45248</v>
      </c>
      <c r="B1103" s="113">
        <f t="shared" si="585"/>
        <v>1384.2994836799999</v>
      </c>
      <c r="C1103" s="113">
        <f t="shared" si="597"/>
        <v>1096.1562456500001</v>
      </c>
      <c r="D1103" s="114">
        <f t="shared" si="592"/>
        <v>6683.28</v>
      </c>
      <c r="E1103" s="115">
        <f t="shared" si="581"/>
        <v>6700.66</v>
      </c>
      <c r="F1103" s="116">
        <f t="shared" si="582"/>
        <v>45189</v>
      </c>
      <c r="G1103" s="117">
        <f t="shared" si="586"/>
        <v>2.60051950539264E-3</v>
      </c>
      <c r="H1103" s="118">
        <f t="shared" si="598"/>
        <v>45250</v>
      </c>
      <c r="I1103" s="118">
        <f t="shared" si="587"/>
        <v>45250</v>
      </c>
      <c r="J1103" s="119">
        <f t="shared" si="593"/>
        <v>19</v>
      </c>
      <c r="K1103" s="119">
        <f t="shared" si="583"/>
        <v>19</v>
      </c>
      <c r="L1103" s="8">
        <f t="shared" si="594"/>
        <v>1.0026005099999999</v>
      </c>
      <c r="M1103" s="120">
        <f t="shared" si="584"/>
        <v>1.0023005599999999</v>
      </c>
      <c r="N1103" s="120">
        <f t="shared" si="576"/>
        <v>1.2479878249431593</v>
      </c>
      <c r="O1103" s="113">
        <f t="shared" si="580"/>
        <v>1.25123322</v>
      </c>
      <c r="P1103" s="113">
        <f t="shared" si="588"/>
        <v>1371.54710886</v>
      </c>
      <c r="Q1103" s="11">
        <f t="shared" si="599"/>
        <v>0</v>
      </c>
      <c r="R1103" s="30">
        <f t="shared" si="595"/>
        <v>0</v>
      </c>
      <c r="S1103" s="8">
        <f t="shared" si="589"/>
        <v>0</v>
      </c>
      <c r="T1103" s="122">
        <f t="shared" si="596"/>
        <v>0.13059999999999999</v>
      </c>
      <c r="U1103" s="121">
        <f t="shared" si="579"/>
        <v>19</v>
      </c>
      <c r="V1103" s="121">
        <v>252</v>
      </c>
      <c r="W1103" s="120">
        <f t="shared" si="590"/>
        <v>1.0092978029999999</v>
      </c>
      <c r="X1103" s="113">
        <f t="shared" si="577"/>
        <v>12.75237482</v>
      </c>
      <c r="Y1103" s="191">
        <f t="shared" si="578"/>
        <v>0</v>
      </c>
      <c r="Z1103" s="125" t="str">
        <f t="shared" si="600"/>
        <v>INCORPJ=</v>
      </c>
      <c r="AA1103" s="118">
        <f t="shared" si="601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91"/>
        <v>45249</v>
      </c>
      <c r="B1104" s="113">
        <f t="shared" si="585"/>
        <v>1384.2994836799999</v>
      </c>
      <c r="C1104" s="113">
        <f t="shared" si="597"/>
        <v>1096.1562456500001</v>
      </c>
      <c r="D1104" s="114">
        <f t="shared" si="592"/>
        <v>6683.28</v>
      </c>
      <c r="E1104" s="115">
        <f t="shared" si="581"/>
        <v>6700.66</v>
      </c>
      <c r="F1104" s="116">
        <f t="shared" si="582"/>
        <v>45189</v>
      </c>
      <c r="G1104" s="117">
        <f t="shared" si="586"/>
        <v>2.60051950539264E-3</v>
      </c>
      <c r="H1104" s="118">
        <f t="shared" si="598"/>
        <v>45250</v>
      </c>
      <c r="I1104" s="118">
        <f t="shared" si="587"/>
        <v>45250</v>
      </c>
      <c r="J1104" s="119">
        <f t="shared" si="593"/>
        <v>19</v>
      </c>
      <c r="K1104" s="119">
        <f t="shared" si="583"/>
        <v>19</v>
      </c>
      <c r="L1104" s="8">
        <f t="shared" si="594"/>
        <v>1.0026005099999999</v>
      </c>
      <c r="M1104" s="120">
        <f t="shared" si="584"/>
        <v>1.0023005599999999</v>
      </c>
      <c r="N1104" s="120">
        <f t="shared" si="576"/>
        <v>1.2479878249431593</v>
      </c>
      <c r="O1104" s="113">
        <f t="shared" si="580"/>
        <v>1.25123322</v>
      </c>
      <c r="P1104" s="113">
        <f t="shared" si="588"/>
        <v>1371.54710886</v>
      </c>
      <c r="Q1104" s="11">
        <f t="shared" si="599"/>
        <v>0</v>
      </c>
      <c r="R1104" s="30">
        <f t="shared" si="595"/>
        <v>0</v>
      </c>
      <c r="S1104" s="8">
        <f t="shared" si="589"/>
        <v>0</v>
      </c>
      <c r="T1104" s="122">
        <f t="shared" si="596"/>
        <v>0.13059999999999999</v>
      </c>
      <c r="U1104" s="121">
        <f t="shared" si="579"/>
        <v>19</v>
      </c>
      <c r="V1104" s="121">
        <v>252</v>
      </c>
      <c r="W1104" s="120">
        <f t="shared" si="590"/>
        <v>1.0092978029999999</v>
      </c>
      <c r="X1104" s="113">
        <f t="shared" si="577"/>
        <v>12.75237482</v>
      </c>
      <c r="Y1104" s="191">
        <f t="shared" si="578"/>
        <v>0</v>
      </c>
      <c r="Z1104" s="125" t="str">
        <f t="shared" si="600"/>
        <v>INCORPJ=</v>
      </c>
      <c r="AA1104" s="118">
        <f t="shared" si="601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591"/>
        <v>45250</v>
      </c>
      <c r="B1105" s="113">
        <f t="shared" si="585"/>
        <v>1384.2994836799999</v>
      </c>
      <c r="C1105" s="113">
        <f t="shared" si="597"/>
        <v>1096.1562456500001</v>
      </c>
      <c r="D1105" s="114">
        <f t="shared" si="592"/>
        <v>6683.28</v>
      </c>
      <c r="E1105" s="115">
        <f t="shared" si="581"/>
        <v>6700.66</v>
      </c>
      <c r="F1105" s="116">
        <f t="shared" si="582"/>
        <v>45189</v>
      </c>
      <c r="G1105" s="117">
        <f t="shared" si="586"/>
        <v>2.60051950539264E-3</v>
      </c>
      <c r="H1105" s="118">
        <f t="shared" si="598"/>
        <v>45280</v>
      </c>
      <c r="I1105" s="118">
        <f t="shared" si="587"/>
        <v>45250</v>
      </c>
      <c r="J1105" s="119">
        <f t="shared" si="593"/>
        <v>19</v>
      </c>
      <c r="K1105" s="119">
        <f t="shared" si="583"/>
        <v>19</v>
      </c>
      <c r="L1105" s="8">
        <f t="shared" si="594"/>
        <v>1.0026005099999999</v>
      </c>
      <c r="M1105" s="120">
        <f t="shared" si="584"/>
        <v>1.0023005599999999</v>
      </c>
      <c r="N1105" s="120">
        <f t="shared" si="576"/>
        <v>1.2479878249431593</v>
      </c>
      <c r="O1105" s="113">
        <f t="shared" si="580"/>
        <v>1.25123322</v>
      </c>
      <c r="P1105" s="113">
        <f t="shared" si="588"/>
        <v>1371.54710886</v>
      </c>
      <c r="Q1105" s="11">
        <f t="shared" si="599"/>
        <v>36</v>
      </c>
      <c r="R1105" s="30">
        <f t="shared" si="595"/>
        <v>0</v>
      </c>
      <c r="S1105" s="8">
        <f t="shared" si="589"/>
        <v>0</v>
      </c>
      <c r="T1105" s="122">
        <f t="shared" si="596"/>
        <v>0.13059999999999999</v>
      </c>
      <c r="U1105" s="121">
        <f t="shared" si="579"/>
        <v>19</v>
      </c>
      <c r="V1105" s="121">
        <v>252</v>
      </c>
      <c r="W1105" s="120">
        <f t="shared" si="590"/>
        <v>1.0092978029999999</v>
      </c>
      <c r="X1105" s="113">
        <f t="shared" si="577"/>
        <v>12.75237482</v>
      </c>
      <c r="Y1105" s="191">
        <f t="shared" si="578"/>
        <v>0</v>
      </c>
      <c r="Z1105" s="125" t="str">
        <f t="shared" si="600"/>
        <v>INCORPJ=</v>
      </c>
      <c r="AA1105" s="118">
        <f t="shared" si="601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91"/>
        <v>45251</v>
      </c>
      <c r="B1106" s="113">
        <f t="shared" si="585"/>
        <v>1385.12483845</v>
      </c>
      <c r="C1106" s="113">
        <f t="shared" si="597"/>
        <v>1106.34809047</v>
      </c>
      <c r="D1106" s="114">
        <f t="shared" si="592"/>
        <v>6700.66</v>
      </c>
      <c r="E1106" s="115">
        <f t="shared" si="581"/>
        <v>6716.74</v>
      </c>
      <c r="F1106" s="116">
        <f t="shared" si="582"/>
        <v>45219</v>
      </c>
      <c r="G1106" s="117">
        <f t="shared" si="586"/>
        <v>2.3997636053760818E-3</v>
      </c>
      <c r="H1106" s="118">
        <f t="shared" si="598"/>
        <v>45280</v>
      </c>
      <c r="I1106" s="118">
        <f t="shared" si="587"/>
        <v>45280</v>
      </c>
      <c r="J1106" s="119">
        <f t="shared" si="593"/>
        <v>22</v>
      </c>
      <c r="K1106" s="119">
        <f t="shared" si="583"/>
        <v>1</v>
      </c>
      <c r="L1106" s="8">
        <f t="shared" si="594"/>
        <v>1.00010895</v>
      </c>
      <c r="M1106" s="120">
        <f t="shared" si="584"/>
        <v>1.0026005099999999</v>
      </c>
      <c r="N1106" s="120">
        <f t="shared" si="576"/>
        <v>1.2512332297618021</v>
      </c>
      <c r="O1106" s="113">
        <f t="shared" si="580"/>
        <v>1.2513695499999999</v>
      </c>
      <c r="P1106" s="113">
        <f t="shared" si="588"/>
        <v>1384.4503121099999</v>
      </c>
      <c r="Q1106" s="11">
        <f t="shared" si="599"/>
        <v>0</v>
      </c>
      <c r="R1106" s="30">
        <f t="shared" si="595"/>
        <v>0</v>
      </c>
      <c r="S1106" s="8">
        <f t="shared" si="589"/>
        <v>0</v>
      </c>
      <c r="T1106" s="122">
        <f t="shared" si="596"/>
        <v>0.13059999999999999</v>
      </c>
      <c r="U1106" s="121">
        <f t="shared" si="579"/>
        <v>1</v>
      </c>
      <c r="V1106" s="121">
        <v>252</v>
      </c>
      <c r="W1106" s="120">
        <f t="shared" si="590"/>
        <v>1.000487216</v>
      </c>
      <c r="X1106" s="113">
        <f t="shared" si="577"/>
        <v>0.67452634</v>
      </c>
      <c r="Y1106" s="191">
        <f t="shared" si="578"/>
        <v>0</v>
      </c>
      <c r="Z1106" s="125" t="str">
        <f t="shared" si="600"/>
        <v>INCORPJ=</v>
      </c>
      <c r="AA1106" s="118">
        <f t="shared" si="601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91"/>
        <v>45252</v>
      </c>
      <c r="B1107" s="113">
        <f t="shared" si="585"/>
        <v>1385.9506794199999</v>
      </c>
      <c r="C1107" s="113">
        <f t="shared" si="597"/>
        <v>1106.34809047</v>
      </c>
      <c r="D1107" s="114">
        <f t="shared" si="592"/>
        <v>6700.66</v>
      </c>
      <c r="E1107" s="115">
        <f t="shared" si="581"/>
        <v>6716.74</v>
      </c>
      <c r="F1107" s="116">
        <f t="shared" si="582"/>
        <v>45219</v>
      </c>
      <c r="G1107" s="117">
        <f t="shared" si="586"/>
        <v>2.3997636053760818E-3</v>
      </c>
      <c r="H1107" s="118">
        <f t="shared" si="598"/>
        <v>45280</v>
      </c>
      <c r="I1107" s="118">
        <f t="shared" si="587"/>
        <v>45280</v>
      </c>
      <c r="J1107" s="119">
        <f t="shared" si="593"/>
        <v>22</v>
      </c>
      <c r="K1107" s="119">
        <f t="shared" si="583"/>
        <v>2</v>
      </c>
      <c r="L1107" s="8">
        <f t="shared" si="594"/>
        <v>1.0002179200000001</v>
      </c>
      <c r="M1107" s="120">
        <f t="shared" si="584"/>
        <v>1.0026005099999999</v>
      </c>
      <c r="N1107" s="120">
        <f t="shared" si="576"/>
        <v>1.2512332297618021</v>
      </c>
      <c r="O1107" s="113">
        <f t="shared" si="580"/>
        <v>1.25150589</v>
      </c>
      <c r="P1107" s="113">
        <f t="shared" si="588"/>
        <v>1384.60115161</v>
      </c>
      <c r="Q1107" s="11">
        <f t="shared" si="599"/>
        <v>0</v>
      </c>
      <c r="R1107" s="30">
        <f t="shared" si="595"/>
        <v>0</v>
      </c>
      <c r="S1107" s="8">
        <f t="shared" si="589"/>
        <v>0</v>
      </c>
      <c r="T1107" s="122">
        <f t="shared" si="596"/>
        <v>0.13059999999999999</v>
      </c>
      <c r="U1107" s="121">
        <f t="shared" si="579"/>
        <v>2</v>
      </c>
      <c r="V1107" s="121">
        <v>252</v>
      </c>
      <c r="W1107" s="120">
        <f t="shared" si="590"/>
        <v>1.0009746690000001</v>
      </c>
      <c r="X1107" s="113">
        <f t="shared" si="577"/>
        <v>1.3495278100000001</v>
      </c>
      <c r="Y1107" s="191">
        <f t="shared" si="578"/>
        <v>0</v>
      </c>
      <c r="Z1107" s="125" t="str">
        <f t="shared" si="600"/>
        <v>INCORPJ=</v>
      </c>
      <c r="AA1107" s="118">
        <f t="shared" si="601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91"/>
        <v>45253</v>
      </c>
      <c r="B1108" s="113">
        <f t="shared" si="585"/>
        <v>1386.7770177900002</v>
      </c>
      <c r="C1108" s="113">
        <f t="shared" si="597"/>
        <v>1106.34809047</v>
      </c>
      <c r="D1108" s="114">
        <f t="shared" si="592"/>
        <v>6700.66</v>
      </c>
      <c r="E1108" s="115">
        <f t="shared" si="581"/>
        <v>6716.74</v>
      </c>
      <c r="F1108" s="116">
        <f t="shared" si="582"/>
        <v>45219</v>
      </c>
      <c r="G1108" s="117">
        <f t="shared" si="586"/>
        <v>2.3997636053760818E-3</v>
      </c>
      <c r="H1108" s="118">
        <f t="shared" si="598"/>
        <v>45280</v>
      </c>
      <c r="I1108" s="118">
        <f t="shared" si="587"/>
        <v>45280</v>
      </c>
      <c r="J1108" s="119">
        <f t="shared" si="593"/>
        <v>22</v>
      </c>
      <c r="K1108" s="119">
        <f t="shared" si="583"/>
        <v>3</v>
      </c>
      <c r="L1108" s="8">
        <f t="shared" si="594"/>
        <v>1.0003268999999999</v>
      </c>
      <c r="M1108" s="120">
        <f t="shared" si="584"/>
        <v>1.0026005099999999</v>
      </c>
      <c r="N1108" s="120">
        <f t="shared" si="576"/>
        <v>1.2512332297618021</v>
      </c>
      <c r="O1108" s="113">
        <f t="shared" si="580"/>
        <v>1.25164225</v>
      </c>
      <c r="P1108" s="113">
        <f t="shared" si="588"/>
        <v>1384.7520132300001</v>
      </c>
      <c r="Q1108" s="11">
        <f t="shared" si="599"/>
        <v>0</v>
      </c>
      <c r="R1108" s="30">
        <f t="shared" si="595"/>
        <v>0</v>
      </c>
      <c r="S1108" s="8">
        <f t="shared" si="589"/>
        <v>0</v>
      </c>
      <c r="T1108" s="122">
        <f t="shared" si="596"/>
        <v>0.13059999999999999</v>
      </c>
      <c r="U1108" s="121">
        <f t="shared" si="579"/>
        <v>3</v>
      </c>
      <c r="V1108" s="121">
        <v>252</v>
      </c>
      <c r="W1108" s="120">
        <f t="shared" si="590"/>
        <v>1.001462359</v>
      </c>
      <c r="X1108" s="113">
        <f t="shared" si="577"/>
        <v>2.0250045600000002</v>
      </c>
      <c r="Y1108" s="191">
        <f t="shared" si="578"/>
        <v>0</v>
      </c>
      <c r="Z1108" s="125" t="str">
        <f t="shared" si="600"/>
        <v>INCORPJ=</v>
      </c>
      <c r="AA1108" s="118">
        <f t="shared" si="601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91"/>
        <v>45254</v>
      </c>
      <c r="B1109" s="113">
        <f t="shared" si="585"/>
        <v>1387.6038453900001</v>
      </c>
      <c r="C1109" s="113">
        <f t="shared" si="597"/>
        <v>1106.34809047</v>
      </c>
      <c r="D1109" s="114">
        <f t="shared" si="592"/>
        <v>6700.66</v>
      </c>
      <c r="E1109" s="115">
        <f t="shared" si="581"/>
        <v>6716.74</v>
      </c>
      <c r="F1109" s="116">
        <f t="shared" si="582"/>
        <v>45219</v>
      </c>
      <c r="G1109" s="117">
        <f t="shared" si="586"/>
        <v>2.3997636053760818E-3</v>
      </c>
      <c r="H1109" s="118">
        <f t="shared" si="598"/>
        <v>45280</v>
      </c>
      <c r="I1109" s="118">
        <f t="shared" si="587"/>
        <v>45280</v>
      </c>
      <c r="J1109" s="119">
        <f t="shared" si="593"/>
        <v>22</v>
      </c>
      <c r="K1109" s="119">
        <f t="shared" si="583"/>
        <v>4</v>
      </c>
      <c r="L1109" s="8">
        <f t="shared" si="594"/>
        <v>1.0004358900000001</v>
      </c>
      <c r="M1109" s="120">
        <f t="shared" si="584"/>
        <v>1.0026005099999999</v>
      </c>
      <c r="N1109" s="120">
        <f t="shared" si="576"/>
        <v>1.2512332297618021</v>
      </c>
      <c r="O1109" s="113">
        <f t="shared" si="580"/>
        <v>1.2517786200000001</v>
      </c>
      <c r="P1109" s="113">
        <f t="shared" si="588"/>
        <v>1384.90288592</v>
      </c>
      <c r="Q1109" s="11">
        <f t="shared" si="599"/>
        <v>0</v>
      </c>
      <c r="R1109" s="30">
        <f t="shared" si="595"/>
        <v>0</v>
      </c>
      <c r="S1109" s="8">
        <f t="shared" si="589"/>
        <v>0</v>
      </c>
      <c r="T1109" s="122">
        <f t="shared" si="596"/>
        <v>0.13059999999999999</v>
      </c>
      <c r="U1109" s="121">
        <f t="shared" si="579"/>
        <v>4</v>
      </c>
      <c r="V1109" s="121">
        <v>252</v>
      </c>
      <c r="W1109" s="120">
        <f t="shared" si="590"/>
        <v>1.001950288</v>
      </c>
      <c r="X1109" s="113">
        <f t="shared" si="577"/>
        <v>2.7009594699999999</v>
      </c>
      <c r="Y1109" s="191">
        <f t="shared" si="578"/>
        <v>0</v>
      </c>
      <c r="Z1109" s="125" t="str">
        <f t="shared" si="600"/>
        <v>INCORPJ=</v>
      </c>
      <c r="AA1109" s="118">
        <f t="shared" si="601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91"/>
        <v>45255</v>
      </c>
      <c r="B1110" s="113">
        <f t="shared" si="585"/>
        <v>1388.43117067</v>
      </c>
      <c r="C1110" s="113">
        <f t="shared" si="597"/>
        <v>1106.34809047</v>
      </c>
      <c r="D1110" s="114">
        <f t="shared" si="592"/>
        <v>6700.66</v>
      </c>
      <c r="E1110" s="115">
        <f t="shared" si="581"/>
        <v>6716.74</v>
      </c>
      <c r="F1110" s="116">
        <f t="shared" si="582"/>
        <v>45219</v>
      </c>
      <c r="G1110" s="117">
        <f t="shared" si="586"/>
        <v>2.3997636053760818E-3</v>
      </c>
      <c r="H1110" s="118">
        <f t="shared" si="598"/>
        <v>45280</v>
      </c>
      <c r="I1110" s="118">
        <f t="shared" si="587"/>
        <v>45280</v>
      </c>
      <c r="J1110" s="119">
        <f t="shared" si="593"/>
        <v>22</v>
      </c>
      <c r="K1110" s="119">
        <f t="shared" si="583"/>
        <v>5</v>
      </c>
      <c r="L1110" s="8">
        <f t="shared" si="594"/>
        <v>1.00054489</v>
      </c>
      <c r="M1110" s="120">
        <f t="shared" si="584"/>
        <v>1.0026005099999999</v>
      </c>
      <c r="N1110" s="120">
        <f t="shared" si="576"/>
        <v>1.2512332297618021</v>
      </c>
      <c r="O1110" s="113">
        <f t="shared" si="580"/>
        <v>1.2519150100000001</v>
      </c>
      <c r="P1110" s="113">
        <f t="shared" si="588"/>
        <v>1385.0537807400001</v>
      </c>
      <c r="Q1110" s="11">
        <f t="shared" si="599"/>
        <v>0</v>
      </c>
      <c r="R1110" s="30">
        <f t="shared" si="595"/>
        <v>0</v>
      </c>
      <c r="S1110" s="8">
        <f t="shared" si="589"/>
        <v>0</v>
      </c>
      <c r="T1110" s="122">
        <f t="shared" si="596"/>
        <v>0.13059999999999999</v>
      </c>
      <c r="U1110" s="121">
        <f t="shared" si="579"/>
        <v>5</v>
      </c>
      <c r="V1110" s="121">
        <v>252</v>
      </c>
      <c r="W1110" s="120">
        <f t="shared" si="590"/>
        <v>1.002438454</v>
      </c>
      <c r="X1110" s="113">
        <f t="shared" si="577"/>
        <v>3.3773899300000001</v>
      </c>
      <c r="Y1110" s="191">
        <f t="shared" si="578"/>
        <v>0</v>
      </c>
      <c r="Z1110" s="125" t="str">
        <f t="shared" si="600"/>
        <v>INCORPJ=</v>
      </c>
      <c r="AA1110" s="118">
        <f t="shared" si="601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91"/>
        <v>45256</v>
      </c>
      <c r="B1111" s="113">
        <f t="shared" si="585"/>
        <v>1388.43117067</v>
      </c>
      <c r="C1111" s="113">
        <f t="shared" si="597"/>
        <v>1106.34809047</v>
      </c>
      <c r="D1111" s="114">
        <f t="shared" si="592"/>
        <v>6700.66</v>
      </c>
      <c r="E1111" s="115">
        <f t="shared" si="581"/>
        <v>6716.74</v>
      </c>
      <c r="F1111" s="116">
        <f t="shared" si="582"/>
        <v>45219</v>
      </c>
      <c r="G1111" s="117">
        <f t="shared" si="586"/>
        <v>2.3997636053760818E-3</v>
      </c>
      <c r="H1111" s="118">
        <f t="shared" si="598"/>
        <v>45280</v>
      </c>
      <c r="I1111" s="118">
        <f t="shared" si="587"/>
        <v>45280</v>
      </c>
      <c r="J1111" s="119">
        <f t="shared" si="593"/>
        <v>22</v>
      </c>
      <c r="K1111" s="119">
        <f t="shared" si="583"/>
        <v>5</v>
      </c>
      <c r="L1111" s="8">
        <f t="shared" si="594"/>
        <v>1.00054489</v>
      </c>
      <c r="M1111" s="120">
        <f t="shared" si="584"/>
        <v>1.0026005099999999</v>
      </c>
      <c r="N1111" s="120">
        <f t="shared" si="576"/>
        <v>1.2512332297618021</v>
      </c>
      <c r="O1111" s="113">
        <f t="shared" si="580"/>
        <v>1.2519150100000001</v>
      </c>
      <c r="P1111" s="113">
        <f t="shared" si="588"/>
        <v>1385.0537807400001</v>
      </c>
      <c r="Q1111" s="11">
        <f t="shared" si="599"/>
        <v>0</v>
      </c>
      <c r="R1111" s="30">
        <f t="shared" si="595"/>
        <v>0</v>
      </c>
      <c r="S1111" s="8">
        <f t="shared" si="589"/>
        <v>0</v>
      </c>
      <c r="T1111" s="122">
        <f t="shared" si="596"/>
        <v>0.13059999999999999</v>
      </c>
      <c r="U1111" s="121">
        <f t="shared" si="579"/>
        <v>5</v>
      </c>
      <c r="V1111" s="121">
        <v>252</v>
      </c>
      <c r="W1111" s="120">
        <f t="shared" si="590"/>
        <v>1.002438454</v>
      </c>
      <c r="X1111" s="113">
        <f t="shared" si="577"/>
        <v>3.3773899300000001</v>
      </c>
      <c r="Y1111" s="191">
        <f t="shared" si="578"/>
        <v>0</v>
      </c>
      <c r="Z1111" s="125" t="str">
        <f t="shared" si="600"/>
        <v>INCORPJ=</v>
      </c>
      <c r="AA1111" s="118">
        <f t="shared" si="601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91"/>
        <v>45257</v>
      </c>
      <c r="B1112" s="113">
        <f t="shared" si="585"/>
        <v>1388.43117067</v>
      </c>
      <c r="C1112" s="113">
        <f t="shared" si="597"/>
        <v>1106.34809047</v>
      </c>
      <c r="D1112" s="114">
        <f t="shared" si="592"/>
        <v>6700.66</v>
      </c>
      <c r="E1112" s="115">
        <f t="shared" si="581"/>
        <v>6716.74</v>
      </c>
      <c r="F1112" s="116">
        <f t="shared" si="582"/>
        <v>45219</v>
      </c>
      <c r="G1112" s="117">
        <f t="shared" si="586"/>
        <v>2.3997636053760818E-3</v>
      </c>
      <c r="H1112" s="118">
        <f t="shared" si="598"/>
        <v>45280</v>
      </c>
      <c r="I1112" s="118">
        <f t="shared" si="587"/>
        <v>45280</v>
      </c>
      <c r="J1112" s="119">
        <f t="shared" si="593"/>
        <v>22</v>
      </c>
      <c r="K1112" s="119">
        <f t="shared" si="583"/>
        <v>5</v>
      </c>
      <c r="L1112" s="8">
        <f t="shared" si="594"/>
        <v>1.00054489</v>
      </c>
      <c r="M1112" s="120">
        <f t="shared" si="584"/>
        <v>1.0026005099999999</v>
      </c>
      <c r="N1112" s="120">
        <f t="shared" si="576"/>
        <v>1.2512332297618021</v>
      </c>
      <c r="O1112" s="113">
        <f t="shared" si="580"/>
        <v>1.2519150100000001</v>
      </c>
      <c r="P1112" s="113">
        <f t="shared" si="588"/>
        <v>1385.0537807400001</v>
      </c>
      <c r="Q1112" s="11">
        <f t="shared" si="599"/>
        <v>0</v>
      </c>
      <c r="R1112" s="30">
        <f t="shared" si="595"/>
        <v>0</v>
      </c>
      <c r="S1112" s="8">
        <f t="shared" si="589"/>
        <v>0</v>
      </c>
      <c r="T1112" s="122">
        <f t="shared" si="596"/>
        <v>0.13059999999999999</v>
      </c>
      <c r="U1112" s="121">
        <f t="shared" si="579"/>
        <v>5</v>
      </c>
      <c r="V1112" s="121">
        <v>252</v>
      </c>
      <c r="W1112" s="120">
        <f t="shared" si="590"/>
        <v>1.002438454</v>
      </c>
      <c r="X1112" s="113">
        <f t="shared" si="577"/>
        <v>3.3773899300000001</v>
      </c>
      <c r="Y1112" s="191">
        <f t="shared" si="578"/>
        <v>0</v>
      </c>
      <c r="Z1112" s="125" t="str">
        <f t="shared" si="600"/>
        <v>INCORPJ=</v>
      </c>
      <c r="AA1112" s="118">
        <f t="shared" si="601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91"/>
        <v>45258</v>
      </c>
      <c r="B1113" s="113">
        <f t="shared" si="585"/>
        <v>1389.2589937400001</v>
      </c>
      <c r="C1113" s="113">
        <f t="shared" si="597"/>
        <v>1106.34809047</v>
      </c>
      <c r="D1113" s="114">
        <f t="shared" si="592"/>
        <v>6700.66</v>
      </c>
      <c r="E1113" s="115">
        <f t="shared" si="581"/>
        <v>6716.74</v>
      </c>
      <c r="F1113" s="116">
        <f t="shared" si="582"/>
        <v>45219</v>
      </c>
      <c r="G1113" s="117">
        <f t="shared" si="586"/>
        <v>2.3997636053760818E-3</v>
      </c>
      <c r="H1113" s="118">
        <f t="shared" si="598"/>
        <v>45280</v>
      </c>
      <c r="I1113" s="118">
        <f t="shared" si="587"/>
        <v>45280</v>
      </c>
      <c r="J1113" s="119">
        <f t="shared" si="593"/>
        <v>22</v>
      </c>
      <c r="K1113" s="119">
        <f t="shared" si="583"/>
        <v>6</v>
      </c>
      <c r="L1113" s="8">
        <f t="shared" si="594"/>
        <v>1.00065391</v>
      </c>
      <c r="M1113" s="120">
        <f t="shared" si="584"/>
        <v>1.0026005099999999</v>
      </c>
      <c r="N1113" s="120">
        <f t="shared" si="576"/>
        <v>1.2512332297618021</v>
      </c>
      <c r="O1113" s="113">
        <f t="shared" si="580"/>
        <v>1.2520514199999999</v>
      </c>
      <c r="P1113" s="113">
        <f t="shared" si="588"/>
        <v>1385.20469768</v>
      </c>
      <c r="Q1113" s="11">
        <f t="shared" si="599"/>
        <v>0</v>
      </c>
      <c r="R1113" s="30">
        <f t="shared" si="595"/>
        <v>0</v>
      </c>
      <c r="S1113" s="8">
        <f t="shared" si="589"/>
        <v>0</v>
      </c>
      <c r="T1113" s="122">
        <f t="shared" si="596"/>
        <v>0.13059999999999999</v>
      </c>
      <c r="U1113" s="121">
        <f t="shared" si="579"/>
        <v>6</v>
      </c>
      <c r="V1113" s="121">
        <v>252</v>
      </c>
      <c r="W1113" s="120">
        <f t="shared" si="590"/>
        <v>1.0029268570000001</v>
      </c>
      <c r="X1113" s="113">
        <f t="shared" si="577"/>
        <v>4.0542960600000004</v>
      </c>
      <c r="Y1113" s="191">
        <f t="shared" si="578"/>
        <v>0</v>
      </c>
      <c r="Z1113" s="125" t="str">
        <f t="shared" si="600"/>
        <v>INCORPJ=</v>
      </c>
      <c r="AA1113" s="118">
        <f t="shared" si="601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91"/>
        <v>45259</v>
      </c>
      <c r="B1114" s="113">
        <f t="shared" si="585"/>
        <v>1390.0872953400001</v>
      </c>
      <c r="C1114" s="113">
        <f t="shared" si="597"/>
        <v>1106.34809047</v>
      </c>
      <c r="D1114" s="114">
        <f t="shared" si="592"/>
        <v>6700.66</v>
      </c>
      <c r="E1114" s="115">
        <f t="shared" si="581"/>
        <v>6716.74</v>
      </c>
      <c r="F1114" s="116">
        <f t="shared" si="582"/>
        <v>45219</v>
      </c>
      <c r="G1114" s="117">
        <f t="shared" si="586"/>
        <v>2.3997636053760818E-3</v>
      </c>
      <c r="H1114" s="118">
        <f t="shared" si="598"/>
        <v>45280</v>
      </c>
      <c r="I1114" s="118">
        <f t="shared" si="587"/>
        <v>45280</v>
      </c>
      <c r="J1114" s="119">
        <f t="shared" si="593"/>
        <v>22</v>
      </c>
      <c r="K1114" s="119">
        <f t="shared" si="583"/>
        <v>7</v>
      </c>
      <c r="L1114" s="8">
        <f t="shared" si="594"/>
        <v>1.0007629300000001</v>
      </c>
      <c r="M1114" s="120">
        <f t="shared" si="584"/>
        <v>1.0026005099999999</v>
      </c>
      <c r="N1114" s="120">
        <f t="shared" si="576"/>
        <v>1.2512332297618021</v>
      </c>
      <c r="O1114" s="113">
        <f t="shared" si="580"/>
        <v>1.25218783</v>
      </c>
      <c r="P1114" s="113">
        <f t="shared" si="588"/>
        <v>1385.35561463</v>
      </c>
      <c r="Q1114" s="11">
        <f t="shared" si="599"/>
        <v>0</v>
      </c>
      <c r="R1114" s="30">
        <f t="shared" si="595"/>
        <v>0</v>
      </c>
      <c r="S1114" s="8">
        <f t="shared" si="589"/>
        <v>0</v>
      </c>
      <c r="T1114" s="122">
        <f t="shared" si="596"/>
        <v>0.13059999999999999</v>
      </c>
      <c r="U1114" s="121">
        <f t="shared" si="579"/>
        <v>7</v>
      </c>
      <c r="V1114" s="121">
        <v>252</v>
      </c>
      <c r="W1114" s="120">
        <f t="shared" si="590"/>
        <v>1.0034154989999999</v>
      </c>
      <c r="X1114" s="113">
        <f t="shared" si="577"/>
        <v>4.73168071</v>
      </c>
      <c r="Y1114" s="191">
        <f t="shared" si="578"/>
        <v>0</v>
      </c>
      <c r="Z1114" s="125" t="str">
        <f t="shared" si="600"/>
        <v>INCORPJ=</v>
      </c>
      <c r="AA1114" s="118">
        <f t="shared" si="601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91"/>
        <v>45260</v>
      </c>
      <c r="B1115" s="113">
        <f t="shared" si="585"/>
        <v>1390.9160963900001</v>
      </c>
      <c r="C1115" s="113">
        <f t="shared" si="597"/>
        <v>1106.34809047</v>
      </c>
      <c r="D1115" s="114">
        <f t="shared" si="592"/>
        <v>6700.66</v>
      </c>
      <c r="E1115" s="115">
        <f t="shared" si="581"/>
        <v>6716.74</v>
      </c>
      <c r="F1115" s="116">
        <f t="shared" si="582"/>
        <v>45219</v>
      </c>
      <c r="G1115" s="117">
        <f t="shared" si="586"/>
        <v>2.3997636053760818E-3</v>
      </c>
      <c r="H1115" s="118">
        <f t="shared" si="598"/>
        <v>45280</v>
      </c>
      <c r="I1115" s="118">
        <f t="shared" si="587"/>
        <v>45280</v>
      </c>
      <c r="J1115" s="119">
        <f t="shared" si="593"/>
        <v>22</v>
      </c>
      <c r="K1115" s="119">
        <f t="shared" si="583"/>
        <v>8</v>
      </c>
      <c r="L1115" s="8">
        <f t="shared" si="594"/>
        <v>1.0008719699999999</v>
      </c>
      <c r="M1115" s="120">
        <f t="shared" si="584"/>
        <v>1.0026005099999999</v>
      </c>
      <c r="N1115" s="120">
        <f t="shared" si="576"/>
        <v>1.2512332297618021</v>
      </c>
      <c r="O1115" s="113">
        <f t="shared" si="580"/>
        <v>1.25232426</v>
      </c>
      <c r="P1115" s="113">
        <f t="shared" si="588"/>
        <v>1385.5065537</v>
      </c>
      <c r="Q1115" s="11">
        <f t="shared" si="599"/>
        <v>0</v>
      </c>
      <c r="R1115" s="30">
        <f t="shared" si="595"/>
        <v>0</v>
      </c>
      <c r="S1115" s="8">
        <f t="shared" si="589"/>
        <v>0</v>
      </c>
      <c r="T1115" s="122">
        <f t="shared" si="596"/>
        <v>0.13059999999999999</v>
      </c>
      <c r="U1115" s="121">
        <f t="shared" si="579"/>
        <v>8</v>
      </c>
      <c r="V1115" s="121">
        <v>252</v>
      </c>
      <c r="W1115" s="120">
        <f t="shared" si="590"/>
        <v>1.003904379</v>
      </c>
      <c r="X1115" s="113">
        <f t="shared" si="577"/>
        <v>5.4095426900000003</v>
      </c>
      <c r="Y1115" s="191">
        <f t="shared" si="578"/>
        <v>0</v>
      </c>
      <c r="Z1115" s="125" t="str">
        <f t="shared" si="600"/>
        <v>INCORPJ=</v>
      </c>
      <c r="AA1115" s="118">
        <f t="shared" si="601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91"/>
        <v>45261</v>
      </c>
      <c r="B1116" s="113">
        <f t="shared" si="585"/>
        <v>1391.7453970199999</v>
      </c>
      <c r="C1116" s="113">
        <f t="shared" si="597"/>
        <v>1106.34809047</v>
      </c>
      <c r="D1116" s="114">
        <f t="shared" si="592"/>
        <v>6700.66</v>
      </c>
      <c r="E1116" s="115">
        <f t="shared" si="581"/>
        <v>6716.74</v>
      </c>
      <c r="F1116" s="116">
        <f t="shared" si="582"/>
        <v>45219</v>
      </c>
      <c r="G1116" s="117">
        <f t="shared" si="586"/>
        <v>2.3997636053760818E-3</v>
      </c>
      <c r="H1116" s="118">
        <f t="shared" si="598"/>
        <v>45280</v>
      </c>
      <c r="I1116" s="118">
        <f t="shared" si="587"/>
        <v>45280</v>
      </c>
      <c r="J1116" s="119">
        <f t="shared" si="593"/>
        <v>22</v>
      </c>
      <c r="K1116" s="119">
        <f t="shared" si="583"/>
        <v>9</v>
      </c>
      <c r="L1116" s="8">
        <f t="shared" si="594"/>
        <v>1.00098102</v>
      </c>
      <c r="M1116" s="120">
        <f t="shared" si="584"/>
        <v>1.0026005099999999</v>
      </c>
      <c r="N1116" s="120">
        <f t="shared" si="576"/>
        <v>1.2512332297618021</v>
      </c>
      <c r="O1116" s="113">
        <f t="shared" si="580"/>
        <v>1.25246071</v>
      </c>
      <c r="P1116" s="113">
        <f t="shared" si="588"/>
        <v>1385.6575148899999</v>
      </c>
      <c r="Q1116" s="11">
        <f t="shared" si="599"/>
        <v>0</v>
      </c>
      <c r="R1116" s="30">
        <f t="shared" si="595"/>
        <v>0</v>
      </c>
      <c r="S1116" s="8">
        <f t="shared" si="589"/>
        <v>0</v>
      </c>
      <c r="T1116" s="122">
        <f t="shared" si="596"/>
        <v>0.13059999999999999</v>
      </c>
      <c r="U1116" s="121">
        <f t="shared" si="579"/>
        <v>9</v>
      </c>
      <c r="V1116" s="121">
        <v>252</v>
      </c>
      <c r="W1116" s="120">
        <f t="shared" si="590"/>
        <v>1.0043934969999999</v>
      </c>
      <c r="X1116" s="113">
        <f t="shared" si="577"/>
        <v>6.0878821299999997</v>
      </c>
      <c r="Y1116" s="191">
        <f t="shared" si="578"/>
        <v>0</v>
      </c>
      <c r="Z1116" s="125" t="str">
        <f t="shared" si="600"/>
        <v>INCORPJ=</v>
      </c>
      <c r="AA1116" s="118">
        <f t="shared" si="601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91"/>
        <v>45262</v>
      </c>
      <c r="B1117" s="113">
        <f t="shared" si="585"/>
        <v>1392.5751862700001</v>
      </c>
      <c r="C1117" s="113">
        <f t="shared" si="597"/>
        <v>1106.34809047</v>
      </c>
      <c r="D1117" s="114">
        <f t="shared" si="592"/>
        <v>6700.66</v>
      </c>
      <c r="E1117" s="115">
        <f t="shared" si="581"/>
        <v>6716.74</v>
      </c>
      <c r="F1117" s="116">
        <f t="shared" si="582"/>
        <v>45219</v>
      </c>
      <c r="G1117" s="117">
        <f t="shared" si="586"/>
        <v>2.3997636053760818E-3</v>
      </c>
      <c r="H1117" s="118">
        <f t="shared" si="598"/>
        <v>45280</v>
      </c>
      <c r="I1117" s="118">
        <f t="shared" si="587"/>
        <v>45280</v>
      </c>
      <c r="J1117" s="119">
        <f t="shared" si="593"/>
        <v>22</v>
      </c>
      <c r="K1117" s="119">
        <f t="shared" si="583"/>
        <v>10</v>
      </c>
      <c r="L1117" s="8">
        <f t="shared" si="594"/>
        <v>1.00109008</v>
      </c>
      <c r="M1117" s="120">
        <f t="shared" si="584"/>
        <v>1.0026005099999999</v>
      </c>
      <c r="N1117" s="120">
        <f t="shared" si="576"/>
        <v>1.2512332297618021</v>
      </c>
      <c r="O1117" s="113">
        <f t="shared" si="580"/>
        <v>1.25259717</v>
      </c>
      <c r="P1117" s="113">
        <f t="shared" si="588"/>
        <v>1385.80848715</v>
      </c>
      <c r="Q1117" s="11">
        <f t="shared" si="599"/>
        <v>0</v>
      </c>
      <c r="R1117" s="30">
        <f t="shared" si="595"/>
        <v>0</v>
      </c>
      <c r="S1117" s="8">
        <f t="shared" si="589"/>
        <v>0</v>
      </c>
      <c r="T1117" s="122">
        <f t="shared" si="596"/>
        <v>0.13059999999999999</v>
      </c>
      <c r="U1117" s="121">
        <f t="shared" si="579"/>
        <v>10</v>
      </c>
      <c r="V1117" s="121">
        <v>252</v>
      </c>
      <c r="W1117" s="120">
        <f t="shared" si="590"/>
        <v>1.004882853</v>
      </c>
      <c r="X1117" s="113">
        <f t="shared" si="577"/>
        <v>6.7666991200000002</v>
      </c>
      <c r="Y1117" s="191">
        <f t="shared" si="578"/>
        <v>0</v>
      </c>
      <c r="Z1117" s="125" t="str">
        <f t="shared" si="600"/>
        <v>INCORPJ=</v>
      </c>
      <c r="AA1117" s="118">
        <f t="shared" si="601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91"/>
        <v>45263</v>
      </c>
      <c r="B1118" s="113">
        <f t="shared" si="585"/>
        <v>1392.5751862700001</v>
      </c>
      <c r="C1118" s="113">
        <f t="shared" si="597"/>
        <v>1106.34809047</v>
      </c>
      <c r="D1118" s="114">
        <f t="shared" si="592"/>
        <v>6700.66</v>
      </c>
      <c r="E1118" s="115">
        <f t="shared" si="581"/>
        <v>6716.74</v>
      </c>
      <c r="F1118" s="116">
        <f t="shared" si="582"/>
        <v>45219</v>
      </c>
      <c r="G1118" s="117">
        <f t="shared" si="586"/>
        <v>2.3997636053760818E-3</v>
      </c>
      <c r="H1118" s="118">
        <f t="shared" si="598"/>
        <v>45280</v>
      </c>
      <c r="I1118" s="118">
        <f t="shared" si="587"/>
        <v>45280</v>
      </c>
      <c r="J1118" s="119">
        <f t="shared" si="593"/>
        <v>22</v>
      </c>
      <c r="K1118" s="119">
        <f t="shared" si="583"/>
        <v>10</v>
      </c>
      <c r="L1118" s="8">
        <f t="shared" si="594"/>
        <v>1.00109008</v>
      </c>
      <c r="M1118" s="120">
        <f t="shared" si="584"/>
        <v>1.0026005099999999</v>
      </c>
      <c r="N1118" s="120">
        <f t="shared" si="576"/>
        <v>1.2512332297618021</v>
      </c>
      <c r="O1118" s="113">
        <f t="shared" si="580"/>
        <v>1.25259717</v>
      </c>
      <c r="P1118" s="113">
        <f t="shared" si="588"/>
        <v>1385.80848715</v>
      </c>
      <c r="Q1118" s="11">
        <f t="shared" si="599"/>
        <v>0</v>
      </c>
      <c r="R1118" s="30">
        <f t="shared" si="595"/>
        <v>0</v>
      </c>
      <c r="S1118" s="8">
        <f t="shared" si="589"/>
        <v>0</v>
      </c>
      <c r="T1118" s="122">
        <f t="shared" si="596"/>
        <v>0.13059999999999999</v>
      </c>
      <c r="U1118" s="121">
        <f t="shared" si="579"/>
        <v>10</v>
      </c>
      <c r="V1118" s="121">
        <v>252</v>
      </c>
      <c r="W1118" s="120">
        <f t="shared" si="590"/>
        <v>1.004882853</v>
      </c>
      <c r="X1118" s="113">
        <f t="shared" si="577"/>
        <v>6.7666991200000002</v>
      </c>
      <c r="Y1118" s="191">
        <f t="shared" si="578"/>
        <v>0</v>
      </c>
      <c r="Z1118" s="125" t="str">
        <f t="shared" si="600"/>
        <v>INCORPJ=</v>
      </c>
      <c r="AA1118" s="118">
        <f t="shared" si="601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91"/>
        <v>45264</v>
      </c>
      <c r="B1119" s="113">
        <f t="shared" si="585"/>
        <v>1392.5751862700001</v>
      </c>
      <c r="C1119" s="113">
        <f t="shared" si="597"/>
        <v>1106.34809047</v>
      </c>
      <c r="D1119" s="114">
        <f t="shared" si="592"/>
        <v>6700.66</v>
      </c>
      <c r="E1119" s="115">
        <f t="shared" si="581"/>
        <v>6716.74</v>
      </c>
      <c r="F1119" s="116">
        <f t="shared" si="582"/>
        <v>45219</v>
      </c>
      <c r="G1119" s="117">
        <f t="shared" si="586"/>
        <v>2.3997636053760818E-3</v>
      </c>
      <c r="H1119" s="118">
        <f t="shared" si="598"/>
        <v>45280</v>
      </c>
      <c r="I1119" s="118">
        <f t="shared" si="587"/>
        <v>45280</v>
      </c>
      <c r="J1119" s="119">
        <f t="shared" si="593"/>
        <v>22</v>
      </c>
      <c r="K1119" s="119">
        <f t="shared" si="583"/>
        <v>10</v>
      </c>
      <c r="L1119" s="8">
        <f t="shared" si="594"/>
        <v>1.00109008</v>
      </c>
      <c r="M1119" s="120">
        <f t="shared" si="584"/>
        <v>1.0026005099999999</v>
      </c>
      <c r="N1119" s="120">
        <f t="shared" ref="N1119:N1182" si="602">IF(I1119&gt;I1118,N1118*M1119,N1118)</f>
        <v>1.2512332297618021</v>
      </c>
      <c r="O1119" s="113">
        <f t="shared" si="580"/>
        <v>1.25259717</v>
      </c>
      <c r="P1119" s="113">
        <f t="shared" si="588"/>
        <v>1385.80848715</v>
      </c>
      <c r="Q1119" s="11">
        <f t="shared" si="599"/>
        <v>0</v>
      </c>
      <c r="R1119" s="30">
        <f t="shared" si="595"/>
        <v>0</v>
      </c>
      <c r="S1119" s="8">
        <f t="shared" si="589"/>
        <v>0</v>
      </c>
      <c r="T1119" s="122">
        <f t="shared" si="596"/>
        <v>0.13059999999999999</v>
      </c>
      <c r="U1119" s="121">
        <f t="shared" si="579"/>
        <v>10</v>
      </c>
      <c r="V1119" s="121">
        <v>252</v>
      </c>
      <c r="W1119" s="120">
        <f t="shared" si="590"/>
        <v>1.004882853</v>
      </c>
      <c r="X1119" s="113">
        <f t="shared" si="577"/>
        <v>6.7666991200000002</v>
      </c>
      <c r="Y1119" s="191">
        <f t="shared" si="578"/>
        <v>0</v>
      </c>
      <c r="Z1119" s="125" t="str">
        <f t="shared" si="600"/>
        <v>INCORPJ=</v>
      </c>
      <c r="AA1119" s="118">
        <f t="shared" si="601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91"/>
        <v>45265</v>
      </c>
      <c r="B1120" s="113">
        <f t="shared" si="585"/>
        <v>1393.4054767800001</v>
      </c>
      <c r="C1120" s="113">
        <f t="shared" si="597"/>
        <v>1106.34809047</v>
      </c>
      <c r="D1120" s="114">
        <f t="shared" si="592"/>
        <v>6700.66</v>
      </c>
      <c r="E1120" s="115">
        <f t="shared" si="581"/>
        <v>6716.74</v>
      </c>
      <c r="F1120" s="116">
        <f t="shared" si="582"/>
        <v>45219</v>
      </c>
      <c r="G1120" s="117">
        <f t="shared" si="586"/>
        <v>2.3997636053760818E-3</v>
      </c>
      <c r="H1120" s="118">
        <f t="shared" si="598"/>
        <v>45280</v>
      </c>
      <c r="I1120" s="118">
        <f t="shared" si="587"/>
        <v>45280</v>
      </c>
      <c r="J1120" s="119">
        <f t="shared" si="593"/>
        <v>22</v>
      </c>
      <c r="K1120" s="119">
        <f t="shared" si="583"/>
        <v>11</v>
      </c>
      <c r="L1120" s="8">
        <f t="shared" si="594"/>
        <v>1.0011991600000001</v>
      </c>
      <c r="M1120" s="120">
        <f t="shared" si="584"/>
        <v>1.0026005099999999</v>
      </c>
      <c r="N1120" s="120">
        <f t="shared" si="602"/>
        <v>1.2512332297618021</v>
      </c>
      <c r="O1120" s="113">
        <f t="shared" si="580"/>
        <v>1.2527336499999999</v>
      </c>
      <c r="P1120" s="113">
        <f t="shared" si="588"/>
        <v>1385.9594815400001</v>
      </c>
      <c r="Q1120" s="11">
        <f t="shared" si="599"/>
        <v>0</v>
      </c>
      <c r="R1120" s="30">
        <f t="shared" si="595"/>
        <v>0</v>
      </c>
      <c r="S1120" s="8">
        <f t="shared" si="589"/>
        <v>0</v>
      </c>
      <c r="T1120" s="122">
        <f t="shared" si="596"/>
        <v>0.13059999999999999</v>
      </c>
      <c r="U1120" s="121">
        <f t="shared" si="579"/>
        <v>11</v>
      </c>
      <c r="V1120" s="121">
        <v>252</v>
      </c>
      <c r="W1120" s="120">
        <f t="shared" si="590"/>
        <v>1.0053724479999999</v>
      </c>
      <c r="X1120" s="113">
        <f t="shared" si="577"/>
        <v>7.4459952400000002</v>
      </c>
      <c r="Y1120" s="191">
        <f t="shared" si="578"/>
        <v>0</v>
      </c>
      <c r="Z1120" s="125" t="str">
        <f t="shared" si="600"/>
        <v>INCORPJ=</v>
      </c>
      <c r="AA1120" s="118">
        <f t="shared" si="601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91"/>
        <v>45266</v>
      </c>
      <c r="B1121" s="113">
        <f t="shared" si="585"/>
        <v>1394.23625616</v>
      </c>
      <c r="C1121" s="113">
        <f t="shared" si="597"/>
        <v>1106.34809047</v>
      </c>
      <c r="D1121" s="114">
        <f t="shared" si="592"/>
        <v>6700.66</v>
      </c>
      <c r="E1121" s="115">
        <f t="shared" si="581"/>
        <v>6716.74</v>
      </c>
      <c r="F1121" s="116">
        <f t="shared" si="582"/>
        <v>45219</v>
      </c>
      <c r="G1121" s="117">
        <f t="shared" si="586"/>
        <v>2.3997636053760818E-3</v>
      </c>
      <c r="H1121" s="118">
        <f t="shared" si="598"/>
        <v>45280</v>
      </c>
      <c r="I1121" s="118">
        <f t="shared" si="587"/>
        <v>45280</v>
      </c>
      <c r="J1121" s="119">
        <f t="shared" si="593"/>
        <v>22</v>
      </c>
      <c r="K1121" s="119">
        <f t="shared" si="583"/>
        <v>12</v>
      </c>
      <c r="L1121" s="8">
        <f t="shared" si="594"/>
        <v>1.00130824</v>
      </c>
      <c r="M1121" s="120">
        <f t="shared" si="584"/>
        <v>1.0026005099999999</v>
      </c>
      <c r="N1121" s="120">
        <f t="shared" si="602"/>
        <v>1.2512332297618021</v>
      </c>
      <c r="O1121" s="113">
        <f t="shared" si="580"/>
        <v>1.25287014</v>
      </c>
      <c r="P1121" s="113">
        <f t="shared" si="588"/>
        <v>1386.11048699</v>
      </c>
      <c r="Q1121" s="11">
        <f t="shared" si="599"/>
        <v>0</v>
      </c>
      <c r="R1121" s="30">
        <f t="shared" si="595"/>
        <v>0</v>
      </c>
      <c r="S1121" s="8">
        <f t="shared" si="589"/>
        <v>0</v>
      </c>
      <c r="T1121" s="122">
        <f t="shared" si="596"/>
        <v>0.13059999999999999</v>
      </c>
      <c r="U1121" s="121">
        <f t="shared" si="579"/>
        <v>12</v>
      </c>
      <c r="V1121" s="121">
        <v>252</v>
      </c>
      <c r="W1121" s="120">
        <f t="shared" si="590"/>
        <v>1.005862281</v>
      </c>
      <c r="X1121" s="113">
        <f t="shared" si="577"/>
        <v>8.1257691699999999</v>
      </c>
      <c r="Y1121" s="191">
        <f t="shared" si="578"/>
        <v>0</v>
      </c>
      <c r="Z1121" s="125" t="str">
        <f t="shared" si="600"/>
        <v>INCORPJ=</v>
      </c>
      <c r="AA1121" s="118">
        <f t="shared" si="601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91"/>
        <v>45267</v>
      </c>
      <c r="B1122" s="113">
        <f t="shared" si="585"/>
        <v>1395.0675370599999</v>
      </c>
      <c r="C1122" s="113">
        <f t="shared" si="597"/>
        <v>1106.34809047</v>
      </c>
      <c r="D1122" s="114">
        <f t="shared" si="592"/>
        <v>6700.66</v>
      </c>
      <c r="E1122" s="115">
        <f t="shared" si="581"/>
        <v>6716.74</v>
      </c>
      <c r="F1122" s="116">
        <f t="shared" si="582"/>
        <v>45219</v>
      </c>
      <c r="G1122" s="117">
        <f t="shared" si="586"/>
        <v>2.3997636053760818E-3</v>
      </c>
      <c r="H1122" s="118">
        <f t="shared" si="598"/>
        <v>45280</v>
      </c>
      <c r="I1122" s="118">
        <f t="shared" si="587"/>
        <v>45280</v>
      </c>
      <c r="J1122" s="119">
        <f t="shared" si="593"/>
        <v>22</v>
      </c>
      <c r="K1122" s="119">
        <f t="shared" si="583"/>
        <v>13</v>
      </c>
      <c r="L1122" s="8">
        <f t="shared" si="594"/>
        <v>1.0014173399999999</v>
      </c>
      <c r="M1122" s="120">
        <f t="shared" si="584"/>
        <v>1.0026005099999999</v>
      </c>
      <c r="N1122" s="120">
        <f t="shared" si="602"/>
        <v>1.2512332297618021</v>
      </c>
      <c r="O1122" s="113">
        <f t="shared" si="580"/>
        <v>1.2530066500000001</v>
      </c>
      <c r="P1122" s="113">
        <f t="shared" si="588"/>
        <v>1386.2615145699999</v>
      </c>
      <c r="Q1122" s="11">
        <f t="shared" si="599"/>
        <v>0</v>
      </c>
      <c r="R1122" s="30">
        <f t="shared" si="595"/>
        <v>0</v>
      </c>
      <c r="S1122" s="8">
        <f t="shared" si="589"/>
        <v>0</v>
      </c>
      <c r="T1122" s="122">
        <f t="shared" si="596"/>
        <v>0.13059999999999999</v>
      </c>
      <c r="U1122" s="121">
        <f t="shared" si="579"/>
        <v>13</v>
      </c>
      <c r="V1122" s="121">
        <v>252</v>
      </c>
      <c r="W1122" s="120">
        <f t="shared" si="590"/>
        <v>1.006352353</v>
      </c>
      <c r="X1122" s="113">
        <f t="shared" ref="X1122:X1185" si="603">TRUNC((P1122*(W1122-1)),8)</f>
        <v>8.8060224900000001</v>
      </c>
      <c r="Y1122" s="191">
        <f t="shared" ref="Y1122:Y1135" si="604">IF(Z1122="INCORPJ=",0,IF(Q1122&gt;0,S1122+X1122,0))</f>
        <v>0</v>
      </c>
      <c r="Z1122" s="125" t="str">
        <f t="shared" si="600"/>
        <v>INCORPJ=</v>
      </c>
      <c r="AA1122" s="118">
        <f t="shared" si="601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91"/>
        <v>45268</v>
      </c>
      <c r="B1123" s="113">
        <f t="shared" si="585"/>
        <v>1395.8993084700001</v>
      </c>
      <c r="C1123" s="113">
        <f t="shared" si="597"/>
        <v>1106.34809047</v>
      </c>
      <c r="D1123" s="114">
        <f t="shared" si="592"/>
        <v>6700.66</v>
      </c>
      <c r="E1123" s="115">
        <f t="shared" si="581"/>
        <v>6716.74</v>
      </c>
      <c r="F1123" s="116">
        <f t="shared" si="582"/>
        <v>45219</v>
      </c>
      <c r="G1123" s="117">
        <f t="shared" si="586"/>
        <v>2.3997636053760818E-3</v>
      </c>
      <c r="H1123" s="118">
        <f t="shared" si="598"/>
        <v>45280</v>
      </c>
      <c r="I1123" s="118">
        <f t="shared" si="587"/>
        <v>45280</v>
      </c>
      <c r="J1123" s="119">
        <f t="shared" si="593"/>
        <v>22</v>
      </c>
      <c r="K1123" s="119">
        <f t="shared" si="583"/>
        <v>14</v>
      </c>
      <c r="L1123" s="8">
        <f t="shared" si="594"/>
        <v>1.0015264500000001</v>
      </c>
      <c r="M1123" s="120">
        <f t="shared" si="584"/>
        <v>1.0026005099999999</v>
      </c>
      <c r="N1123" s="120">
        <f t="shared" si="602"/>
        <v>1.2512332297618021</v>
      </c>
      <c r="O1123" s="113">
        <f t="shared" si="580"/>
        <v>1.25314317</v>
      </c>
      <c r="P1123" s="113">
        <f t="shared" si="588"/>
        <v>1386.4125532099999</v>
      </c>
      <c r="Q1123" s="11">
        <f t="shared" si="599"/>
        <v>0</v>
      </c>
      <c r="R1123" s="30">
        <f t="shared" si="595"/>
        <v>0</v>
      </c>
      <c r="S1123" s="8">
        <f t="shared" si="589"/>
        <v>0</v>
      </c>
      <c r="T1123" s="122">
        <f t="shared" si="596"/>
        <v>0.13059999999999999</v>
      </c>
      <c r="U1123" s="121">
        <f t="shared" si="579"/>
        <v>14</v>
      </c>
      <c r="V1123" s="121">
        <v>252</v>
      </c>
      <c r="W1123" s="120">
        <f t="shared" si="590"/>
        <v>1.0068426640000001</v>
      </c>
      <c r="X1123" s="113">
        <f t="shared" si="603"/>
        <v>9.4867552600000007</v>
      </c>
      <c r="Y1123" s="191">
        <f t="shared" si="604"/>
        <v>0</v>
      </c>
      <c r="Z1123" s="125" t="str">
        <f t="shared" si="600"/>
        <v>INCORPJ=</v>
      </c>
      <c r="AA1123" s="118">
        <f t="shared" si="601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91"/>
        <v>45269</v>
      </c>
      <c r="B1124" s="113">
        <f t="shared" si="585"/>
        <v>1396.7315691400001</v>
      </c>
      <c r="C1124" s="113">
        <f t="shared" si="597"/>
        <v>1106.34809047</v>
      </c>
      <c r="D1124" s="114">
        <f t="shared" si="592"/>
        <v>6700.66</v>
      </c>
      <c r="E1124" s="115">
        <f t="shared" si="581"/>
        <v>6716.74</v>
      </c>
      <c r="F1124" s="116">
        <f t="shared" si="582"/>
        <v>45219</v>
      </c>
      <c r="G1124" s="117">
        <f t="shared" si="586"/>
        <v>2.3997636053760818E-3</v>
      </c>
      <c r="H1124" s="118">
        <f t="shared" si="598"/>
        <v>45280</v>
      </c>
      <c r="I1124" s="118">
        <f t="shared" si="587"/>
        <v>45280</v>
      </c>
      <c r="J1124" s="119">
        <f t="shared" si="593"/>
        <v>22</v>
      </c>
      <c r="K1124" s="119">
        <f t="shared" si="583"/>
        <v>15</v>
      </c>
      <c r="L1124" s="8">
        <f t="shared" si="594"/>
        <v>1.0016355699999999</v>
      </c>
      <c r="M1124" s="120">
        <f t="shared" si="584"/>
        <v>1.0026005099999999</v>
      </c>
      <c r="N1124" s="120">
        <f t="shared" si="602"/>
        <v>1.2512332297618021</v>
      </c>
      <c r="O1124" s="113">
        <f t="shared" si="580"/>
        <v>1.2532797</v>
      </c>
      <c r="P1124" s="113">
        <f t="shared" si="588"/>
        <v>1386.5636029100001</v>
      </c>
      <c r="Q1124" s="11">
        <f t="shared" si="599"/>
        <v>0</v>
      </c>
      <c r="R1124" s="30">
        <f t="shared" si="595"/>
        <v>0</v>
      </c>
      <c r="S1124" s="8">
        <f t="shared" si="589"/>
        <v>0</v>
      </c>
      <c r="T1124" s="122">
        <f t="shared" si="596"/>
        <v>0.13059999999999999</v>
      </c>
      <c r="U1124" s="121">
        <f t="shared" si="579"/>
        <v>15</v>
      </c>
      <c r="V1124" s="121">
        <v>252</v>
      </c>
      <c r="W1124" s="120">
        <f t="shared" si="590"/>
        <v>1.0073332129999999</v>
      </c>
      <c r="X1124" s="113">
        <f t="shared" si="603"/>
        <v>10.167966229999999</v>
      </c>
      <c r="Y1124" s="191">
        <f t="shared" si="604"/>
        <v>0</v>
      </c>
      <c r="Z1124" s="125" t="str">
        <f t="shared" si="600"/>
        <v>INCORPJ=</v>
      </c>
      <c r="AA1124" s="118">
        <f t="shared" si="601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91"/>
        <v>45270</v>
      </c>
      <c r="B1125" s="113">
        <f t="shared" si="585"/>
        <v>1396.7315691400001</v>
      </c>
      <c r="C1125" s="113">
        <f t="shared" si="597"/>
        <v>1106.34809047</v>
      </c>
      <c r="D1125" s="114">
        <f t="shared" si="592"/>
        <v>6700.66</v>
      </c>
      <c r="E1125" s="115">
        <f t="shared" si="581"/>
        <v>6716.74</v>
      </c>
      <c r="F1125" s="116">
        <f t="shared" si="582"/>
        <v>45219</v>
      </c>
      <c r="G1125" s="117">
        <f t="shared" si="586"/>
        <v>2.3997636053760818E-3</v>
      </c>
      <c r="H1125" s="118">
        <f t="shared" si="598"/>
        <v>45280</v>
      </c>
      <c r="I1125" s="118">
        <f t="shared" si="587"/>
        <v>45280</v>
      </c>
      <c r="J1125" s="119">
        <f t="shared" si="593"/>
        <v>22</v>
      </c>
      <c r="K1125" s="119">
        <f t="shared" si="583"/>
        <v>15</v>
      </c>
      <c r="L1125" s="8">
        <f t="shared" si="594"/>
        <v>1.0016355699999999</v>
      </c>
      <c r="M1125" s="120">
        <f t="shared" si="584"/>
        <v>1.0026005099999999</v>
      </c>
      <c r="N1125" s="120">
        <f t="shared" si="602"/>
        <v>1.2512332297618021</v>
      </c>
      <c r="O1125" s="113">
        <f t="shared" si="580"/>
        <v>1.2532797</v>
      </c>
      <c r="P1125" s="113">
        <f t="shared" si="588"/>
        <v>1386.5636029100001</v>
      </c>
      <c r="Q1125" s="11">
        <f t="shared" si="599"/>
        <v>0</v>
      </c>
      <c r="R1125" s="30">
        <f t="shared" si="595"/>
        <v>0</v>
      </c>
      <c r="S1125" s="8">
        <f t="shared" si="589"/>
        <v>0</v>
      </c>
      <c r="T1125" s="122">
        <f t="shared" si="596"/>
        <v>0.13059999999999999</v>
      </c>
      <c r="U1125" s="121">
        <f t="shared" ref="U1125:U1188" si="605">IF(Q1124&gt;0,1,IF(K1125=K1124,U1124,U1124+1))</f>
        <v>15</v>
      </c>
      <c r="V1125" s="121">
        <v>252</v>
      </c>
      <c r="W1125" s="120">
        <f t="shared" si="590"/>
        <v>1.0073332129999999</v>
      </c>
      <c r="X1125" s="113">
        <f t="shared" si="603"/>
        <v>10.167966229999999</v>
      </c>
      <c r="Y1125" s="191">
        <f t="shared" si="604"/>
        <v>0</v>
      </c>
      <c r="Z1125" s="125" t="str">
        <f t="shared" si="600"/>
        <v>INCORPJ=</v>
      </c>
      <c r="AA1125" s="118">
        <f t="shared" si="601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91"/>
        <v>45271</v>
      </c>
      <c r="B1126" s="113">
        <f t="shared" si="585"/>
        <v>1396.7315691400001</v>
      </c>
      <c r="C1126" s="113">
        <f t="shared" si="597"/>
        <v>1106.34809047</v>
      </c>
      <c r="D1126" s="114">
        <f t="shared" si="592"/>
        <v>6700.66</v>
      </c>
      <c r="E1126" s="115">
        <f t="shared" si="581"/>
        <v>6716.74</v>
      </c>
      <c r="F1126" s="116">
        <f t="shared" si="582"/>
        <v>45219</v>
      </c>
      <c r="G1126" s="117">
        <f t="shared" si="586"/>
        <v>2.3997636053760818E-3</v>
      </c>
      <c r="H1126" s="118">
        <f t="shared" si="598"/>
        <v>45280</v>
      </c>
      <c r="I1126" s="118">
        <f t="shared" si="587"/>
        <v>45280</v>
      </c>
      <c r="J1126" s="119">
        <f t="shared" si="593"/>
        <v>22</v>
      </c>
      <c r="K1126" s="119">
        <f t="shared" si="583"/>
        <v>15</v>
      </c>
      <c r="L1126" s="8">
        <f t="shared" si="594"/>
        <v>1.0016355699999999</v>
      </c>
      <c r="M1126" s="120">
        <f t="shared" si="584"/>
        <v>1.0026005099999999</v>
      </c>
      <c r="N1126" s="120">
        <f t="shared" si="602"/>
        <v>1.2512332297618021</v>
      </c>
      <c r="O1126" s="113">
        <f t="shared" si="580"/>
        <v>1.2532797</v>
      </c>
      <c r="P1126" s="113">
        <f t="shared" si="588"/>
        <v>1386.5636029100001</v>
      </c>
      <c r="Q1126" s="11">
        <f t="shared" si="599"/>
        <v>0</v>
      </c>
      <c r="R1126" s="30">
        <f t="shared" si="595"/>
        <v>0</v>
      </c>
      <c r="S1126" s="8">
        <f t="shared" si="589"/>
        <v>0</v>
      </c>
      <c r="T1126" s="122">
        <f t="shared" si="596"/>
        <v>0.13059999999999999</v>
      </c>
      <c r="U1126" s="121">
        <f t="shared" si="605"/>
        <v>15</v>
      </c>
      <c r="V1126" s="121">
        <v>252</v>
      </c>
      <c r="W1126" s="120">
        <f t="shared" si="590"/>
        <v>1.0073332129999999</v>
      </c>
      <c r="X1126" s="113">
        <f t="shared" si="603"/>
        <v>10.167966229999999</v>
      </c>
      <c r="Y1126" s="191">
        <f t="shared" si="604"/>
        <v>0</v>
      </c>
      <c r="Z1126" s="125" t="str">
        <f t="shared" si="600"/>
        <v>INCORPJ=</v>
      </c>
      <c r="AA1126" s="118">
        <f t="shared" si="601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91"/>
        <v>45272</v>
      </c>
      <c r="B1127" s="113">
        <f t="shared" si="585"/>
        <v>1397.5643442799999</v>
      </c>
      <c r="C1127" s="113">
        <f t="shared" si="597"/>
        <v>1106.34809047</v>
      </c>
      <c r="D1127" s="114">
        <f t="shared" si="592"/>
        <v>6700.66</v>
      </c>
      <c r="E1127" s="115">
        <f t="shared" si="581"/>
        <v>6716.74</v>
      </c>
      <c r="F1127" s="116">
        <f t="shared" si="582"/>
        <v>45219</v>
      </c>
      <c r="G1127" s="117">
        <f t="shared" si="586"/>
        <v>2.3997636053760818E-3</v>
      </c>
      <c r="H1127" s="118">
        <f t="shared" si="598"/>
        <v>45280</v>
      </c>
      <c r="I1127" s="118">
        <f t="shared" si="587"/>
        <v>45280</v>
      </c>
      <c r="J1127" s="119">
        <f t="shared" si="593"/>
        <v>22</v>
      </c>
      <c r="K1127" s="119">
        <f t="shared" si="583"/>
        <v>16</v>
      </c>
      <c r="L1127" s="8">
        <f t="shared" si="594"/>
        <v>1.0017447100000001</v>
      </c>
      <c r="M1127" s="120">
        <f t="shared" si="584"/>
        <v>1.0026005099999999</v>
      </c>
      <c r="N1127" s="120">
        <f t="shared" si="602"/>
        <v>1.2512332297618021</v>
      </c>
      <c r="O1127" s="113">
        <f t="shared" si="580"/>
        <v>1.2534162600000001</v>
      </c>
      <c r="P1127" s="113">
        <f t="shared" si="588"/>
        <v>1386.71468581</v>
      </c>
      <c r="Q1127" s="11">
        <f t="shared" si="599"/>
        <v>0</v>
      </c>
      <c r="R1127" s="30">
        <f t="shared" si="595"/>
        <v>0</v>
      </c>
      <c r="S1127" s="8">
        <f t="shared" si="589"/>
        <v>0</v>
      </c>
      <c r="T1127" s="122">
        <f t="shared" si="596"/>
        <v>0.13059999999999999</v>
      </c>
      <c r="U1127" s="121">
        <f t="shared" si="605"/>
        <v>16</v>
      </c>
      <c r="V1127" s="121">
        <v>252</v>
      </c>
      <c r="W1127" s="120">
        <f t="shared" si="590"/>
        <v>1.007824002</v>
      </c>
      <c r="X1127" s="113">
        <f t="shared" si="603"/>
        <v>10.84965847</v>
      </c>
      <c r="Y1127" s="191">
        <f t="shared" si="604"/>
        <v>0</v>
      </c>
      <c r="Z1127" s="125" t="str">
        <f t="shared" si="600"/>
        <v>INCORPJ=</v>
      </c>
      <c r="AA1127" s="118">
        <f t="shared" si="601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91"/>
        <v>45273</v>
      </c>
      <c r="B1128" s="113">
        <f t="shared" si="585"/>
        <v>1398.39759918</v>
      </c>
      <c r="C1128" s="113">
        <f t="shared" si="597"/>
        <v>1106.34809047</v>
      </c>
      <c r="D1128" s="114">
        <f t="shared" si="592"/>
        <v>6700.66</v>
      </c>
      <c r="E1128" s="115">
        <f t="shared" si="581"/>
        <v>6716.74</v>
      </c>
      <c r="F1128" s="116">
        <f t="shared" si="582"/>
        <v>45219</v>
      </c>
      <c r="G1128" s="117">
        <f t="shared" si="586"/>
        <v>2.3997636053760818E-3</v>
      </c>
      <c r="H1128" s="118">
        <f t="shared" si="598"/>
        <v>45280</v>
      </c>
      <c r="I1128" s="118">
        <f t="shared" si="587"/>
        <v>45280</v>
      </c>
      <c r="J1128" s="119">
        <f t="shared" si="593"/>
        <v>22</v>
      </c>
      <c r="K1128" s="119">
        <f t="shared" si="583"/>
        <v>17</v>
      </c>
      <c r="L1128" s="8">
        <f t="shared" si="594"/>
        <v>1.00185385</v>
      </c>
      <c r="M1128" s="120">
        <f t="shared" si="584"/>
        <v>1.0026005099999999</v>
      </c>
      <c r="N1128" s="120">
        <f t="shared" si="602"/>
        <v>1.2512332297618021</v>
      </c>
      <c r="O1128" s="113">
        <f t="shared" si="580"/>
        <v>1.2535528199999999</v>
      </c>
      <c r="P1128" s="113">
        <f t="shared" si="588"/>
        <v>1386.8657687100001</v>
      </c>
      <c r="Q1128" s="11">
        <f t="shared" si="599"/>
        <v>0</v>
      </c>
      <c r="R1128" s="30">
        <f t="shared" si="595"/>
        <v>0</v>
      </c>
      <c r="S1128" s="8">
        <f t="shared" si="589"/>
        <v>0</v>
      </c>
      <c r="T1128" s="122">
        <f t="shared" si="596"/>
        <v>0.13059999999999999</v>
      </c>
      <c r="U1128" s="121">
        <f t="shared" si="605"/>
        <v>17</v>
      </c>
      <c r="V1128" s="121">
        <v>252</v>
      </c>
      <c r="W1128" s="120">
        <f t="shared" si="590"/>
        <v>1.0083150299999999</v>
      </c>
      <c r="X1128" s="113">
        <f t="shared" si="603"/>
        <v>11.531830469999999</v>
      </c>
      <c r="Y1128" s="191">
        <f t="shared" si="604"/>
        <v>0</v>
      </c>
      <c r="Z1128" s="125" t="str">
        <f t="shared" si="600"/>
        <v>INCORPJ=</v>
      </c>
      <c r="AA1128" s="118">
        <f t="shared" si="601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91"/>
        <v>45274</v>
      </c>
      <c r="B1129" s="113">
        <f t="shared" si="585"/>
        <v>1399.23136742</v>
      </c>
      <c r="C1129" s="113">
        <f t="shared" si="597"/>
        <v>1106.34809047</v>
      </c>
      <c r="D1129" s="114">
        <f t="shared" si="592"/>
        <v>6700.66</v>
      </c>
      <c r="E1129" s="115">
        <f t="shared" si="581"/>
        <v>6716.74</v>
      </c>
      <c r="F1129" s="116">
        <f t="shared" si="582"/>
        <v>45219</v>
      </c>
      <c r="G1129" s="117">
        <f t="shared" si="586"/>
        <v>2.3997636053760818E-3</v>
      </c>
      <c r="H1129" s="118">
        <f t="shared" si="598"/>
        <v>45280</v>
      </c>
      <c r="I1129" s="118">
        <f t="shared" si="587"/>
        <v>45280</v>
      </c>
      <c r="J1129" s="119">
        <f t="shared" si="593"/>
        <v>22</v>
      </c>
      <c r="K1129" s="119">
        <f t="shared" si="583"/>
        <v>18</v>
      </c>
      <c r="L1129" s="8">
        <f t="shared" si="594"/>
        <v>1.0019630100000001</v>
      </c>
      <c r="M1129" s="120">
        <f t="shared" si="584"/>
        <v>1.0026005099999999</v>
      </c>
      <c r="N1129" s="120">
        <f t="shared" si="602"/>
        <v>1.2512332297618021</v>
      </c>
      <c r="O1129" s="113">
        <f t="shared" ref="O1129:O1192" si="606">TRUNC(TRUNC((L1129*N1129),15),8)</f>
        <v>1.25368941</v>
      </c>
      <c r="P1129" s="113">
        <f t="shared" si="588"/>
        <v>1387.0168847899999</v>
      </c>
      <c r="Q1129" s="11">
        <f t="shared" si="599"/>
        <v>0</v>
      </c>
      <c r="R1129" s="30">
        <f t="shared" si="595"/>
        <v>0</v>
      </c>
      <c r="S1129" s="8">
        <f t="shared" si="589"/>
        <v>0</v>
      </c>
      <c r="T1129" s="122">
        <f t="shared" si="596"/>
        <v>0.13059999999999999</v>
      </c>
      <c r="U1129" s="121">
        <f t="shared" si="605"/>
        <v>18</v>
      </c>
      <c r="V1129" s="121">
        <v>252</v>
      </c>
      <c r="W1129" s="120">
        <f t="shared" si="590"/>
        <v>1.008806297</v>
      </c>
      <c r="X1129" s="113">
        <f t="shared" si="603"/>
        <v>12.214482629999999</v>
      </c>
      <c r="Y1129" s="191">
        <f t="shared" si="604"/>
        <v>0</v>
      </c>
      <c r="Z1129" s="125" t="str">
        <f t="shared" si="600"/>
        <v>INCORPJ=</v>
      </c>
      <c r="AA1129" s="118">
        <f t="shared" si="601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91"/>
        <v>45275</v>
      </c>
      <c r="B1130" s="113">
        <f t="shared" si="585"/>
        <v>1400.06562684</v>
      </c>
      <c r="C1130" s="113">
        <f t="shared" si="597"/>
        <v>1106.34809047</v>
      </c>
      <c r="D1130" s="114">
        <f t="shared" si="592"/>
        <v>6700.66</v>
      </c>
      <c r="E1130" s="115">
        <f t="shared" ref="E1130:E1193" si="607">IF($K1130=1,VLOOKUP($A1129,$AO$10:$AS$131,4),E1129)</f>
        <v>6716.74</v>
      </c>
      <c r="F1130" s="116">
        <f t="shared" ref="F1130:F1193" si="608">IF($K1130=1,VLOOKUP($A1129,$AO$10:$AS$131,5),F1129)</f>
        <v>45219</v>
      </c>
      <c r="G1130" s="117">
        <f t="shared" si="586"/>
        <v>2.3997636053760818E-3</v>
      </c>
      <c r="H1130" s="118">
        <f t="shared" si="598"/>
        <v>45280</v>
      </c>
      <c r="I1130" s="118">
        <f t="shared" si="587"/>
        <v>45280</v>
      </c>
      <c r="J1130" s="119">
        <f t="shared" si="593"/>
        <v>22</v>
      </c>
      <c r="K1130" s="119">
        <f t="shared" ref="K1130:K1193" si="609">(J1130-(NETWORKDAYS(A1130,I1130,AD$176:AD$502)-1))</f>
        <v>19</v>
      </c>
      <c r="L1130" s="8">
        <f t="shared" si="594"/>
        <v>1.0020721800000001</v>
      </c>
      <c r="M1130" s="120">
        <f t="shared" ref="M1130:M1193" si="610">IF(I1130&gt;I1129,L1129,M1129)</f>
        <v>1.0026005099999999</v>
      </c>
      <c r="N1130" s="120">
        <f t="shared" si="602"/>
        <v>1.2512332297618021</v>
      </c>
      <c r="O1130" s="113">
        <f t="shared" si="606"/>
        <v>1.25382601</v>
      </c>
      <c r="P1130" s="113">
        <f t="shared" si="588"/>
        <v>1387.16801194</v>
      </c>
      <c r="Q1130" s="11">
        <f t="shared" si="599"/>
        <v>0</v>
      </c>
      <c r="R1130" s="30">
        <f t="shared" si="595"/>
        <v>0</v>
      </c>
      <c r="S1130" s="8">
        <f t="shared" si="589"/>
        <v>0</v>
      </c>
      <c r="T1130" s="122">
        <f t="shared" si="596"/>
        <v>0.13059999999999999</v>
      </c>
      <c r="U1130" s="121">
        <f t="shared" si="605"/>
        <v>19</v>
      </c>
      <c r="V1130" s="121">
        <v>252</v>
      </c>
      <c r="W1130" s="120">
        <f t="shared" si="590"/>
        <v>1.0092978029999999</v>
      </c>
      <c r="X1130" s="113">
        <f t="shared" si="603"/>
        <v>12.897614900000001</v>
      </c>
      <c r="Y1130" s="191">
        <f t="shared" si="604"/>
        <v>0</v>
      </c>
      <c r="Z1130" s="125" t="str">
        <f t="shared" si="600"/>
        <v>INCORPJ=</v>
      </c>
      <c r="AA1130" s="118">
        <f t="shared" si="601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91"/>
        <v>45276</v>
      </c>
      <c r="B1131" s="113">
        <f t="shared" si="585"/>
        <v>1400.9003677799999</v>
      </c>
      <c r="C1131" s="113">
        <f t="shared" si="597"/>
        <v>1106.34809047</v>
      </c>
      <c r="D1131" s="114">
        <f t="shared" si="592"/>
        <v>6700.66</v>
      </c>
      <c r="E1131" s="115">
        <f t="shared" si="607"/>
        <v>6716.74</v>
      </c>
      <c r="F1131" s="116">
        <f t="shared" si="608"/>
        <v>45219</v>
      </c>
      <c r="G1131" s="117">
        <f t="shared" si="586"/>
        <v>2.3997636053760818E-3</v>
      </c>
      <c r="H1131" s="118">
        <f t="shared" si="598"/>
        <v>45280</v>
      </c>
      <c r="I1131" s="118">
        <f t="shared" si="587"/>
        <v>45280</v>
      </c>
      <c r="J1131" s="119">
        <f t="shared" si="593"/>
        <v>22</v>
      </c>
      <c r="K1131" s="119">
        <f t="shared" si="609"/>
        <v>20</v>
      </c>
      <c r="L1131" s="8">
        <f t="shared" si="594"/>
        <v>1.00218136</v>
      </c>
      <c r="M1131" s="120">
        <f t="shared" si="610"/>
        <v>1.0026005099999999</v>
      </c>
      <c r="N1131" s="120">
        <f t="shared" si="602"/>
        <v>1.2512332297618021</v>
      </c>
      <c r="O1131" s="113">
        <f t="shared" si="606"/>
        <v>1.2539626100000001</v>
      </c>
      <c r="P1131" s="113">
        <f t="shared" si="588"/>
        <v>1387.3191390899999</v>
      </c>
      <c r="Q1131" s="11">
        <f t="shared" si="599"/>
        <v>0</v>
      </c>
      <c r="R1131" s="30">
        <f t="shared" si="595"/>
        <v>0</v>
      </c>
      <c r="S1131" s="8">
        <f t="shared" si="589"/>
        <v>0</v>
      </c>
      <c r="T1131" s="122">
        <f t="shared" si="596"/>
        <v>0.13059999999999999</v>
      </c>
      <c r="U1131" s="121">
        <f t="shared" si="605"/>
        <v>20</v>
      </c>
      <c r="V1131" s="121">
        <v>252</v>
      </c>
      <c r="W1131" s="120">
        <f t="shared" si="590"/>
        <v>1.009789549</v>
      </c>
      <c r="X1131" s="113">
        <f t="shared" si="603"/>
        <v>13.58122869</v>
      </c>
      <c r="Y1131" s="191">
        <f t="shared" si="604"/>
        <v>0</v>
      </c>
      <c r="Z1131" s="125" t="str">
        <f t="shared" si="600"/>
        <v>INCORPJ=</v>
      </c>
      <c r="AA1131" s="118">
        <f t="shared" si="601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91"/>
        <v>45277</v>
      </c>
      <c r="B1132" s="113">
        <f t="shared" si="585"/>
        <v>1400.9003677799999</v>
      </c>
      <c r="C1132" s="113">
        <f t="shared" si="597"/>
        <v>1106.34809047</v>
      </c>
      <c r="D1132" s="114">
        <f t="shared" si="592"/>
        <v>6700.66</v>
      </c>
      <c r="E1132" s="115">
        <f t="shared" si="607"/>
        <v>6716.74</v>
      </c>
      <c r="F1132" s="116">
        <f t="shared" si="608"/>
        <v>45219</v>
      </c>
      <c r="G1132" s="117">
        <f t="shared" si="586"/>
        <v>2.3997636053760818E-3</v>
      </c>
      <c r="H1132" s="118">
        <f t="shared" si="598"/>
        <v>45280</v>
      </c>
      <c r="I1132" s="118">
        <f t="shared" si="587"/>
        <v>45280</v>
      </c>
      <c r="J1132" s="119">
        <f t="shared" si="593"/>
        <v>22</v>
      </c>
      <c r="K1132" s="119">
        <f t="shared" si="609"/>
        <v>20</v>
      </c>
      <c r="L1132" s="8">
        <f t="shared" si="594"/>
        <v>1.00218136</v>
      </c>
      <c r="M1132" s="120">
        <f t="shared" si="610"/>
        <v>1.0026005099999999</v>
      </c>
      <c r="N1132" s="120">
        <f t="shared" si="602"/>
        <v>1.2512332297618021</v>
      </c>
      <c r="O1132" s="113">
        <f t="shared" si="606"/>
        <v>1.2539626100000001</v>
      </c>
      <c r="P1132" s="113">
        <f t="shared" si="588"/>
        <v>1387.3191390899999</v>
      </c>
      <c r="Q1132" s="11">
        <f t="shared" si="599"/>
        <v>0</v>
      </c>
      <c r="R1132" s="30">
        <f t="shared" si="595"/>
        <v>0</v>
      </c>
      <c r="S1132" s="8">
        <f t="shared" si="589"/>
        <v>0</v>
      </c>
      <c r="T1132" s="122">
        <f t="shared" si="596"/>
        <v>0.13059999999999999</v>
      </c>
      <c r="U1132" s="121">
        <f t="shared" si="605"/>
        <v>20</v>
      </c>
      <c r="V1132" s="121">
        <v>252</v>
      </c>
      <c r="W1132" s="120">
        <f t="shared" si="590"/>
        <v>1.009789549</v>
      </c>
      <c r="X1132" s="113">
        <f t="shared" si="603"/>
        <v>13.58122869</v>
      </c>
      <c r="Y1132" s="191">
        <f t="shared" si="604"/>
        <v>0</v>
      </c>
      <c r="Z1132" s="125" t="str">
        <f t="shared" si="600"/>
        <v>INCORPJ=</v>
      </c>
      <c r="AA1132" s="118">
        <f t="shared" si="601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91"/>
        <v>45278</v>
      </c>
      <c r="B1133" s="113">
        <f t="shared" si="585"/>
        <v>1400.9003677799999</v>
      </c>
      <c r="C1133" s="113">
        <f t="shared" si="597"/>
        <v>1106.34809047</v>
      </c>
      <c r="D1133" s="114">
        <f t="shared" si="592"/>
        <v>6700.66</v>
      </c>
      <c r="E1133" s="115">
        <f t="shared" si="607"/>
        <v>6716.74</v>
      </c>
      <c r="F1133" s="116">
        <f t="shared" si="608"/>
        <v>45219</v>
      </c>
      <c r="G1133" s="117">
        <f t="shared" si="586"/>
        <v>2.3997636053760818E-3</v>
      </c>
      <c r="H1133" s="118">
        <f t="shared" si="598"/>
        <v>45280</v>
      </c>
      <c r="I1133" s="118">
        <f t="shared" si="587"/>
        <v>45280</v>
      </c>
      <c r="J1133" s="119">
        <f t="shared" si="593"/>
        <v>22</v>
      </c>
      <c r="K1133" s="119">
        <f t="shared" si="609"/>
        <v>20</v>
      </c>
      <c r="L1133" s="8">
        <f t="shared" si="594"/>
        <v>1.00218136</v>
      </c>
      <c r="M1133" s="120">
        <f t="shared" si="610"/>
        <v>1.0026005099999999</v>
      </c>
      <c r="N1133" s="120">
        <f t="shared" si="602"/>
        <v>1.2512332297618021</v>
      </c>
      <c r="O1133" s="113">
        <f t="shared" si="606"/>
        <v>1.2539626100000001</v>
      </c>
      <c r="P1133" s="113">
        <f t="shared" si="588"/>
        <v>1387.3191390899999</v>
      </c>
      <c r="Q1133" s="11">
        <f t="shared" si="599"/>
        <v>0</v>
      </c>
      <c r="R1133" s="30">
        <f t="shared" si="595"/>
        <v>0</v>
      </c>
      <c r="S1133" s="8">
        <f t="shared" si="589"/>
        <v>0</v>
      </c>
      <c r="T1133" s="122">
        <f t="shared" si="596"/>
        <v>0.13059999999999999</v>
      </c>
      <c r="U1133" s="121">
        <f t="shared" si="605"/>
        <v>20</v>
      </c>
      <c r="V1133" s="121">
        <v>252</v>
      </c>
      <c r="W1133" s="120">
        <f t="shared" si="590"/>
        <v>1.009789549</v>
      </c>
      <c r="X1133" s="113">
        <f t="shared" si="603"/>
        <v>13.58122869</v>
      </c>
      <c r="Y1133" s="191">
        <f t="shared" si="604"/>
        <v>0</v>
      </c>
      <c r="Z1133" s="125" t="str">
        <f t="shared" si="600"/>
        <v>INCORPJ=</v>
      </c>
      <c r="AA1133" s="118">
        <f t="shared" si="601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91"/>
        <v>45279</v>
      </c>
      <c r="B1134" s="113">
        <f t="shared" si="585"/>
        <v>1401.7356224800001</v>
      </c>
      <c r="C1134" s="113">
        <f t="shared" si="597"/>
        <v>1106.34809047</v>
      </c>
      <c r="D1134" s="114">
        <f t="shared" si="592"/>
        <v>6700.66</v>
      </c>
      <c r="E1134" s="115">
        <f t="shared" si="607"/>
        <v>6716.74</v>
      </c>
      <c r="F1134" s="116">
        <f t="shared" si="608"/>
        <v>45219</v>
      </c>
      <c r="G1134" s="117">
        <f t="shared" si="586"/>
        <v>2.3997636053760818E-3</v>
      </c>
      <c r="H1134" s="118">
        <f t="shared" si="598"/>
        <v>45280</v>
      </c>
      <c r="I1134" s="118">
        <f t="shared" si="587"/>
        <v>45280</v>
      </c>
      <c r="J1134" s="119">
        <f t="shared" si="593"/>
        <v>22</v>
      </c>
      <c r="K1134" s="119">
        <f t="shared" si="609"/>
        <v>21</v>
      </c>
      <c r="L1134" s="8">
        <f t="shared" si="594"/>
        <v>1.0022905499999999</v>
      </c>
      <c r="M1134" s="120">
        <f t="shared" si="610"/>
        <v>1.0026005099999999</v>
      </c>
      <c r="N1134" s="120">
        <f t="shared" si="602"/>
        <v>1.2512332297618021</v>
      </c>
      <c r="O1134" s="113">
        <f t="shared" si="606"/>
        <v>1.2540992399999999</v>
      </c>
      <c r="P1134" s="113">
        <f t="shared" si="588"/>
        <v>1387.4702994300001</v>
      </c>
      <c r="Q1134" s="11">
        <f t="shared" si="599"/>
        <v>0</v>
      </c>
      <c r="R1134" s="30">
        <f t="shared" si="595"/>
        <v>0</v>
      </c>
      <c r="S1134" s="8">
        <f t="shared" si="589"/>
        <v>0</v>
      </c>
      <c r="T1134" s="122">
        <f t="shared" si="596"/>
        <v>0.13059999999999999</v>
      </c>
      <c r="U1134" s="121">
        <f t="shared" si="605"/>
        <v>21</v>
      </c>
      <c r="V1134" s="121">
        <v>252</v>
      </c>
      <c r="W1134" s="120">
        <f t="shared" si="590"/>
        <v>1.010281534</v>
      </c>
      <c r="X1134" s="113">
        <f t="shared" si="603"/>
        <v>14.265323049999999</v>
      </c>
      <c r="Y1134" s="191">
        <f t="shared" si="604"/>
        <v>0</v>
      </c>
      <c r="Z1134" s="125" t="str">
        <f t="shared" si="600"/>
        <v>INCORPJ=</v>
      </c>
      <c r="AA1134" s="118">
        <f t="shared" si="601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591"/>
        <v>45280</v>
      </c>
      <c r="B1135" s="113">
        <f t="shared" si="585"/>
        <v>1402.5713701299999</v>
      </c>
      <c r="C1135" s="113">
        <f t="shared" si="597"/>
        <v>1106.34809047</v>
      </c>
      <c r="D1135" s="114">
        <f t="shared" si="592"/>
        <v>6700.66</v>
      </c>
      <c r="E1135" s="115">
        <f t="shared" si="607"/>
        <v>6716.74</v>
      </c>
      <c r="F1135" s="116">
        <f t="shared" si="608"/>
        <v>45219</v>
      </c>
      <c r="G1135" s="117">
        <f t="shared" si="586"/>
        <v>2.3997636053760818E-3</v>
      </c>
      <c r="H1135" s="118">
        <f t="shared" si="598"/>
        <v>45313</v>
      </c>
      <c r="I1135" s="118">
        <f t="shared" si="587"/>
        <v>45280</v>
      </c>
      <c r="J1135" s="119">
        <f t="shared" si="593"/>
        <v>22</v>
      </c>
      <c r="K1135" s="119">
        <f t="shared" si="609"/>
        <v>22</v>
      </c>
      <c r="L1135" s="8">
        <f t="shared" si="594"/>
        <v>1.0023997600000001</v>
      </c>
      <c r="M1135" s="120">
        <f t="shared" si="610"/>
        <v>1.0026005099999999</v>
      </c>
      <c r="N1135" s="120">
        <f t="shared" si="602"/>
        <v>1.2512332297618021</v>
      </c>
      <c r="O1135" s="113">
        <f t="shared" si="606"/>
        <v>1.25423588</v>
      </c>
      <c r="P1135" s="113">
        <f t="shared" si="588"/>
        <v>1387.6214708299999</v>
      </c>
      <c r="Q1135" s="11">
        <f t="shared" si="599"/>
        <v>37</v>
      </c>
      <c r="R1135" s="30">
        <f t="shared" si="595"/>
        <v>0</v>
      </c>
      <c r="S1135" s="8">
        <f t="shared" si="589"/>
        <v>0</v>
      </c>
      <c r="T1135" s="122">
        <f t="shared" si="596"/>
        <v>0.13059999999999999</v>
      </c>
      <c r="U1135" s="121">
        <f t="shared" si="605"/>
        <v>22</v>
      </c>
      <c r="V1135" s="121">
        <v>252</v>
      </c>
      <c r="W1135" s="120">
        <f t="shared" si="590"/>
        <v>1.0107737590000001</v>
      </c>
      <c r="X1135" s="113">
        <f t="shared" si="603"/>
        <v>14.9498993</v>
      </c>
      <c r="Y1135" s="191">
        <f t="shared" si="604"/>
        <v>0</v>
      </c>
      <c r="Z1135" s="125" t="str">
        <f t="shared" si="600"/>
        <v>INCORPJ=</v>
      </c>
      <c r="AA1135" s="118">
        <f t="shared" si="601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>
        <f t="shared" si="591"/>
        <v>45281</v>
      </c>
      <c r="B1136" s="113">
        <f t="shared" si="585"/>
        <v>1403.4416005800001</v>
      </c>
      <c r="C1136" s="113">
        <f t="shared" si="597"/>
        <v>1118.26761816</v>
      </c>
      <c r="D1136" s="114">
        <f t="shared" si="592"/>
        <v>6716.74</v>
      </c>
      <c r="E1136" s="115">
        <f t="shared" si="607"/>
        <v>6735.55</v>
      </c>
      <c r="F1136" s="116">
        <f t="shared" si="608"/>
        <v>45250</v>
      </c>
      <c r="G1136" s="117">
        <f t="shared" si="586"/>
        <v>2.8004657021114543E-3</v>
      </c>
      <c r="H1136" s="118">
        <f t="shared" si="598"/>
        <v>45313</v>
      </c>
      <c r="I1136" s="118">
        <f t="shared" si="587"/>
        <v>45313</v>
      </c>
      <c r="J1136" s="119">
        <f t="shared" si="593"/>
        <v>21</v>
      </c>
      <c r="K1136" s="119">
        <f t="shared" si="609"/>
        <v>1</v>
      </c>
      <c r="L1136" s="8">
        <f t="shared" si="594"/>
        <v>1.00013317</v>
      </c>
      <c r="M1136" s="120">
        <f t="shared" si="610"/>
        <v>1.0023997600000001</v>
      </c>
      <c r="N1136" s="120">
        <f t="shared" si="602"/>
        <v>1.2542358892172554</v>
      </c>
      <c r="O1136" s="113">
        <f t="shared" si="606"/>
        <v>1.25440291</v>
      </c>
      <c r="P1136" s="113">
        <f t="shared" si="588"/>
        <v>1402.7581543700001</v>
      </c>
      <c r="Q1136" s="11">
        <f t="shared" si="599"/>
        <v>0</v>
      </c>
      <c r="R1136" s="30">
        <f t="shared" si="595"/>
        <v>0</v>
      </c>
      <c r="S1136" s="8">
        <f t="shared" si="589"/>
        <v>0</v>
      </c>
      <c r="T1136" s="122">
        <f t="shared" si="596"/>
        <v>0.13059999999999999</v>
      </c>
      <c r="U1136" s="121">
        <f t="shared" si="605"/>
        <v>1</v>
      </c>
      <c r="V1136" s="121">
        <v>252</v>
      </c>
      <c r="W1136" s="120">
        <f t="shared" si="590"/>
        <v>1.000487216</v>
      </c>
      <c r="X1136" s="113">
        <f t="shared" si="603"/>
        <v>0.68344621000000005</v>
      </c>
      <c r="Y1136" s="113">
        <f t="shared" ref="Y1136:Y1161" si="611">IF(Q1136&gt;0,S1136+X1136,0)</f>
        <v>0</v>
      </c>
      <c r="Z1136" s="125" t="str">
        <f t="shared" si="600"/>
        <v>J=</v>
      </c>
      <c r="AA1136" s="118">
        <f t="shared" si="601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>
        <f t="shared" si="591"/>
        <v>45282</v>
      </c>
      <c r="B1137" s="113">
        <f t="shared" si="585"/>
        <v>1404.3123903199998</v>
      </c>
      <c r="C1137" s="113">
        <f t="shared" si="597"/>
        <v>1118.26761816</v>
      </c>
      <c r="D1137" s="114">
        <f t="shared" si="592"/>
        <v>6716.74</v>
      </c>
      <c r="E1137" s="115">
        <f t="shared" si="607"/>
        <v>6735.55</v>
      </c>
      <c r="F1137" s="116">
        <f t="shared" si="608"/>
        <v>45250</v>
      </c>
      <c r="G1137" s="117">
        <f t="shared" si="586"/>
        <v>2.8004657021114543E-3</v>
      </c>
      <c r="H1137" s="118">
        <f t="shared" si="598"/>
        <v>45313</v>
      </c>
      <c r="I1137" s="118">
        <f t="shared" si="587"/>
        <v>45313</v>
      </c>
      <c r="J1137" s="119">
        <f t="shared" si="593"/>
        <v>21</v>
      </c>
      <c r="K1137" s="119">
        <f t="shared" si="609"/>
        <v>2</v>
      </c>
      <c r="L1137" s="8">
        <f t="shared" si="594"/>
        <v>1.0002663700000001</v>
      </c>
      <c r="M1137" s="120">
        <f t="shared" si="610"/>
        <v>1.0023997600000001</v>
      </c>
      <c r="N1137" s="120">
        <f t="shared" si="602"/>
        <v>1.2542358892172554</v>
      </c>
      <c r="O1137" s="113">
        <f t="shared" si="606"/>
        <v>1.2545699800000001</v>
      </c>
      <c r="P1137" s="113">
        <f t="shared" si="588"/>
        <v>1402.9449833399999</v>
      </c>
      <c r="Q1137" s="11">
        <f t="shared" si="599"/>
        <v>0</v>
      </c>
      <c r="R1137" s="30">
        <f t="shared" si="595"/>
        <v>0</v>
      </c>
      <c r="S1137" s="8">
        <f t="shared" si="589"/>
        <v>0</v>
      </c>
      <c r="T1137" s="122">
        <f t="shared" si="596"/>
        <v>0.13059999999999999</v>
      </c>
      <c r="U1137" s="121">
        <f t="shared" si="605"/>
        <v>2</v>
      </c>
      <c r="V1137" s="121">
        <v>252</v>
      </c>
      <c r="W1137" s="120">
        <f t="shared" si="590"/>
        <v>1.0009746690000001</v>
      </c>
      <c r="X1137" s="113">
        <f t="shared" si="603"/>
        <v>1.3674069799999999</v>
      </c>
      <c r="Y1137" s="113">
        <f t="shared" si="611"/>
        <v>0</v>
      </c>
      <c r="Z1137" s="125" t="str">
        <f t="shared" si="600"/>
        <v>J=</v>
      </c>
      <c r="AA1137" s="118">
        <f t="shared" si="601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>
        <f t="shared" si="591"/>
        <v>45283</v>
      </c>
      <c r="B1138" s="113">
        <f t="shared" si="585"/>
        <v>1405.1836947500001</v>
      </c>
      <c r="C1138" s="113">
        <f t="shared" si="597"/>
        <v>1118.26761816</v>
      </c>
      <c r="D1138" s="114">
        <f t="shared" si="592"/>
        <v>6716.74</v>
      </c>
      <c r="E1138" s="115">
        <f t="shared" si="607"/>
        <v>6735.55</v>
      </c>
      <c r="F1138" s="116">
        <f t="shared" si="608"/>
        <v>45250</v>
      </c>
      <c r="G1138" s="117">
        <f t="shared" si="586"/>
        <v>2.8004657021114543E-3</v>
      </c>
      <c r="H1138" s="118">
        <f t="shared" si="598"/>
        <v>45313</v>
      </c>
      <c r="I1138" s="118">
        <f t="shared" si="587"/>
        <v>45313</v>
      </c>
      <c r="J1138" s="119">
        <f t="shared" si="593"/>
        <v>21</v>
      </c>
      <c r="K1138" s="119">
        <f t="shared" si="609"/>
        <v>3</v>
      </c>
      <c r="L1138" s="8">
        <f t="shared" si="594"/>
        <v>1.0003995800000001</v>
      </c>
      <c r="M1138" s="120">
        <f t="shared" si="610"/>
        <v>1.0023997600000001</v>
      </c>
      <c r="N1138" s="120">
        <f t="shared" si="602"/>
        <v>1.2542358892172554</v>
      </c>
      <c r="O1138" s="113">
        <f t="shared" si="606"/>
        <v>1.2547370499999999</v>
      </c>
      <c r="P1138" s="113">
        <f t="shared" si="588"/>
        <v>1403.1318123200001</v>
      </c>
      <c r="Q1138" s="11">
        <f t="shared" si="599"/>
        <v>0</v>
      </c>
      <c r="R1138" s="30">
        <f t="shared" si="595"/>
        <v>0</v>
      </c>
      <c r="S1138" s="8">
        <f t="shared" si="589"/>
        <v>0</v>
      </c>
      <c r="T1138" s="122">
        <f t="shared" si="596"/>
        <v>0.13059999999999999</v>
      </c>
      <c r="U1138" s="121">
        <f t="shared" si="605"/>
        <v>3</v>
      </c>
      <c r="V1138" s="121">
        <v>252</v>
      </c>
      <c r="W1138" s="120">
        <f t="shared" si="590"/>
        <v>1.001462359</v>
      </c>
      <c r="X1138" s="113">
        <f t="shared" si="603"/>
        <v>2.05188243</v>
      </c>
      <c r="Y1138" s="113">
        <f t="shared" si="611"/>
        <v>0</v>
      </c>
      <c r="Z1138" s="125" t="str">
        <f t="shared" si="600"/>
        <v>J=</v>
      </c>
      <c r="AA1138" s="118">
        <f t="shared" si="601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>
        <f t="shared" si="591"/>
        <v>45284</v>
      </c>
      <c r="B1139" s="113">
        <f t="shared" si="585"/>
        <v>1405.1836947500001</v>
      </c>
      <c r="C1139" s="113">
        <f t="shared" si="597"/>
        <v>1118.26761816</v>
      </c>
      <c r="D1139" s="114">
        <f t="shared" si="592"/>
        <v>6716.74</v>
      </c>
      <c r="E1139" s="115">
        <f t="shared" si="607"/>
        <v>6735.55</v>
      </c>
      <c r="F1139" s="116">
        <f t="shared" si="608"/>
        <v>45250</v>
      </c>
      <c r="G1139" s="117">
        <f t="shared" si="586"/>
        <v>2.8004657021114543E-3</v>
      </c>
      <c r="H1139" s="118">
        <f t="shared" si="598"/>
        <v>45313</v>
      </c>
      <c r="I1139" s="118">
        <f t="shared" si="587"/>
        <v>45313</v>
      </c>
      <c r="J1139" s="119">
        <f t="shared" si="593"/>
        <v>21</v>
      </c>
      <c r="K1139" s="119">
        <f t="shared" si="609"/>
        <v>3</v>
      </c>
      <c r="L1139" s="8">
        <f t="shared" si="594"/>
        <v>1.0003995800000001</v>
      </c>
      <c r="M1139" s="120">
        <f t="shared" si="610"/>
        <v>1.0023997600000001</v>
      </c>
      <c r="N1139" s="120">
        <f t="shared" si="602"/>
        <v>1.2542358892172554</v>
      </c>
      <c r="O1139" s="113">
        <f t="shared" si="606"/>
        <v>1.2547370499999999</v>
      </c>
      <c r="P1139" s="113">
        <f t="shared" si="588"/>
        <v>1403.1318123200001</v>
      </c>
      <c r="Q1139" s="11">
        <f t="shared" si="599"/>
        <v>0</v>
      </c>
      <c r="R1139" s="30">
        <f t="shared" si="595"/>
        <v>0</v>
      </c>
      <c r="S1139" s="8">
        <f t="shared" si="589"/>
        <v>0</v>
      </c>
      <c r="T1139" s="122">
        <f t="shared" si="596"/>
        <v>0.13059999999999999</v>
      </c>
      <c r="U1139" s="121">
        <f t="shared" si="605"/>
        <v>3</v>
      </c>
      <c r="V1139" s="121">
        <v>252</v>
      </c>
      <c r="W1139" s="120">
        <f t="shared" si="590"/>
        <v>1.001462359</v>
      </c>
      <c r="X1139" s="113">
        <f t="shared" si="603"/>
        <v>2.05188243</v>
      </c>
      <c r="Y1139" s="113">
        <f t="shared" si="611"/>
        <v>0</v>
      </c>
      <c r="Z1139" s="125" t="str">
        <f t="shared" si="600"/>
        <v>J=</v>
      </c>
      <c r="AA1139" s="118">
        <f t="shared" si="601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>
        <f t="shared" si="591"/>
        <v>45285</v>
      </c>
      <c r="B1140" s="113">
        <f t="shared" si="585"/>
        <v>1405.1836947500001</v>
      </c>
      <c r="C1140" s="113">
        <f t="shared" si="597"/>
        <v>1118.26761816</v>
      </c>
      <c r="D1140" s="114">
        <f t="shared" si="592"/>
        <v>6716.74</v>
      </c>
      <c r="E1140" s="115">
        <f t="shared" si="607"/>
        <v>6735.55</v>
      </c>
      <c r="F1140" s="116">
        <f t="shared" si="608"/>
        <v>45250</v>
      </c>
      <c r="G1140" s="117">
        <f t="shared" si="586"/>
        <v>2.8004657021114543E-3</v>
      </c>
      <c r="H1140" s="118">
        <f t="shared" si="598"/>
        <v>45313</v>
      </c>
      <c r="I1140" s="118">
        <f t="shared" si="587"/>
        <v>45313</v>
      </c>
      <c r="J1140" s="119">
        <f t="shared" si="593"/>
        <v>21</v>
      </c>
      <c r="K1140" s="119">
        <f t="shared" si="609"/>
        <v>3</v>
      </c>
      <c r="L1140" s="8">
        <f t="shared" si="594"/>
        <v>1.0003995800000001</v>
      </c>
      <c r="M1140" s="120">
        <f t="shared" si="610"/>
        <v>1.0023997600000001</v>
      </c>
      <c r="N1140" s="120">
        <f t="shared" si="602"/>
        <v>1.2542358892172554</v>
      </c>
      <c r="O1140" s="113">
        <f t="shared" si="606"/>
        <v>1.2547370499999999</v>
      </c>
      <c r="P1140" s="113">
        <f t="shared" si="588"/>
        <v>1403.1318123200001</v>
      </c>
      <c r="Q1140" s="11">
        <f t="shared" si="599"/>
        <v>0</v>
      </c>
      <c r="R1140" s="30">
        <f t="shared" si="595"/>
        <v>0</v>
      </c>
      <c r="S1140" s="8">
        <f t="shared" si="589"/>
        <v>0</v>
      </c>
      <c r="T1140" s="122">
        <f t="shared" si="596"/>
        <v>0.13059999999999999</v>
      </c>
      <c r="U1140" s="121">
        <f t="shared" si="605"/>
        <v>3</v>
      </c>
      <c r="V1140" s="121">
        <v>252</v>
      </c>
      <c r="W1140" s="120">
        <f t="shared" si="590"/>
        <v>1.001462359</v>
      </c>
      <c r="X1140" s="113">
        <f t="shared" si="603"/>
        <v>2.05188243</v>
      </c>
      <c r="Y1140" s="113">
        <f t="shared" si="611"/>
        <v>0</v>
      </c>
      <c r="Z1140" s="125" t="str">
        <f t="shared" si="600"/>
        <v>J=</v>
      </c>
      <c r="AA1140" s="118">
        <f t="shared" si="601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>
        <f t="shared" si="591"/>
        <v>45286</v>
      </c>
      <c r="B1141" s="113">
        <f t="shared" si="585"/>
        <v>1405.1836947500001</v>
      </c>
      <c r="C1141" s="113">
        <f t="shared" si="597"/>
        <v>1118.26761816</v>
      </c>
      <c r="D1141" s="114">
        <f t="shared" si="592"/>
        <v>6716.74</v>
      </c>
      <c r="E1141" s="115">
        <f t="shared" si="607"/>
        <v>6735.55</v>
      </c>
      <c r="F1141" s="116">
        <f t="shared" si="608"/>
        <v>45250</v>
      </c>
      <c r="G1141" s="117">
        <f t="shared" si="586"/>
        <v>2.8004657021114543E-3</v>
      </c>
      <c r="H1141" s="118">
        <f t="shared" si="598"/>
        <v>45313</v>
      </c>
      <c r="I1141" s="118">
        <f t="shared" si="587"/>
        <v>45313</v>
      </c>
      <c r="J1141" s="119">
        <f t="shared" si="593"/>
        <v>21</v>
      </c>
      <c r="K1141" s="119">
        <f t="shared" si="609"/>
        <v>3</v>
      </c>
      <c r="L1141" s="8">
        <f t="shared" si="594"/>
        <v>1.0003995800000001</v>
      </c>
      <c r="M1141" s="120">
        <f t="shared" si="610"/>
        <v>1.0023997600000001</v>
      </c>
      <c r="N1141" s="120">
        <f t="shared" si="602"/>
        <v>1.2542358892172554</v>
      </c>
      <c r="O1141" s="113">
        <f t="shared" si="606"/>
        <v>1.2547370499999999</v>
      </c>
      <c r="P1141" s="113">
        <f t="shared" si="588"/>
        <v>1403.1318123200001</v>
      </c>
      <c r="Q1141" s="11">
        <f t="shared" si="599"/>
        <v>0</v>
      </c>
      <c r="R1141" s="30">
        <f t="shared" si="595"/>
        <v>0</v>
      </c>
      <c r="S1141" s="8">
        <f t="shared" si="589"/>
        <v>0</v>
      </c>
      <c r="T1141" s="122">
        <f t="shared" si="596"/>
        <v>0.13059999999999999</v>
      </c>
      <c r="U1141" s="121">
        <f t="shared" si="605"/>
        <v>3</v>
      </c>
      <c r="V1141" s="121">
        <v>252</v>
      </c>
      <c r="W1141" s="120">
        <f t="shared" si="590"/>
        <v>1.001462359</v>
      </c>
      <c r="X1141" s="113">
        <f t="shared" si="603"/>
        <v>2.05188243</v>
      </c>
      <c r="Y1141" s="113">
        <f t="shared" si="611"/>
        <v>0</v>
      </c>
      <c r="Z1141" s="125" t="str">
        <f t="shared" si="600"/>
        <v>J=</v>
      </c>
      <c r="AA1141" s="118">
        <f t="shared" si="601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>
        <f t="shared" si="591"/>
        <v>45287</v>
      </c>
      <c r="B1142" s="113">
        <f t="shared" si="585"/>
        <v>1406.0555503999999</v>
      </c>
      <c r="C1142" s="113">
        <f t="shared" si="597"/>
        <v>1118.26761816</v>
      </c>
      <c r="D1142" s="114">
        <f t="shared" si="592"/>
        <v>6716.74</v>
      </c>
      <c r="E1142" s="115">
        <f t="shared" si="607"/>
        <v>6735.55</v>
      </c>
      <c r="F1142" s="116">
        <f t="shared" si="608"/>
        <v>45250</v>
      </c>
      <c r="G1142" s="117">
        <f t="shared" si="586"/>
        <v>2.8004657021114543E-3</v>
      </c>
      <c r="H1142" s="118">
        <f t="shared" si="598"/>
        <v>45313</v>
      </c>
      <c r="I1142" s="118">
        <f t="shared" si="587"/>
        <v>45313</v>
      </c>
      <c r="J1142" s="119">
        <f t="shared" si="593"/>
        <v>21</v>
      </c>
      <c r="K1142" s="119">
        <f t="shared" si="609"/>
        <v>4</v>
      </c>
      <c r="L1142" s="8">
        <f t="shared" si="594"/>
        <v>1.0005328099999999</v>
      </c>
      <c r="M1142" s="120">
        <f t="shared" si="610"/>
        <v>1.0023997600000001</v>
      </c>
      <c r="N1142" s="120">
        <f t="shared" si="602"/>
        <v>1.2542358892172554</v>
      </c>
      <c r="O1142" s="113">
        <f t="shared" si="606"/>
        <v>1.25490415</v>
      </c>
      <c r="P1142" s="113">
        <f t="shared" si="588"/>
        <v>1403.31867483</v>
      </c>
      <c r="Q1142" s="11">
        <f t="shared" si="599"/>
        <v>0</v>
      </c>
      <c r="R1142" s="30">
        <f t="shared" si="595"/>
        <v>0</v>
      </c>
      <c r="S1142" s="8">
        <f t="shared" si="589"/>
        <v>0</v>
      </c>
      <c r="T1142" s="122">
        <f t="shared" si="596"/>
        <v>0.13059999999999999</v>
      </c>
      <c r="U1142" s="121">
        <f t="shared" si="605"/>
        <v>4</v>
      </c>
      <c r="V1142" s="121">
        <v>252</v>
      </c>
      <c r="W1142" s="120">
        <f t="shared" si="590"/>
        <v>1.001950288</v>
      </c>
      <c r="X1142" s="113">
        <f t="shared" si="603"/>
        <v>2.73687557</v>
      </c>
      <c r="Y1142" s="113">
        <f t="shared" si="611"/>
        <v>0</v>
      </c>
      <c r="Z1142" s="125" t="str">
        <f t="shared" si="600"/>
        <v>J=</v>
      </c>
      <c r="AA1142" s="118">
        <f t="shared" si="601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>
        <f t="shared" si="591"/>
        <v>45288</v>
      </c>
      <c r="B1143" s="113">
        <f t="shared" si="585"/>
        <v>1406.92795467</v>
      </c>
      <c r="C1143" s="113">
        <f t="shared" si="597"/>
        <v>1118.26761816</v>
      </c>
      <c r="D1143" s="114">
        <f t="shared" si="592"/>
        <v>6716.74</v>
      </c>
      <c r="E1143" s="115">
        <f t="shared" si="607"/>
        <v>6735.55</v>
      </c>
      <c r="F1143" s="116">
        <f t="shared" si="608"/>
        <v>45250</v>
      </c>
      <c r="G1143" s="117">
        <f t="shared" si="586"/>
        <v>2.8004657021114543E-3</v>
      </c>
      <c r="H1143" s="118">
        <f t="shared" si="598"/>
        <v>45313</v>
      </c>
      <c r="I1143" s="118">
        <f t="shared" si="587"/>
        <v>45313</v>
      </c>
      <c r="J1143" s="119">
        <f t="shared" si="593"/>
        <v>21</v>
      </c>
      <c r="K1143" s="119">
        <f t="shared" si="609"/>
        <v>5</v>
      </c>
      <c r="L1143" s="8">
        <f t="shared" si="594"/>
        <v>1.0006660599999999</v>
      </c>
      <c r="M1143" s="120">
        <f t="shared" si="610"/>
        <v>1.0023997600000001</v>
      </c>
      <c r="N1143" s="120">
        <f t="shared" si="602"/>
        <v>1.2542358892172554</v>
      </c>
      <c r="O1143" s="113">
        <f t="shared" si="606"/>
        <v>1.2550712799999999</v>
      </c>
      <c r="P1143" s="113">
        <f t="shared" si="588"/>
        <v>1403.5055709000001</v>
      </c>
      <c r="Q1143" s="11">
        <f t="shared" si="599"/>
        <v>0</v>
      </c>
      <c r="R1143" s="30">
        <f t="shared" si="595"/>
        <v>0</v>
      </c>
      <c r="S1143" s="8">
        <f t="shared" si="589"/>
        <v>0</v>
      </c>
      <c r="T1143" s="122">
        <f t="shared" si="596"/>
        <v>0.13059999999999999</v>
      </c>
      <c r="U1143" s="121">
        <f t="shared" si="605"/>
        <v>5</v>
      </c>
      <c r="V1143" s="121">
        <v>252</v>
      </c>
      <c r="W1143" s="120">
        <f t="shared" si="590"/>
        <v>1.002438454</v>
      </c>
      <c r="X1143" s="113">
        <f t="shared" si="603"/>
        <v>3.4223837700000002</v>
      </c>
      <c r="Y1143" s="113">
        <f t="shared" si="611"/>
        <v>0</v>
      </c>
      <c r="Z1143" s="125" t="str">
        <f t="shared" si="600"/>
        <v>J=</v>
      </c>
      <c r="AA1143" s="118">
        <f t="shared" si="601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>
        <f t="shared" si="591"/>
        <v>45289</v>
      </c>
      <c r="B1144" s="113">
        <f t="shared" si="585"/>
        <v>1407.80089651</v>
      </c>
      <c r="C1144" s="113">
        <f t="shared" si="597"/>
        <v>1118.26761816</v>
      </c>
      <c r="D1144" s="114">
        <f t="shared" si="592"/>
        <v>6716.74</v>
      </c>
      <c r="E1144" s="115">
        <f t="shared" si="607"/>
        <v>6735.55</v>
      </c>
      <c r="F1144" s="116">
        <f t="shared" si="608"/>
        <v>45250</v>
      </c>
      <c r="G1144" s="117">
        <f t="shared" si="586"/>
        <v>2.8004657021114543E-3</v>
      </c>
      <c r="H1144" s="118">
        <f t="shared" si="598"/>
        <v>45313</v>
      </c>
      <c r="I1144" s="118">
        <f t="shared" si="587"/>
        <v>45313</v>
      </c>
      <c r="J1144" s="119">
        <f t="shared" si="593"/>
        <v>21</v>
      </c>
      <c r="K1144" s="119">
        <f t="shared" si="609"/>
        <v>6</v>
      </c>
      <c r="L1144" s="8">
        <f t="shared" si="594"/>
        <v>1.00079933</v>
      </c>
      <c r="M1144" s="120">
        <f t="shared" si="610"/>
        <v>1.0023997600000001</v>
      </c>
      <c r="N1144" s="120">
        <f t="shared" si="602"/>
        <v>1.2542358892172554</v>
      </c>
      <c r="O1144" s="113">
        <f t="shared" si="606"/>
        <v>1.2552384299999999</v>
      </c>
      <c r="P1144" s="113">
        <f t="shared" si="588"/>
        <v>1403.6924893299999</v>
      </c>
      <c r="Q1144" s="11">
        <f t="shared" si="599"/>
        <v>0</v>
      </c>
      <c r="R1144" s="30">
        <f t="shared" si="595"/>
        <v>0</v>
      </c>
      <c r="S1144" s="8">
        <f t="shared" si="589"/>
        <v>0</v>
      </c>
      <c r="T1144" s="122">
        <f t="shared" si="596"/>
        <v>0.13059999999999999</v>
      </c>
      <c r="U1144" s="121">
        <f t="shared" si="605"/>
        <v>6</v>
      </c>
      <c r="V1144" s="121">
        <v>252</v>
      </c>
      <c r="W1144" s="120">
        <f t="shared" si="590"/>
        <v>1.0029268570000001</v>
      </c>
      <c r="X1144" s="113">
        <f t="shared" si="603"/>
        <v>4.1084071800000004</v>
      </c>
      <c r="Y1144" s="113">
        <f t="shared" si="611"/>
        <v>0</v>
      </c>
      <c r="Z1144" s="125" t="str">
        <f t="shared" si="600"/>
        <v>J=</v>
      </c>
      <c r="AA1144" s="118">
        <f t="shared" si="601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>
        <f t="shared" si="591"/>
        <v>45290</v>
      </c>
      <c r="B1145" s="113">
        <f t="shared" si="585"/>
        <v>1408.6743789099999</v>
      </c>
      <c r="C1145" s="113">
        <f t="shared" si="597"/>
        <v>1118.26761816</v>
      </c>
      <c r="D1145" s="114">
        <f t="shared" si="592"/>
        <v>6716.74</v>
      </c>
      <c r="E1145" s="115">
        <f t="shared" si="607"/>
        <v>6735.55</v>
      </c>
      <c r="F1145" s="116">
        <f t="shared" si="608"/>
        <v>45250</v>
      </c>
      <c r="G1145" s="117">
        <f t="shared" si="586"/>
        <v>2.8004657021114543E-3</v>
      </c>
      <c r="H1145" s="118">
        <f t="shared" si="598"/>
        <v>45313</v>
      </c>
      <c r="I1145" s="118">
        <f t="shared" si="587"/>
        <v>45313</v>
      </c>
      <c r="J1145" s="119">
        <f t="shared" si="593"/>
        <v>21</v>
      </c>
      <c r="K1145" s="119">
        <f t="shared" si="609"/>
        <v>7</v>
      </c>
      <c r="L1145" s="8">
        <f t="shared" si="594"/>
        <v>1.00093261</v>
      </c>
      <c r="M1145" s="120">
        <f t="shared" si="610"/>
        <v>1.0023997600000001</v>
      </c>
      <c r="N1145" s="120">
        <f t="shared" si="602"/>
        <v>1.2542358892172554</v>
      </c>
      <c r="O1145" s="113">
        <f t="shared" si="606"/>
        <v>1.2554056</v>
      </c>
      <c r="P1145" s="113">
        <f t="shared" si="588"/>
        <v>1403.8794301299999</v>
      </c>
      <c r="Q1145" s="11">
        <f t="shared" si="599"/>
        <v>0</v>
      </c>
      <c r="R1145" s="30">
        <f t="shared" si="595"/>
        <v>0</v>
      </c>
      <c r="S1145" s="8">
        <f t="shared" si="589"/>
        <v>0</v>
      </c>
      <c r="T1145" s="122">
        <f t="shared" si="596"/>
        <v>0.13059999999999999</v>
      </c>
      <c r="U1145" s="121">
        <f t="shared" si="605"/>
        <v>7</v>
      </c>
      <c r="V1145" s="121">
        <v>252</v>
      </c>
      <c r="W1145" s="120">
        <f t="shared" si="590"/>
        <v>1.0034154989999999</v>
      </c>
      <c r="X1145" s="113">
        <f t="shared" si="603"/>
        <v>4.7949487800000004</v>
      </c>
      <c r="Y1145" s="113">
        <f t="shared" si="611"/>
        <v>0</v>
      </c>
      <c r="Z1145" s="125" t="str">
        <f t="shared" si="600"/>
        <v>J=</v>
      </c>
      <c r="AA1145" s="118">
        <f t="shared" si="601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>
        <f t="shared" si="591"/>
        <v>45291</v>
      </c>
      <c r="B1146" s="113">
        <f t="shared" si="585"/>
        <v>1408.6743789099999</v>
      </c>
      <c r="C1146" s="113">
        <f t="shared" si="597"/>
        <v>1118.26761816</v>
      </c>
      <c r="D1146" s="114">
        <f t="shared" si="592"/>
        <v>6716.74</v>
      </c>
      <c r="E1146" s="115">
        <f t="shared" si="607"/>
        <v>6735.55</v>
      </c>
      <c r="F1146" s="116">
        <f t="shared" si="608"/>
        <v>45250</v>
      </c>
      <c r="G1146" s="117">
        <f t="shared" si="586"/>
        <v>2.8004657021114543E-3</v>
      </c>
      <c r="H1146" s="118">
        <f t="shared" si="598"/>
        <v>45313</v>
      </c>
      <c r="I1146" s="118">
        <f t="shared" si="587"/>
        <v>45313</v>
      </c>
      <c r="J1146" s="119">
        <f t="shared" si="593"/>
        <v>21</v>
      </c>
      <c r="K1146" s="119">
        <f t="shared" si="609"/>
        <v>7</v>
      </c>
      <c r="L1146" s="8">
        <f t="shared" si="594"/>
        <v>1.00093261</v>
      </c>
      <c r="M1146" s="120">
        <f t="shared" si="610"/>
        <v>1.0023997600000001</v>
      </c>
      <c r="N1146" s="120">
        <f t="shared" si="602"/>
        <v>1.2542358892172554</v>
      </c>
      <c r="O1146" s="113">
        <f t="shared" si="606"/>
        <v>1.2554056</v>
      </c>
      <c r="P1146" s="113">
        <f t="shared" si="588"/>
        <v>1403.8794301299999</v>
      </c>
      <c r="Q1146" s="11">
        <f t="shared" si="599"/>
        <v>0</v>
      </c>
      <c r="R1146" s="30">
        <f t="shared" si="595"/>
        <v>0</v>
      </c>
      <c r="S1146" s="8">
        <f t="shared" si="589"/>
        <v>0</v>
      </c>
      <c r="T1146" s="122">
        <f t="shared" si="596"/>
        <v>0.13059999999999999</v>
      </c>
      <c r="U1146" s="121">
        <f t="shared" si="605"/>
        <v>7</v>
      </c>
      <c r="V1146" s="121">
        <v>252</v>
      </c>
      <c r="W1146" s="120">
        <f t="shared" si="590"/>
        <v>1.0034154989999999</v>
      </c>
      <c r="X1146" s="113">
        <f t="shared" si="603"/>
        <v>4.7949487800000004</v>
      </c>
      <c r="Y1146" s="113">
        <f t="shared" si="611"/>
        <v>0</v>
      </c>
      <c r="Z1146" s="125" t="str">
        <f t="shared" si="600"/>
        <v>J=</v>
      </c>
      <c r="AA1146" s="118">
        <f t="shared" si="601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>
        <f t="shared" si="591"/>
        <v>45292</v>
      </c>
      <c r="B1147" s="113">
        <f t="shared" si="585"/>
        <v>1408.6743789099999</v>
      </c>
      <c r="C1147" s="113">
        <f t="shared" si="597"/>
        <v>1118.26761816</v>
      </c>
      <c r="D1147" s="114">
        <f t="shared" si="592"/>
        <v>6716.74</v>
      </c>
      <c r="E1147" s="115">
        <f t="shared" si="607"/>
        <v>6735.55</v>
      </c>
      <c r="F1147" s="116">
        <f t="shared" si="608"/>
        <v>45250</v>
      </c>
      <c r="G1147" s="117">
        <f t="shared" si="586"/>
        <v>2.8004657021114543E-3</v>
      </c>
      <c r="H1147" s="118">
        <f t="shared" si="598"/>
        <v>45313</v>
      </c>
      <c r="I1147" s="118">
        <f t="shared" si="587"/>
        <v>45313</v>
      </c>
      <c r="J1147" s="119">
        <f t="shared" si="593"/>
        <v>21</v>
      </c>
      <c r="K1147" s="119">
        <f t="shared" si="609"/>
        <v>7</v>
      </c>
      <c r="L1147" s="8">
        <f t="shared" si="594"/>
        <v>1.00093261</v>
      </c>
      <c r="M1147" s="120">
        <f t="shared" si="610"/>
        <v>1.0023997600000001</v>
      </c>
      <c r="N1147" s="120">
        <f t="shared" si="602"/>
        <v>1.2542358892172554</v>
      </c>
      <c r="O1147" s="113">
        <f t="shared" si="606"/>
        <v>1.2554056</v>
      </c>
      <c r="P1147" s="113">
        <f t="shared" si="588"/>
        <v>1403.8794301299999</v>
      </c>
      <c r="Q1147" s="11">
        <f t="shared" si="599"/>
        <v>0</v>
      </c>
      <c r="R1147" s="30">
        <f t="shared" si="595"/>
        <v>0</v>
      </c>
      <c r="S1147" s="8">
        <f t="shared" si="589"/>
        <v>0</v>
      </c>
      <c r="T1147" s="122">
        <f t="shared" si="596"/>
        <v>0.13059999999999999</v>
      </c>
      <c r="U1147" s="121">
        <f t="shared" si="605"/>
        <v>7</v>
      </c>
      <c r="V1147" s="121">
        <v>252</v>
      </c>
      <c r="W1147" s="120">
        <f t="shared" si="590"/>
        <v>1.0034154989999999</v>
      </c>
      <c r="X1147" s="113">
        <f t="shared" si="603"/>
        <v>4.7949487800000004</v>
      </c>
      <c r="Y1147" s="113">
        <f t="shared" si="611"/>
        <v>0</v>
      </c>
      <c r="Z1147" s="125" t="str">
        <f t="shared" si="600"/>
        <v>J=</v>
      </c>
      <c r="AA1147" s="118">
        <f t="shared" si="601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>
        <f t="shared" si="591"/>
        <v>45293</v>
      </c>
      <c r="B1148" s="113">
        <f t="shared" si="585"/>
        <v>1408.6743789099999</v>
      </c>
      <c r="C1148" s="113">
        <f t="shared" si="597"/>
        <v>1118.26761816</v>
      </c>
      <c r="D1148" s="114">
        <f t="shared" si="592"/>
        <v>6716.74</v>
      </c>
      <c r="E1148" s="115">
        <f t="shared" si="607"/>
        <v>6735.55</v>
      </c>
      <c r="F1148" s="116">
        <f t="shared" si="608"/>
        <v>45250</v>
      </c>
      <c r="G1148" s="117">
        <f t="shared" si="586"/>
        <v>2.8004657021114543E-3</v>
      </c>
      <c r="H1148" s="118">
        <f t="shared" si="598"/>
        <v>45313</v>
      </c>
      <c r="I1148" s="118">
        <f t="shared" si="587"/>
        <v>45313</v>
      </c>
      <c r="J1148" s="119">
        <f t="shared" si="593"/>
        <v>21</v>
      </c>
      <c r="K1148" s="119">
        <f t="shared" si="609"/>
        <v>7</v>
      </c>
      <c r="L1148" s="8">
        <f t="shared" si="594"/>
        <v>1.00093261</v>
      </c>
      <c r="M1148" s="120">
        <f t="shared" si="610"/>
        <v>1.0023997600000001</v>
      </c>
      <c r="N1148" s="120">
        <f t="shared" si="602"/>
        <v>1.2542358892172554</v>
      </c>
      <c r="O1148" s="113">
        <f t="shared" si="606"/>
        <v>1.2554056</v>
      </c>
      <c r="P1148" s="113">
        <f t="shared" si="588"/>
        <v>1403.8794301299999</v>
      </c>
      <c r="Q1148" s="11">
        <f t="shared" si="599"/>
        <v>0</v>
      </c>
      <c r="R1148" s="30">
        <f t="shared" si="595"/>
        <v>0</v>
      </c>
      <c r="S1148" s="8">
        <f t="shared" si="589"/>
        <v>0</v>
      </c>
      <c r="T1148" s="122">
        <f t="shared" si="596"/>
        <v>0.13059999999999999</v>
      </c>
      <c r="U1148" s="121">
        <f t="shared" si="605"/>
        <v>7</v>
      </c>
      <c r="V1148" s="121">
        <v>252</v>
      </c>
      <c r="W1148" s="120">
        <f t="shared" si="590"/>
        <v>1.0034154989999999</v>
      </c>
      <c r="X1148" s="113">
        <f t="shared" si="603"/>
        <v>4.7949487800000004</v>
      </c>
      <c r="Y1148" s="113">
        <f t="shared" si="611"/>
        <v>0</v>
      </c>
      <c r="Z1148" s="125" t="str">
        <f t="shared" si="600"/>
        <v>J=</v>
      </c>
      <c r="AA1148" s="118">
        <f t="shared" si="601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>
        <f t="shared" si="591"/>
        <v>45294</v>
      </c>
      <c r="B1149" s="113">
        <f t="shared" si="585"/>
        <v>1409.54841186</v>
      </c>
      <c r="C1149" s="113">
        <f t="shared" si="597"/>
        <v>1118.26761816</v>
      </c>
      <c r="D1149" s="114">
        <f t="shared" si="592"/>
        <v>6716.74</v>
      </c>
      <c r="E1149" s="115">
        <f t="shared" si="607"/>
        <v>6735.55</v>
      </c>
      <c r="F1149" s="116">
        <f t="shared" si="608"/>
        <v>45250</v>
      </c>
      <c r="G1149" s="117">
        <f t="shared" si="586"/>
        <v>2.8004657021114543E-3</v>
      </c>
      <c r="H1149" s="118">
        <f t="shared" si="598"/>
        <v>45313</v>
      </c>
      <c r="I1149" s="118">
        <f t="shared" si="587"/>
        <v>45313</v>
      </c>
      <c r="J1149" s="119">
        <f t="shared" si="593"/>
        <v>21</v>
      </c>
      <c r="K1149" s="119">
        <f t="shared" si="609"/>
        <v>8</v>
      </c>
      <c r="L1149" s="8">
        <f t="shared" si="594"/>
        <v>1.0010659200000001</v>
      </c>
      <c r="M1149" s="120">
        <f t="shared" si="610"/>
        <v>1.0023997600000001</v>
      </c>
      <c r="N1149" s="120">
        <f t="shared" si="602"/>
        <v>1.2542358892172554</v>
      </c>
      <c r="O1149" s="113">
        <f t="shared" si="606"/>
        <v>1.2555727999999999</v>
      </c>
      <c r="P1149" s="113">
        <f t="shared" si="588"/>
        <v>1404.0664044800001</v>
      </c>
      <c r="Q1149" s="11">
        <f t="shared" si="599"/>
        <v>0</v>
      </c>
      <c r="R1149" s="30">
        <f t="shared" si="595"/>
        <v>0</v>
      </c>
      <c r="S1149" s="8">
        <f t="shared" si="589"/>
        <v>0</v>
      </c>
      <c r="T1149" s="122">
        <f t="shared" si="596"/>
        <v>0.13059999999999999</v>
      </c>
      <c r="U1149" s="121">
        <f t="shared" si="605"/>
        <v>8</v>
      </c>
      <c r="V1149" s="121">
        <v>252</v>
      </c>
      <c r="W1149" s="120">
        <f t="shared" si="590"/>
        <v>1.003904379</v>
      </c>
      <c r="X1149" s="113">
        <f t="shared" si="603"/>
        <v>5.4820073799999998</v>
      </c>
      <c r="Y1149" s="113">
        <f t="shared" si="611"/>
        <v>0</v>
      </c>
      <c r="Z1149" s="125" t="str">
        <f t="shared" si="600"/>
        <v>J=</v>
      </c>
      <c r="AA1149" s="118">
        <f t="shared" si="601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>
        <f t="shared" si="591"/>
        <v>45295</v>
      </c>
      <c r="B1150" s="113">
        <f t="shared" si="585"/>
        <v>1410.42297306</v>
      </c>
      <c r="C1150" s="113">
        <f t="shared" si="597"/>
        <v>1118.26761816</v>
      </c>
      <c r="D1150" s="114">
        <f t="shared" si="592"/>
        <v>6716.74</v>
      </c>
      <c r="E1150" s="115">
        <f t="shared" si="607"/>
        <v>6735.55</v>
      </c>
      <c r="F1150" s="116">
        <f t="shared" si="608"/>
        <v>45250</v>
      </c>
      <c r="G1150" s="117">
        <f t="shared" si="586"/>
        <v>2.8004657021114543E-3</v>
      </c>
      <c r="H1150" s="118">
        <f t="shared" si="598"/>
        <v>45313</v>
      </c>
      <c r="I1150" s="118">
        <f t="shared" si="587"/>
        <v>45313</v>
      </c>
      <c r="J1150" s="119">
        <f t="shared" si="593"/>
        <v>21</v>
      </c>
      <c r="K1150" s="119">
        <f t="shared" si="609"/>
        <v>9</v>
      </c>
      <c r="L1150" s="8">
        <f t="shared" si="594"/>
        <v>1.00119924</v>
      </c>
      <c r="M1150" s="120">
        <f t="shared" si="610"/>
        <v>1.0023997600000001</v>
      </c>
      <c r="N1150" s="120">
        <f t="shared" si="602"/>
        <v>1.2542358892172554</v>
      </c>
      <c r="O1150" s="113">
        <f t="shared" si="606"/>
        <v>1.25574001</v>
      </c>
      <c r="P1150" s="113">
        <f t="shared" si="588"/>
        <v>1404.25339001</v>
      </c>
      <c r="Q1150" s="11">
        <f t="shared" si="599"/>
        <v>0</v>
      </c>
      <c r="R1150" s="30">
        <f t="shared" si="595"/>
        <v>0</v>
      </c>
      <c r="S1150" s="8">
        <f t="shared" si="589"/>
        <v>0</v>
      </c>
      <c r="T1150" s="122">
        <f t="shared" si="596"/>
        <v>0.13059999999999999</v>
      </c>
      <c r="U1150" s="121">
        <f t="shared" si="605"/>
        <v>9</v>
      </c>
      <c r="V1150" s="121">
        <v>252</v>
      </c>
      <c r="W1150" s="120">
        <f t="shared" si="590"/>
        <v>1.0043934969999999</v>
      </c>
      <c r="X1150" s="113">
        <f t="shared" si="603"/>
        <v>6.16958305</v>
      </c>
      <c r="Y1150" s="113">
        <f t="shared" si="611"/>
        <v>0</v>
      </c>
      <c r="Z1150" s="125" t="str">
        <f t="shared" si="600"/>
        <v>J=</v>
      </c>
      <c r="AA1150" s="118">
        <f t="shared" si="601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>
        <f t="shared" si="591"/>
        <v>45296</v>
      </c>
      <c r="B1151" s="113">
        <f t="shared" si="585"/>
        <v>1411.2980739100001</v>
      </c>
      <c r="C1151" s="113">
        <f t="shared" si="597"/>
        <v>1118.26761816</v>
      </c>
      <c r="D1151" s="114">
        <f t="shared" si="592"/>
        <v>6716.74</v>
      </c>
      <c r="E1151" s="115">
        <f t="shared" si="607"/>
        <v>6735.55</v>
      </c>
      <c r="F1151" s="116">
        <f t="shared" si="608"/>
        <v>45250</v>
      </c>
      <c r="G1151" s="117">
        <f t="shared" si="586"/>
        <v>2.8004657021114543E-3</v>
      </c>
      <c r="H1151" s="118">
        <f t="shared" si="598"/>
        <v>45313</v>
      </c>
      <c r="I1151" s="118">
        <f t="shared" si="587"/>
        <v>45313</v>
      </c>
      <c r="J1151" s="119">
        <f t="shared" si="593"/>
        <v>21</v>
      </c>
      <c r="K1151" s="119">
        <f t="shared" si="609"/>
        <v>10</v>
      </c>
      <c r="L1151" s="8">
        <f t="shared" si="594"/>
        <v>1.00133257</v>
      </c>
      <c r="M1151" s="120">
        <f t="shared" si="610"/>
        <v>1.0023997600000001</v>
      </c>
      <c r="N1151" s="120">
        <f t="shared" si="602"/>
        <v>1.2542358892172554</v>
      </c>
      <c r="O1151" s="113">
        <f t="shared" si="606"/>
        <v>1.25590724</v>
      </c>
      <c r="P1151" s="113">
        <f t="shared" si="588"/>
        <v>1404.4403979000001</v>
      </c>
      <c r="Q1151" s="11">
        <f t="shared" si="599"/>
        <v>0</v>
      </c>
      <c r="R1151" s="30">
        <f t="shared" si="595"/>
        <v>0</v>
      </c>
      <c r="S1151" s="8">
        <f t="shared" si="589"/>
        <v>0</v>
      </c>
      <c r="T1151" s="122">
        <f t="shared" si="596"/>
        <v>0.13059999999999999</v>
      </c>
      <c r="U1151" s="121">
        <f t="shared" si="605"/>
        <v>10</v>
      </c>
      <c r="V1151" s="121">
        <v>252</v>
      </c>
      <c r="W1151" s="120">
        <f t="shared" si="590"/>
        <v>1.004882853</v>
      </c>
      <c r="X1151" s="113">
        <f t="shared" si="603"/>
        <v>6.8576760099999996</v>
      </c>
      <c r="Y1151" s="113">
        <f t="shared" si="611"/>
        <v>0</v>
      </c>
      <c r="Z1151" s="125" t="str">
        <f t="shared" si="600"/>
        <v>J=</v>
      </c>
      <c r="AA1151" s="118">
        <f t="shared" si="601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>
        <f t="shared" si="591"/>
        <v>45297</v>
      </c>
      <c r="B1152" s="113">
        <f t="shared" si="585"/>
        <v>1412.17373845</v>
      </c>
      <c r="C1152" s="113">
        <f t="shared" si="597"/>
        <v>1118.26761816</v>
      </c>
      <c r="D1152" s="114">
        <f t="shared" si="592"/>
        <v>6716.74</v>
      </c>
      <c r="E1152" s="115">
        <f t="shared" si="607"/>
        <v>6735.55</v>
      </c>
      <c r="F1152" s="116">
        <f t="shared" si="608"/>
        <v>45250</v>
      </c>
      <c r="G1152" s="117">
        <f t="shared" si="586"/>
        <v>2.8004657021114543E-3</v>
      </c>
      <c r="H1152" s="118">
        <f t="shared" si="598"/>
        <v>45313</v>
      </c>
      <c r="I1152" s="118">
        <f t="shared" si="587"/>
        <v>45313</v>
      </c>
      <c r="J1152" s="119">
        <f t="shared" si="593"/>
        <v>21</v>
      </c>
      <c r="K1152" s="119">
        <f t="shared" si="609"/>
        <v>11</v>
      </c>
      <c r="L1152" s="8">
        <f t="shared" si="594"/>
        <v>1.0014659299999999</v>
      </c>
      <c r="M1152" s="120">
        <f t="shared" si="610"/>
        <v>1.0023997600000001</v>
      </c>
      <c r="N1152" s="120">
        <f t="shared" si="602"/>
        <v>1.2542358892172554</v>
      </c>
      <c r="O1152" s="113">
        <f t="shared" si="606"/>
        <v>1.2560745099999999</v>
      </c>
      <c r="P1152" s="113">
        <f t="shared" si="588"/>
        <v>1404.6274505199999</v>
      </c>
      <c r="Q1152" s="11">
        <f t="shared" si="599"/>
        <v>0</v>
      </c>
      <c r="R1152" s="30">
        <f t="shared" si="595"/>
        <v>0</v>
      </c>
      <c r="S1152" s="8">
        <f t="shared" si="589"/>
        <v>0</v>
      </c>
      <c r="T1152" s="122">
        <f t="shared" si="596"/>
        <v>0.13059999999999999</v>
      </c>
      <c r="U1152" s="121">
        <f t="shared" si="605"/>
        <v>11</v>
      </c>
      <c r="V1152" s="121">
        <v>252</v>
      </c>
      <c r="W1152" s="120">
        <f t="shared" si="590"/>
        <v>1.0053724479999999</v>
      </c>
      <c r="X1152" s="113">
        <f t="shared" si="603"/>
        <v>7.5462879300000001</v>
      </c>
      <c r="Y1152" s="113">
        <f t="shared" si="611"/>
        <v>0</v>
      </c>
      <c r="Z1152" s="125" t="str">
        <f t="shared" si="600"/>
        <v>J=</v>
      </c>
      <c r="AA1152" s="118">
        <f t="shared" si="601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>
        <f t="shared" si="591"/>
        <v>45298</v>
      </c>
      <c r="B1153" s="113">
        <f t="shared" si="585"/>
        <v>1412.17373845</v>
      </c>
      <c r="C1153" s="113">
        <f t="shared" si="597"/>
        <v>1118.26761816</v>
      </c>
      <c r="D1153" s="114">
        <f t="shared" si="592"/>
        <v>6716.74</v>
      </c>
      <c r="E1153" s="115">
        <f t="shared" si="607"/>
        <v>6735.55</v>
      </c>
      <c r="F1153" s="116">
        <f t="shared" si="608"/>
        <v>45250</v>
      </c>
      <c r="G1153" s="117">
        <f t="shared" si="586"/>
        <v>2.8004657021114543E-3</v>
      </c>
      <c r="H1153" s="118">
        <f t="shared" si="598"/>
        <v>45313</v>
      </c>
      <c r="I1153" s="118">
        <f t="shared" si="587"/>
        <v>45313</v>
      </c>
      <c r="J1153" s="119">
        <f t="shared" si="593"/>
        <v>21</v>
      </c>
      <c r="K1153" s="119">
        <f t="shared" si="609"/>
        <v>11</v>
      </c>
      <c r="L1153" s="8">
        <f t="shared" si="594"/>
        <v>1.0014659299999999</v>
      </c>
      <c r="M1153" s="120">
        <f t="shared" si="610"/>
        <v>1.0023997600000001</v>
      </c>
      <c r="N1153" s="120">
        <f t="shared" si="602"/>
        <v>1.2542358892172554</v>
      </c>
      <c r="O1153" s="113">
        <f t="shared" si="606"/>
        <v>1.2560745099999999</v>
      </c>
      <c r="P1153" s="113">
        <f t="shared" si="588"/>
        <v>1404.6274505199999</v>
      </c>
      <c r="Q1153" s="11">
        <f t="shared" si="599"/>
        <v>0</v>
      </c>
      <c r="R1153" s="30">
        <f t="shared" si="595"/>
        <v>0</v>
      </c>
      <c r="S1153" s="8">
        <f t="shared" si="589"/>
        <v>0</v>
      </c>
      <c r="T1153" s="122">
        <f t="shared" si="596"/>
        <v>0.13059999999999999</v>
      </c>
      <c r="U1153" s="121">
        <f t="shared" si="605"/>
        <v>11</v>
      </c>
      <c r="V1153" s="121">
        <v>252</v>
      </c>
      <c r="W1153" s="120">
        <f t="shared" si="590"/>
        <v>1.0053724479999999</v>
      </c>
      <c r="X1153" s="113">
        <f t="shared" si="603"/>
        <v>7.5462879300000001</v>
      </c>
      <c r="Y1153" s="113">
        <f t="shared" si="611"/>
        <v>0</v>
      </c>
      <c r="Z1153" s="125" t="str">
        <f t="shared" si="600"/>
        <v>J=</v>
      </c>
      <c r="AA1153" s="118">
        <f t="shared" si="601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>
        <f t="shared" si="591"/>
        <v>45299</v>
      </c>
      <c r="B1154" s="113">
        <f t="shared" si="585"/>
        <v>1412.17373845</v>
      </c>
      <c r="C1154" s="113">
        <f t="shared" si="597"/>
        <v>1118.26761816</v>
      </c>
      <c r="D1154" s="114">
        <f t="shared" si="592"/>
        <v>6716.74</v>
      </c>
      <c r="E1154" s="115">
        <f t="shared" si="607"/>
        <v>6735.55</v>
      </c>
      <c r="F1154" s="116">
        <f t="shared" si="608"/>
        <v>45250</v>
      </c>
      <c r="G1154" s="117">
        <f t="shared" si="586"/>
        <v>2.8004657021114543E-3</v>
      </c>
      <c r="H1154" s="118">
        <f t="shared" si="598"/>
        <v>45313</v>
      </c>
      <c r="I1154" s="118">
        <f t="shared" si="587"/>
        <v>45313</v>
      </c>
      <c r="J1154" s="119">
        <f t="shared" si="593"/>
        <v>21</v>
      </c>
      <c r="K1154" s="119">
        <f t="shared" si="609"/>
        <v>11</v>
      </c>
      <c r="L1154" s="8">
        <f t="shared" si="594"/>
        <v>1.0014659299999999</v>
      </c>
      <c r="M1154" s="120">
        <f t="shared" si="610"/>
        <v>1.0023997600000001</v>
      </c>
      <c r="N1154" s="120">
        <f t="shared" si="602"/>
        <v>1.2542358892172554</v>
      </c>
      <c r="O1154" s="113">
        <f t="shared" si="606"/>
        <v>1.2560745099999999</v>
      </c>
      <c r="P1154" s="113">
        <f t="shared" si="588"/>
        <v>1404.6274505199999</v>
      </c>
      <c r="Q1154" s="11">
        <f t="shared" si="599"/>
        <v>0</v>
      </c>
      <c r="R1154" s="30">
        <f t="shared" si="595"/>
        <v>0</v>
      </c>
      <c r="S1154" s="8">
        <f t="shared" si="589"/>
        <v>0</v>
      </c>
      <c r="T1154" s="122">
        <f t="shared" si="596"/>
        <v>0.13059999999999999</v>
      </c>
      <c r="U1154" s="121">
        <f t="shared" si="605"/>
        <v>11</v>
      </c>
      <c r="V1154" s="121">
        <v>252</v>
      </c>
      <c r="W1154" s="120">
        <f t="shared" si="590"/>
        <v>1.0053724479999999</v>
      </c>
      <c r="X1154" s="113">
        <f t="shared" si="603"/>
        <v>7.5462879300000001</v>
      </c>
      <c r="Y1154" s="113">
        <f t="shared" si="611"/>
        <v>0</v>
      </c>
      <c r="Z1154" s="125" t="str">
        <f t="shared" si="600"/>
        <v>J=</v>
      </c>
      <c r="AA1154" s="118">
        <f t="shared" si="601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>
        <f t="shared" si="591"/>
        <v>45300</v>
      </c>
      <c r="B1155" s="113">
        <f t="shared" si="585"/>
        <v>1413.0499205200001</v>
      </c>
      <c r="C1155" s="113">
        <f t="shared" si="597"/>
        <v>1118.26761816</v>
      </c>
      <c r="D1155" s="114">
        <f t="shared" si="592"/>
        <v>6716.74</v>
      </c>
      <c r="E1155" s="115">
        <f t="shared" si="607"/>
        <v>6735.55</v>
      </c>
      <c r="F1155" s="116">
        <f t="shared" si="608"/>
        <v>45250</v>
      </c>
      <c r="G1155" s="117">
        <f t="shared" si="586"/>
        <v>2.8004657021114543E-3</v>
      </c>
      <c r="H1155" s="118">
        <f t="shared" si="598"/>
        <v>45313</v>
      </c>
      <c r="I1155" s="118">
        <f t="shared" si="587"/>
        <v>45313</v>
      </c>
      <c r="J1155" s="119">
        <f t="shared" si="593"/>
        <v>21</v>
      </c>
      <c r="K1155" s="119">
        <f t="shared" si="609"/>
        <v>12</v>
      </c>
      <c r="L1155" s="8">
        <f t="shared" si="594"/>
        <v>1.0015993000000001</v>
      </c>
      <c r="M1155" s="120">
        <f t="shared" si="610"/>
        <v>1.0023997600000001</v>
      </c>
      <c r="N1155" s="120">
        <f t="shared" si="602"/>
        <v>1.2542358892172554</v>
      </c>
      <c r="O1155" s="113">
        <f t="shared" si="606"/>
        <v>1.2562417800000001</v>
      </c>
      <c r="P1155" s="113">
        <f t="shared" si="588"/>
        <v>1404.8145031500001</v>
      </c>
      <c r="Q1155" s="11">
        <f t="shared" si="599"/>
        <v>0</v>
      </c>
      <c r="R1155" s="30">
        <f t="shared" si="595"/>
        <v>0</v>
      </c>
      <c r="S1155" s="8">
        <f t="shared" si="589"/>
        <v>0</v>
      </c>
      <c r="T1155" s="122">
        <f t="shared" si="596"/>
        <v>0.13059999999999999</v>
      </c>
      <c r="U1155" s="121">
        <f t="shared" si="605"/>
        <v>12</v>
      </c>
      <c r="V1155" s="121">
        <v>252</v>
      </c>
      <c r="W1155" s="120">
        <f t="shared" si="590"/>
        <v>1.005862281</v>
      </c>
      <c r="X1155" s="113">
        <f t="shared" si="603"/>
        <v>8.2354173700000004</v>
      </c>
      <c r="Y1155" s="113">
        <f t="shared" si="611"/>
        <v>0</v>
      </c>
      <c r="Z1155" s="125" t="str">
        <f t="shared" si="600"/>
        <v>J=</v>
      </c>
      <c r="AA1155" s="118">
        <f t="shared" si="601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>
        <f t="shared" si="591"/>
        <v>45301</v>
      </c>
      <c r="B1156" s="113">
        <f t="shared" si="585"/>
        <v>1413.92666663</v>
      </c>
      <c r="C1156" s="113">
        <f t="shared" si="597"/>
        <v>1118.26761816</v>
      </c>
      <c r="D1156" s="114">
        <f t="shared" si="592"/>
        <v>6716.74</v>
      </c>
      <c r="E1156" s="115">
        <f t="shared" si="607"/>
        <v>6735.55</v>
      </c>
      <c r="F1156" s="116">
        <f t="shared" si="608"/>
        <v>45250</v>
      </c>
      <c r="G1156" s="117">
        <f t="shared" si="586"/>
        <v>2.8004657021114543E-3</v>
      </c>
      <c r="H1156" s="118">
        <f t="shared" si="598"/>
        <v>45313</v>
      </c>
      <c r="I1156" s="118">
        <f t="shared" si="587"/>
        <v>45313</v>
      </c>
      <c r="J1156" s="119">
        <f t="shared" si="593"/>
        <v>21</v>
      </c>
      <c r="K1156" s="119">
        <f t="shared" si="609"/>
        <v>13</v>
      </c>
      <c r="L1156" s="8">
        <f t="shared" si="594"/>
        <v>1.0017326900000001</v>
      </c>
      <c r="M1156" s="120">
        <f t="shared" si="610"/>
        <v>1.0023997600000001</v>
      </c>
      <c r="N1156" s="120">
        <f t="shared" si="602"/>
        <v>1.2542358892172554</v>
      </c>
      <c r="O1156" s="113">
        <f t="shared" si="606"/>
        <v>1.25640909</v>
      </c>
      <c r="P1156" s="113">
        <f t="shared" si="588"/>
        <v>1405.0016005</v>
      </c>
      <c r="Q1156" s="11">
        <f t="shared" si="599"/>
        <v>0</v>
      </c>
      <c r="R1156" s="30">
        <f t="shared" si="595"/>
        <v>0</v>
      </c>
      <c r="S1156" s="8">
        <f t="shared" si="589"/>
        <v>0</v>
      </c>
      <c r="T1156" s="122">
        <f t="shared" si="596"/>
        <v>0.13059999999999999</v>
      </c>
      <c r="U1156" s="121">
        <f t="shared" si="605"/>
        <v>13</v>
      </c>
      <c r="V1156" s="121">
        <v>252</v>
      </c>
      <c r="W1156" s="120">
        <f t="shared" si="590"/>
        <v>1.006352353</v>
      </c>
      <c r="X1156" s="113">
        <f t="shared" si="603"/>
        <v>8.9250661299999994</v>
      </c>
      <c r="Y1156" s="113">
        <f t="shared" si="611"/>
        <v>0</v>
      </c>
      <c r="Z1156" s="125" t="str">
        <f t="shared" si="600"/>
        <v>J=</v>
      </c>
      <c r="AA1156" s="118">
        <f t="shared" si="601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>
        <f t="shared" si="591"/>
        <v>45302</v>
      </c>
      <c r="B1157" s="113">
        <f t="shared" si="585"/>
        <v>1414.80394323</v>
      </c>
      <c r="C1157" s="113">
        <f t="shared" si="597"/>
        <v>1118.26761816</v>
      </c>
      <c r="D1157" s="114">
        <f t="shared" si="592"/>
        <v>6716.74</v>
      </c>
      <c r="E1157" s="115">
        <f t="shared" si="607"/>
        <v>6735.55</v>
      </c>
      <c r="F1157" s="116">
        <f t="shared" si="608"/>
        <v>45250</v>
      </c>
      <c r="G1157" s="117">
        <f t="shared" si="586"/>
        <v>2.8004657021114543E-3</v>
      </c>
      <c r="H1157" s="118">
        <f t="shared" si="598"/>
        <v>45313</v>
      </c>
      <c r="I1157" s="118">
        <f t="shared" si="587"/>
        <v>45313</v>
      </c>
      <c r="J1157" s="119">
        <f t="shared" si="593"/>
        <v>21</v>
      </c>
      <c r="K1157" s="119">
        <f t="shared" si="609"/>
        <v>14</v>
      </c>
      <c r="L1157" s="8">
        <f t="shared" si="594"/>
        <v>1.0018661</v>
      </c>
      <c r="M1157" s="120">
        <f t="shared" si="610"/>
        <v>1.0023997600000001</v>
      </c>
      <c r="N1157" s="120">
        <f t="shared" si="602"/>
        <v>1.2542358892172554</v>
      </c>
      <c r="O1157" s="113">
        <f t="shared" si="606"/>
        <v>1.2565764100000001</v>
      </c>
      <c r="P1157" s="113">
        <f t="shared" si="588"/>
        <v>1405.18870904</v>
      </c>
      <c r="Q1157" s="11">
        <f t="shared" si="599"/>
        <v>0</v>
      </c>
      <c r="R1157" s="30">
        <f t="shared" si="595"/>
        <v>0</v>
      </c>
      <c r="S1157" s="8">
        <f t="shared" si="589"/>
        <v>0</v>
      </c>
      <c r="T1157" s="122">
        <f t="shared" si="596"/>
        <v>0.13059999999999999</v>
      </c>
      <c r="U1157" s="121">
        <f t="shared" si="605"/>
        <v>14</v>
      </c>
      <c r="V1157" s="121">
        <v>252</v>
      </c>
      <c r="W1157" s="120">
        <f t="shared" si="590"/>
        <v>1.0068426640000001</v>
      </c>
      <c r="X1157" s="113">
        <f t="shared" si="603"/>
        <v>9.6152341900000007</v>
      </c>
      <c r="Y1157" s="113">
        <f t="shared" si="611"/>
        <v>0</v>
      </c>
      <c r="Z1157" s="125" t="str">
        <f t="shared" si="600"/>
        <v>J=</v>
      </c>
      <c r="AA1157" s="118">
        <f t="shared" si="601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>
        <f t="shared" si="591"/>
        <v>45303</v>
      </c>
      <c r="B1158" s="113">
        <f t="shared" si="585"/>
        <v>1415.68178285</v>
      </c>
      <c r="C1158" s="113">
        <f t="shared" si="597"/>
        <v>1118.26761816</v>
      </c>
      <c r="D1158" s="114">
        <f t="shared" si="592"/>
        <v>6716.74</v>
      </c>
      <c r="E1158" s="115">
        <f t="shared" si="607"/>
        <v>6735.55</v>
      </c>
      <c r="F1158" s="116">
        <f t="shared" si="608"/>
        <v>45250</v>
      </c>
      <c r="G1158" s="117">
        <f t="shared" si="586"/>
        <v>2.8004657021114543E-3</v>
      </c>
      <c r="H1158" s="118">
        <f t="shared" si="598"/>
        <v>45313</v>
      </c>
      <c r="I1158" s="118">
        <f t="shared" si="587"/>
        <v>45313</v>
      </c>
      <c r="J1158" s="119">
        <f t="shared" si="593"/>
        <v>21</v>
      </c>
      <c r="K1158" s="119">
        <f t="shared" si="609"/>
        <v>15</v>
      </c>
      <c r="L1158" s="8">
        <f t="shared" si="594"/>
        <v>1.00199953</v>
      </c>
      <c r="M1158" s="120">
        <f t="shared" si="610"/>
        <v>1.0023997600000001</v>
      </c>
      <c r="N1158" s="120">
        <f t="shared" si="602"/>
        <v>1.2542358892172554</v>
      </c>
      <c r="O1158" s="113">
        <f t="shared" si="606"/>
        <v>1.2567437699999999</v>
      </c>
      <c r="P1158" s="113">
        <f t="shared" si="588"/>
        <v>1405.37586231</v>
      </c>
      <c r="Q1158" s="11">
        <f t="shared" si="599"/>
        <v>0</v>
      </c>
      <c r="R1158" s="30">
        <f t="shared" si="595"/>
        <v>0</v>
      </c>
      <c r="S1158" s="8">
        <f t="shared" si="589"/>
        <v>0</v>
      </c>
      <c r="T1158" s="122">
        <f t="shared" si="596"/>
        <v>0.13059999999999999</v>
      </c>
      <c r="U1158" s="121">
        <f t="shared" si="605"/>
        <v>15</v>
      </c>
      <c r="V1158" s="121">
        <v>252</v>
      </c>
      <c r="W1158" s="120">
        <f t="shared" si="590"/>
        <v>1.0073332129999999</v>
      </c>
      <c r="X1158" s="113">
        <f t="shared" si="603"/>
        <v>10.305920540000001</v>
      </c>
      <c r="Y1158" s="113">
        <f t="shared" si="611"/>
        <v>0</v>
      </c>
      <c r="Z1158" s="125" t="str">
        <f t="shared" si="600"/>
        <v>J=</v>
      </c>
      <c r="AA1158" s="118">
        <f t="shared" si="601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>
        <f t="shared" si="591"/>
        <v>45304</v>
      </c>
      <c r="B1159" s="113">
        <f t="shared" si="585"/>
        <v>1416.56014342</v>
      </c>
      <c r="C1159" s="113">
        <f t="shared" si="597"/>
        <v>1118.26761816</v>
      </c>
      <c r="D1159" s="114">
        <f t="shared" si="592"/>
        <v>6716.74</v>
      </c>
      <c r="E1159" s="115">
        <f t="shared" si="607"/>
        <v>6735.55</v>
      </c>
      <c r="F1159" s="116">
        <f t="shared" si="608"/>
        <v>45250</v>
      </c>
      <c r="G1159" s="117">
        <f t="shared" si="586"/>
        <v>2.8004657021114543E-3</v>
      </c>
      <c r="H1159" s="118">
        <f t="shared" si="598"/>
        <v>45313</v>
      </c>
      <c r="I1159" s="118">
        <f t="shared" si="587"/>
        <v>45313</v>
      </c>
      <c r="J1159" s="119">
        <f t="shared" si="593"/>
        <v>21</v>
      </c>
      <c r="K1159" s="119">
        <f t="shared" si="609"/>
        <v>16</v>
      </c>
      <c r="L1159" s="8">
        <f t="shared" si="594"/>
        <v>1.0021329699999999</v>
      </c>
      <c r="M1159" s="120">
        <f t="shared" si="610"/>
        <v>1.0023997600000001</v>
      </c>
      <c r="N1159" s="120">
        <f t="shared" si="602"/>
        <v>1.2542358892172554</v>
      </c>
      <c r="O1159" s="113">
        <f t="shared" si="606"/>
        <v>1.25691113</v>
      </c>
      <c r="P1159" s="113">
        <f t="shared" si="588"/>
        <v>1405.56301558</v>
      </c>
      <c r="Q1159" s="11">
        <f t="shared" si="599"/>
        <v>0</v>
      </c>
      <c r="R1159" s="30">
        <f t="shared" si="595"/>
        <v>0</v>
      </c>
      <c r="S1159" s="8">
        <f t="shared" si="589"/>
        <v>0</v>
      </c>
      <c r="T1159" s="122">
        <f t="shared" si="596"/>
        <v>0.13059999999999999</v>
      </c>
      <c r="U1159" s="121">
        <f t="shared" si="605"/>
        <v>16</v>
      </c>
      <c r="V1159" s="121">
        <v>252</v>
      </c>
      <c r="W1159" s="120">
        <f t="shared" si="590"/>
        <v>1.007824002</v>
      </c>
      <c r="X1159" s="113">
        <f t="shared" si="603"/>
        <v>10.997127839999999</v>
      </c>
      <c r="Y1159" s="113">
        <f t="shared" si="611"/>
        <v>0</v>
      </c>
      <c r="Z1159" s="125" t="str">
        <f t="shared" si="600"/>
        <v>J=</v>
      </c>
      <c r="AA1159" s="118">
        <f t="shared" si="601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>
        <f t="shared" si="591"/>
        <v>45305</v>
      </c>
      <c r="B1160" s="113">
        <f t="shared" si="585"/>
        <v>1416.56014342</v>
      </c>
      <c r="C1160" s="113">
        <f t="shared" si="597"/>
        <v>1118.26761816</v>
      </c>
      <c r="D1160" s="114">
        <f t="shared" si="592"/>
        <v>6716.74</v>
      </c>
      <c r="E1160" s="115">
        <f t="shared" si="607"/>
        <v>6735.55</v>
      </c>
      <c r="F1160" s="116">
        <f t="shared" si="608"/>
        <v>45250</v>
      </c>
      <c r="G1160" s="117">
        <f t="shared" si="586"/>
        <v>2.8004657021114543E-3</v>
      </c>
      <c r="H1160" s="118">
        <f t="shared" si="598"/>
        <v>45313</v>
      </c>
      <c r="I1160" s="118">
        <f t="shared" si="587"/>
        <v>45313</v>
      </c>
      <c r="J1160" s="119">
        <f t="shared" si="593"/>
        <v>21</v>
      </c>
      <c r="K1160" s="119">
        <f t="shared" si="609"/>
        <v>16</v>
      </c>
      <c r="L1160" s="8">
        <f t="shared" si="594"/>
        <v>1.0021329699999999</v>
      </c>
      <c r="M1160" s="120">
        <f t="shared" si="610"/>
        <v>1.0023997600000001</v>
      </c>
      <c r="N1160" s="120">
        <f t="shared" si="602"/>
        <v>1.2542358892172554</v>
      </c>
      <c r="O1160" s="113">
        <f t="shared" si="606"/>
        <v>1.25691113</v>
      </c>
      <c r="P1160" s="113">
        <f t="shared" si="588"/>
        <v>1405.56301558</v>
      </c>
      <c r="Q1160" s="11">
        <f t="shared" si="599"/>
        <v>0</v>
      </c>
      <c r="R1160" s="30">
        <f t="shared" si="595"/>
        <v>0</v>
      </c>
      <c r="S1160" s="8">
        <f t="shared" si="589"/>
        <v>0</v>
      </c>
      <c r="T1160" s="122">
        <f t="shared" si="596"/>
        <v>0.13059999999999999</v>
      </c>
      <c r="U1160" s="121">
        <f t="shared" si="605"/>
        <v>16</v>
      </c>
      <c r="V1160" s="121">
        <v>252</v>
      </c>
      <c r="W1160" s="120">
        <f t="shared" si="590"/>
        <v>1.007824002</v>
      </c>
      <c r="X1160" s="113">
        <f t="shared" si="603"/>
        <v>10.997127839999999</v>
      </c>
      <c r="Y1160" s="113">
        <f t="shared" si="611"/>
        <v>0</v>
      </c>
      <c r="Z1160" s="125" t="str">
        <f t="shared" si="600"/>
        <v>J=</v>
      </c>
      <c r="AA1160" s="118">
        <f t="shared" si="601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>
        <f t="shared" si="591"/>
        <v>45306</v>
      </c>
      <c r="B1161" s="113">
        <f t="shared" si="585"/>
        <v>1416.56014342</v>
      </c>
      <c r="C1161" s="113">
        <f t="shared" si="597"/>
        <v>1118.26761816</v>
      </c>
      <c r="D1161" s="114">
        <f t="shared" si="592"/>
        <v>6716.74</v>
      </c>
      <c r="E1161" s="115">
        <f t="shared" si="607"/>
        <v>6735.55</v>
      </c>
      <c r="F1161" s="116">
        <f t="shared" si="608"/>
        <v>45250</v>
      </c>
      <c r="G1161" s="117">
        <f t="shared" si="586"/>
        <v>2.8004657021114543E-3</v>
      </c>
      <c r="H1161" s="118">
        <f t="shared" si="598"/>
        <v>45313</v>
      </c>
      <c r="I1161" s="118">
        <f t="shared" si="587"/>
        <v>45313</v>
      </c>
      <c r="J1161" s="119">
        <f t="shared" si="593"/>
        <v>21</v>
      </c>
      <c r="K1161" s="119">
        <f t="shared" si="609"/>
        <v>16</v>
      </c>
      <c r="L1161" s="8">
        <f t="shared" si="594"/>
        <v>1.0021329699999999</v>
      </c>
      <c r="M1161" s="120">
        <f t="shared" si="610"/>
        <v>1.0023997600000001</v>
      </c>
      <c r="N1161" s="120">
        <f t="shared" si="602"/>
        <v>1.2542358892172554</v>
      </c>
      <c r="O1161" s="113">
        <f t="shared" si="606"/>
        <v>1.25691113</v>
      </c>
      <c r="P1161" s="113">
        <f t="shared" si="588"/>
        <v>1405.56301558</v>
      </c>
      <c r="Q1161" s="11">
        <f t="shared" si="599"/>
        <v>0</v>
      </c>
      <c r="R1161" s="30">
        <f t="shared" si="595"/>
        <v>0</v>
      </c>
      <c r="S1161" s="8">
        <f t="shared" si="589"/>
        <v>0</v>
      </c>
      <c r="T1161" s="122">
        <f t="shared" si="596"/>
        <v>0.13059999999999999</v>
      </c>
      <c r="U1161" s="121">
        <f t="shared" si="605"/>
        <v>16</v>
      </c>
      <c r="V1161" s="121">
        <v>252</v>
      </c>
      <c r="W1161" s="120">
        <f t="shared" si="590"/>
        <v>1.007824002</v>
      </c>
      <c r="X1161" s="113">
        <f t="shared" si="603"/>
        <v>10.997127839999999</v>
      </c>
      <c r="Y1161" s="113">
        <f t="shared" si="611"/>
        <v>0</v>
      </c>
      <c r="Z1161" s="125" t="str">
        <f t="shared" si="600"/>
        <v>J=</v>
      </c>
      <c r="AA1161" s="118">
        <f t="shared" si="601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>
        <f t="shared" si="591"/>
        <v>45307</v>
      </c>
      <c r="B1162" s="113">
        <f t="shared" ref="B1162:B1225" si="612">(P1162+X1162)</f>
        <v>1417.4390575</v>
      </c>
      <c r="C1162" s="113">
        <f t="shared" si="597"/>
        <v>1118.26761816</v>
      </c>
      <c r="D1162" s="114">
        <f t="shared" si="592"/>
        <v>6716.74</v>
      </c>
      <c r="E1162" s="115">
        <f t="shared" si="607"/>
        <v>6735.55</v>
      </c>
      <c r="F1162" s="116">
        <f t="shared" si="608"/>
        <v>45250</v>
      </c>
      <c r="G1162" s="117">
        <f t="shared" ref="G1162:G1225" si="613">(E1162/D1162)-1</f>
        <v>2.8004657021114543E-3</v>
      </c>
      <c r="H1162" s="118">
        <f t="shared" si="598"/>
        <v>45313</v>
      </c>
      <c r="I1162" s="118">
        <f t="shared" ref="I1162:I1225" si="614">IF(A1162&gt;I1161,H1162,I1161)</f>
        <v>45313</v>
      </c>
      <c r="J1162" s="119">
        <f t="shared" si="593"/>
        <v>21</v>
      </c>
      <c r="K1162" s="119">
        <f t="shared" si="609"/>
        <v>17</v>
      </c>
      <c r="L1162" s="8">
        <f t="shared" si="594"/>
        <v>1.0022664299999999</v>
      </c>
      <c r="M1162" s="120">
        <f t="shared" si="610"/>
        <v>1.0023997600000001</v>
      </c>
      <c r="N1162" s="120">
        <f t="shared" si="602"/>
        <v>1.2542358892172554</v>
      </c>
      <c r="O1162" s="113">
        <f t="shared" si="606"/>
        <v>1.2570785200000001</v>
      </c>
      <c r="P1162" s="113">
        <f t="shared" ref="P1162:P1225" si="615">TRUNC(C1162*O1162,8)</f>
        <v>1405.7502024</v>
      </c>
      <c r="Q1162" s="11">
        <f t="shared" si="599"/>
        <v>0</v>
      </c>
      <c r="R1162" s="30">
        <f t="shared" si="595"/>
        <v>0</v>
      </c>
      <c r="S1162" s="8">
        <f t="shared" ref="S1162:S1225" si="616">IF(R1162&gt;0,TRUNC(R1162*P1162,8),0)</f>
        <v>0</v>
      </c>
      <c r="T1162" s="122">
        <f t="shared" si="596"/>
        <v>0.13059999999999999</v>
      </c>
      <c r="U1162" s="121">
        <f t="shared" si="605"/>
        <v>17</v>
      </c>
      <c r="V1162" s="121">
        <v>252</v>
      </c>
      <c r="W1162" s="120">
        <f t="shared" ref="W1162:W1225" si="617">ROUND((1+T1162)^TRUNC((U1162/V1162),9),9)</f>
        <v>1.0083150299999999</v>
      </c>
      <c r="X1162" s="113">
        <f t="shared" si="603"/>
        <v>11.6888551</v>
      </c>
      <c r="Y1162" s="113">
        <f t="shared" ref="Y1162:Y1225" si="618">IF(Q1162&gt;0,S1162+X1162,0)</f>
        <v>0</v>
      </c>
      <c r="Z1162" s="125" t="str">
        <f t="shared" si="600"/>
        <v>J=</v>
      </c>
      <c r="AA1162" s="118">
        <f t="shared" si="601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>
        <f t="shared" ref="A1163:A1226" si="619">(A1162+1)</f>
        <v>45308</v>
      </c>
      <c r="B1163" s="113">
        <f t="shared" si="612"/>
        <v>1418.3185252599999</v>
      </c>
      <c r="C1163" s="113">
        <f t="shared" si="597"/>
        <v>1118.26761816</v>
      </c>
      <c r="D1163" s="114">
        <f t="shared" ref="D1163:D1226" si="620">IF(E1163=E1162,D1162,E1162)</f>
        <v>6716.74</v>
      </c>
      <c r="E1163" s="115">
        <f t="shared" si="607"/>
        <v>6735.55</v>
      </c>
      <c r="F1163" s="116">
        <f t="shared" si="608"/>
        <v>45250</v>
      </c>
      <c r="G1163" s="117">
        <f t="shared" si="613"/>
        <v>2.8004657021114543E-3</v>
      </c>
      <c r="H1163" s="118">
        <f t="shared" si="598"/>
        <v>45313</v>
      </c>
      <c r="I1163" s="118">
        <f t="shared" si="614"/>
        <v>45313</v>
      </c>
      <c r="J1163" s="119">
        <f t="shared" ref="J1163:J1226" si="621">IF(I1163=I1162,J1162,NETWORKDAYS(I1162,I1163,$AD$176:$AD$502)-1)</f>
        <v>21</v>
      </c>
      <c r="K1163" s="119">
        <f t="shared" si="609"/>
        <v>18</v>
      </c>
      <c r="L1163" s="8">
        <f t="shared" ref="L1163:L1226" si="622">IF(E1163&lt;D1163,1,TRUNC((E1163/D1163)^TRUNC((K1163/J1163),9),8))</f>
        <v>1.0023999100000001</v>
      </c>
      <c r="M1163" s="120">
        <f t="shared" si="610"/>
        <v>1.0023997600000001</v>
      </c>
      <c r="N1163" s="120">
        <f t="shared" si="602"/>
        <v>1.2542358892172554</v>
      </c>
      <c r="O1163" s="113">
        <f t="shared" si="606"/>
        <v>1.25724594</v>
      </c>
      <c r="P1163" s="113">
        <f t="shared" si="615"/>
        <v>1405.9374227599999</v>
      </c>
      <c r="Q1163" s="11">
        <f t="shared" si="599"/>
        <v>0</v>
      </c>
      <c r="R1163" s="30">
        <f t="shared" ref="R1163:R1226" si="623">IF(Q1163&gt;0,VLOOKUP($A1163,$AD$10:$AI$170,6),0)</f>
        <v>0</v>
      </c>
      <c r="S1163" s="8">
        <f t="shared" si="616"/>
        <v>0</v>
      </c>
      <c r="T1163" s="122">
        <f t="shared" ref="T1163:T1226" si="624">(T1162)</f>
        <v>0.13059999999999999</v>
      </c>
      <c r="U1163" s="121">
        <f t="shared" si="605"/>
        <v>18</v>
      </c>
      <c r="V1163" s="121">
        <v>252</v>
      </c>
      <c r="W1163" s="120">
        <f t="shared" si="617"/>
        <v>1.008806297</v>
      </c>
      <c r="X1163" s="113">
        <f t="shared" si="603"/>
        <v>12.381102500000001</v>
      </c>
      <c r="Y1163" s="113">
        <f t="shared" si="618"/>
        <v>0</v>
      </c>
      <c r="Z1163" s="125" t="str">
        <f t="shared" si="600"/>
        <v>J=</v>
      </c>
      <c r="AA1163" s="118">
        <f t="shared" si="601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>
        <f t="shared" si="619"/>
        <v>45309</v>
      </c>
      <c r="B1164" s="113">
        <f t="shared" si="612"/>
        <v>1419.19853562</v>
      </c>
      <c r="C1164" s="113">
        <f t="shared" ref="C1164:C1227" si="625">TRUNC(IF(Q1163&gt;0,VLOOKUP(A1163,$AD$12:$AE$170,2),C1163),8)</f>
        <v>1118.26761816</v>
      </c>
      <c r="D1164" s="114">
        <f t="shared" si="620"/>
        <v>6716.74</v>
      </c>
      <c r="E1164" s="115">
        <f t="shared" si="607"/>
        <v>6735.55</v>
      </c>
      <c r="F1164" s="116">
        <f t="shared" si="608"/>
        <v>45250</v>
      </c>
      <c r="G1164" s="117">
        <f t="shared" si="613"/>
        <v>2.8004657021114543E-3</v>
      </c>
      <c r="H1164" s="118">
        <f t="shared" ref="H1164:H1227" si="626">IF(DAY(A1164)=H$9,VLOOKUP(A1164,AH$118:AN$450,4),H1163)</f>
        <v>45313</v>
      </c>
      <c r="I1164" s="118">
        <f t="shared" si="614"/>
        <v>45313</v>
      </c>
      <c r="J1164" s="119">
        <f t="shared" si="621"/>
        <v>21</v>
      </c>
      <c r="K1164" s="119">
        <f t="shared" si="609"/>
        <v>19</v>
      </c>
      <c r="L1164" s="8">
        <f t="shared" si="622"/>
        <v>1.0025334100000001</v>
      </c>
      <c r="M1164" s="120">
        <f t="shared" si="610"/>
        <v>1.0023997600000001</v>
      </c>
      <c r="N1164" s="120">
        <f t="shared" si="602"/>
        <v>1.2542358892172554</v>
      </c>
      <c r="O1164" s="113">
        <f t="shared" si="606"/>
        <v>1.25741338</v>
      </c>
      <c r="P1164" s="113">
        <f t="shared" si="615"/>
        <v>1406.1246654900001</v>
      </c>
      <c r="Q1164" s="11">
        <f t="shared" ref="Q1164:Q1227" si="627">IF(VLOOKUP(A1164,AD$10:AK$170,8)=VLOOKUP(A1163,AD$10:AK$170,8),0,VLOOKUP(A1164,AD$10:AK$170,8))</f>
        <v>0</v>
      </c>
      <c r="R1164" s="30">
        <f t="shared" si="623"/>
        <v>0</v>
      </c>
      <c r="S1164" s="8">
        <f t="shared" si="616"/>
        <v>0</v>
      </c>
      <c r="T1164" s="122">
        <f t="shared" si="624"/>
        <v>0.13059999999999999</v>
      </c>
      <c r="U1164" s="121">
        <f t="shared" si="605"/>
        <v>19</v>
      </c>
      <c r="V1164" s="121">
        <v>252</v>
      </c>
      <c r="W1164" s="120">
        <f t="shared" si="617"/>
        <v>1.0092978029999999</v>
      </c>
      <c r="X1164" s="113">
        <f t="shared" si="603"/>
        <v>13.07387013</v>
      </c>
      <c r="Y1164" s="113">
        <f t="shared" si="618"/>
        <v>0</v>
      </c>
      <c r="Z1164" s="125" t="str">
        <f t="shared" ref="Z1164:Z1227" si="628">IF($Q1163&gt;0,VLOOKUP($A1163,$AD$10:$AM$170,9),Z1163)</f>
        <v>J=</v>
      </c>
      <c r="AA1164" s="118">
        <f t="shared" ref="AA1164:AA1227" si="629">IF($Q1163&gt;0,VLOOKUP($A1163,$AD$10:$AM$170,10),AA1163)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>
        <f t="shared" si="619"/>
        <v>45310</v>
      </c>
      <c r="B1165" s="113">
        <f t="shared" si="612"/>
        <v>1420.0790901400001</v>
      </c>
      <c r="C1165" s="113">
        <f t="shared" si="625"/>
        <v>1118.26761816</v>
      </c>
      <c r="D1165" s="114">
        <f t="shared" si="620"/>
        <v>6716.74</v>
      </c>
      <c r="E1165" s="115">
        <f t="shared" si="607"/>
        <v>6735.55</v>
      </c>
      <c r="F1165" s="116">
        <f t="shared" si="608"/>
        <v>45250</v>
      </c>
      <c r="G1165" s="117">
        <f t="shared" si="613"/>
        <v>2.8004657021114543E-3</v>
      </c>
      <c r="H1165" s="118">
        <f t="shared" si="626"/>
        <v>45313</v>
      </c>
      <c r="I1165" s="118">
        <f t="shared" si="614"/>
        <v>45313</v>
      </c>
      <c r="J1165" s="119">
        <f t="shared" si="621"/>
        <v>21</v>
      </c>
      <c r="K1165" s="119">
        <f t="shared" si="609"/>
        <v>20</v>
      </c>
      <c r="L1165" s="8">
        <f t="shared" si="622"/>
        <v>1.00266693</v>
      </c>
      <c r="M1165" s="120">
        <f t="shared" si="610"/>
        <v>1.0023997600000001</v>
      </c>
      <c r="N1165" s="120">
        <f t="shared" si="602"/>
        <v>1.2542358892172554</v>
      </c>
      <c r="O1165" s="113">
        <f t="shared" si="606"/>
        <v>1.2575808399999999</v>
      </c>
      <c r="P1165" s="113">
        <f t="shared" si="615"/>
        <v>1406.31193059</v>
      </c>
      <c r="Q1165" s="11">
        <f t="shared" si="627"/>
        <v>0</v>
      </c>
      <c r="R1165" s="30">
        <f t="shared" si="623"/>
        <v>0</v>
      </c>
      <c r="S1165" s="8">
        <f t="shared" si="616"/>
        <v>0</v>
      </c>
      <c r="T1165" s="122">
        <f t="shared" si="624"/>
        <v>0.13059999999999999</v>
      </c>
      <c r="U1165" s="121">
        <f t="shared" si="605"/>
        <v>20</v>
      </c>
      <c r="V1165" s="121">
        <v>252</v>
      </c>
      <c r="W1165" s="120">
        <f t="shared" si="617"/>
        <v>1.009789549</v>
      </c>
      <c r="X1165" s="113">
        <f t="shared" si="603"/>
        <v>13.767159550000001</v>
      </c>
      <c r="Y1165" s="113">
        <f t="shared" si="618"/>
        <v>0</v>
      </c>
      <c r="Z1165" s="125" t="str">
        <f t="shared" si="628"/>
        <v>J=</v>
      </c>
      <c r="AA1165" s="118">
        <f t="shared" si="629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>
        <f t="shared" si="619"/>
        <v>45311</v>
      </c>
      <c r="B1166" s="113">
        <f t="shared" si="612"/>
        <v>1420.9601875800001</v>
      </c>
      <c r="C1166" s="113">
        <f t="shared" si="625"/>
        <v>1118.26761816</v>
      </c>
      <c r="D1166" s="114">
        <f t="shared" si="620"/>
        <v>6716.74</v>
      </c>
      <c r="E1166" s="115">
        <f t="shared" si="607"/>
        <v>6735.55</v>
      </c>
      <c r="F1166" s="116">
        <f t="shared" si="608"/>
        <v>45250</v>
      </c>
      <c r="G1166" s="117">
        <f t="shared" si="613"/>
        <v>2.8004657021114543E-3</v>
      </c>
      <c r="H1166" s="118">
        <f t="shared" si="626"/>
        <v>45342</v>
      </c>
      <c r="I1166" s="118">
        <f t="shared" si="614"/>
        <v>45313</v>
      </c>
      <c r="J1166" s="119">
        <f t="shared" si="621"/>
        <v>21</v>
      </c>
      <c r="K1166" s="119">
        <f t="shared" si="609"/>
        <v>21</v>
      </c>
      <c r="L1166" s="8">
        <f t="shared" si="622"/>
        <v>1.00280046</v>
      </c>
      <c r="M1166" s="120">
        <f t="shared" si="610"/>
        <v>1.0023997600000001</v>
      </c>
      <c r="N1166" s="120">
        <f t="shared" si="602"/>
        <v>1.2542358892172554</v>
      </c>
      <c r="O1166" s="113">
        <f t="shared" si="606"/>
        <v>1.2577483199999999</v>
      </c>
      <c r="P1166" s="113">
        <f t="shared" si="615"/>
        <v>1406.4992180500001</v>
      </c>
      <c r="Q1166" s="11">
        <f t="shared" si="627"/>
        <v>0</v>
      </c>
      <c r="R1166" s="30">
        <f t="shared" si="623"/>
        <v>0</v>
      </c>
      <c r="S1166" s="8">
        <f t="shared" si="616"/>
        <v>0</v>
      </c>
      <c r="T1166" s="122">
        <f t="shared" si="624"/>
        <v>0.13059999999999999</v>
      </c>
      <c r="U1166" s="121">
        <f t="shared" si="605"/>
        <v>21</v>
      </c>
      <c r="V1166" s="121">
        <v>252</v>
      </c>
      <c r="W1166" s="120">
        <f t="shared" si="617"/>
        <v>1.010281534</v>
      </c>
      <c r="X1166" s="113">
        <f t="shared" si="603"/>
        <v>14.46096953</v>
      </c>
      <c r="Y1166" s="113">
        <f t="shared" si="618"/>
        <v>0</v>
      </c>
      <c r="Z1166" s="125" t="str">
        <f t="shared" si="628"/>
        <v>J=</v>
      </c>
      <c r="AA1166" s="118">
        <f t="shared" si="629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>
        <f t="shared" si="619"/>
        <v>45312</v>
      </c>
      <c r="B1167" s="113">
        <f t="shared" si="612"/>
        <v>1420.9601875800001</v>
      </c>
      <c r="C1167" s="113">
        <f t="shared" si="625"/>
        <v>1118.26761816</v>
      </c>
      <c r="D1167" s="114">
        <f t="shared" si="620"/>
        <v>6716.74</v>
      </c>
      <c r="E1167" s="115">
        <f t="shared" si="607"/>
        <v>6735.55</v>
      </c>
      <c r="F1167" s="116">
        <f t="shared" si="608"/>
        <v>45250</v>
      </c>
      <c r="G1167" s="117">
        <f t="shared" si="613"/>
        <v>2.8004657021114543E-3</v>
      </c>
      <c r="H1167" s="118">
        <f t="shared" si="626"/>
        <v>45342</v>
      </c>
      <c r="I1167" s="118">
        <f t="shared" si="614"/>
        <v>45313</v>
      </c>
      <c r="J1167" s="119">
        <f t="shared" si="621"/>
        <v>21</v>
      </c>
      <c r="K1167" s="119">
        <f t="shared" si="609"/>
        <v>21</v>
      </c>
      <c r="L1167" s="8">
        <f t="shared" si="622"/>
        <v>1.00280046</v>
      </c>
      <c r="M1167" s="120">
        <f t="shared" si="610"/>
        <v>1.0023997600000001</v>
      </c>
      <c r="N1167" s="120">
        <f t="shared" si="602"/>
        <v>1.2542358892172554</v>
      </c>
      <c r="O1167" s="113">
        <f t="shared" si="606"/>
        <v>1.2577483199999999</v>
      </c>
      <c r="P1167" s="113">
        <f t="shared" si="615"/>
        <v>1406.4992180500001</v>
      </c>
      <c r="Q1167" s="11">
        <f t="shared" si="627"/>
        <v>0</v>
      </c>
      <c r="R1167" s="30">
        <f t="shared" si="623"/>
        <v>0</v>
      </c>
      <c r="S1167" s="8">
        <f t="shared" si="616"/>
        <v>0</v>
      </c>
      <c r="T1167" s="122">
        <f t="shared" si="624"/>
        <v>0.13059999999999999</v>
      </c>
      <c r="U1167" s="121">
        <f t="shared" si="605"/>
        <v>21</v>
      </c>
      <c r="V1167" s="121">
        <v>252</v>
      </c>
      <c r="W1167" s="120">
        <f t="shared" si="617"/>
        <v>1.010281534</v>
      </c>
      <c r="X1167" s="113">
        <f t="shared" si="603"/>
        <v>14.46096953</v>
      </c>
      <c r="Y1167" s="113">
        <f t="shared" si="618"/>
        <v>0</v>
      </c>
      <c r="Z1167" s="125" t="str">
        <f t="shared" si="628"/>
        <v>J=</v>
      </c>
      <c r="AA1167" s="118">
        <f t="shared" si="629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5">
      <c r="A1168" s="175">
        <f t="shared" si="619"/>
        <v>45313</v>
      </c>
      <c r="B1168" s="172">
        <f t="shared" si="612"/>
        <v>1420.9601875800001</v>
      </c>
      <c r="C1168" s="172">
        <f t="shared" si="625"/>
        <v>1118.26761816</v>
      </c>
      <c r="D1168" s="176">
        <f t="shared" si="620"/>
        <v>6716.74</v>
      </c>
      <c r="E1168" s="177">
        <f t="shared" si="607"/>
        <v>6735.55</v>
      </c>
      <c r="F1168" s="178">
        <f t="shared" si="608"/>
        <v>45250</v>
      </c>
      <c r="G1168" s="179">
        <f t="shared" si="613"/>
        <v>2.8004657021114543E-3</v>
      </c>
      <c r="H1168" s="175">
        <f t="shared" si="626"/>
        <v>45342</v>
      </c>
      <c r="I1168" s="175">
        <f t="shared" si="614"/>
        <v>45313</v>
      </c>
      <c r="J1168" s="173">
        <f t="shared" si="621"/>
        <v>21</v>
      </c>
      <c r="K1168" s="173">
        <f t="shared" si="609"/>
        <v>21</v>
      </c>
      <c r="L1168" s="172">
        <f t="shared" si="622"/>
        <v>1.00280046</v>
      </c>
      <c r="M1168" s="180">
        <f t="shared" si="610"/>
        <v>1.0023997600000001</v>
      </c>
      <c r="N1168" s="180">
        <f t="shared" si="602"/>
        <v>1.2542358892172554</v>
      </c>
      <c r="O1168" s="172">
        <f t="shared" si="606"/>
        <v>1.2577483199999999</v>
      </c>
      <c r="P1168" s="172">
        <f t="shared" si="615"/>
        <v>1406.4992180500001</v>
      </c>
      <c r="Q1168" s="181">
        <v>0</v>
      </c>
      <c r="R1168" s="182">
        <f t="shared" si="623"/>
        <v>0</v>
      </c>
      <c r="S1168" s="172">
        <f t="shared" si="616"/>
        <v>0</v>
      </c>
      <c r="T1168" s="183">
        <f t="shared" si="624"/>
        <v>0.13059999999999999</v>
      </c>
      <c r="U1168" s="181">
        <f t="shared" si="605"/>
        <v>21</v>
      </c>
      <c r="V1168" s="181">
        <v>252</v>
      </c>
      <c r="W1168" s="180">
        <f t="shared" si="617"/>
        <v>1.010281534</v>
      </c>
      <c r="X1168" s="172">
        <f t="shared" si="603"/>
        <v>14.46096953</v>
      </c>
      <c r="Y1168" s="172">
        <f t="shared" si="618"/>
        <v>0</v>
      </c>
      <c r="Z1168" s="184" t="str">
        <f t="shared" si="628"/>
        <v>J=</v>
      </c>
      <c r="AA1168" s="175">
        <f t="shared" si="629"/>
        <v>45313</v>
      </c>
      <c r="AB1168" s="173" t="s">
        <v>129</v>
      </c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>
        <f t="shared" si="619"/>
        <v>45314</v>
      </c>
      <c r="B1169" s="113">
        <f t="shared" si="612"/>
        <v>1422.0704132200001</v>
      </c>
      <c r="C1169" s="113">
        <f t="shared" si="625"/>
        <v>1118.26761816</v>
      </c>
      <c r="D1169" s="114">
        <f t="shared" si="620"/>
        <v>6735.55</v>
      </c>
      <c r="E1169" s="115">
        <f t="shared" si="607"/>
        <v>6773.27</v>
      </c>
      <c r="F1169" s="116">
        <f t="shared" si="608"/>
        <v>45282</v>
      </c>
      <c r="G1169" s="117">
        <f t="shared" si="613"/>
        <v>5.6001365886972909E-3</v>
      </c>
      <c r="H1169" s="118">
        <f t="shared" si="626"/>
        <v>45342</v>
      </c>
      <c r="I1169" s="118">
        <f t="shared" si="614"/>
        <v>45342</v>
      </c>
      <c r="J1169" s="119">
        <f t="shared" si="621"/>
        <v>19</v>
      </c>
      <c r="K1169" s="119">
        <f t="shared" si="609"/>
        <v>1</v>
      </c>
      <c r="L1169" s="8">
        <f t="shared" si="622"/>
        <v>1.00029396</v>
      </c>
      <c r="M1169" s="120">
        <f t="shared" si="610"/>
        <v>1.00280046</v>
      </c>
      <c r="N1169" s="120">
        <f t="shared" si="602"/>
        <v>1.2577483266555727</v>
      </c>
      <c r="O1169" s="113">
        <f t="shared" si="606"/>
        <v>1.25811805</v>
      </c>
      <c r="P1169" s="113">
        <f t="shared" si="615"/>
        <v>1406.91267513</v>
      </c>
      <c r="Q1169" s="11">
        <f t="shared" si="627"/>
        <v>0</v>
      </c>
      <c r="R1169" s="30">
        <f t="shared" si="623"/>
        <v>0</v>
      </c>
      <c r="S1169" s="8">
        <f t="shared" si="616"/>
        <v>0</v>
      </c>
      <c r="T1169" s="122">
        <f t="shared" si="624"/>
        <v>0.13059999999999999</v>
      </c>
      <c r="U1169" s="121">
        <f t="shared" si="605"/>
        <v>22</v>
      </c>
      <c r="V1169" s="121">
        <v>252</v>
      </c>
      <c r="W1169" s="120">
        <f t="shared" si="617"/>
        <v>1.0107737590000001</v>
      </c>
      <c r="X1169" s="113">
        <f t="shared" si="603"/>
        <v>15.15773809</v>
      </c>
      <c r="Y1169" s="113">
        <f t="shared" si="618"/>
        <v>0</v>
      </c>
      <c r="Z1169" s="125" t="str">
        <f t="shared" si="628"/>
        <v>J=</v>
      </c>
      <c r="AA1169" s="118">
        <f t="shared" si="629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>
        <f t="shared" si="619"/>
        <v>45315</v>
      </c>
      <c r="B1170" s="113">
        <f t="shared" si="612"/>
        <v>1423.1815080599999</v>
      </c>
      <c r="C1170" s="113">
        <f t="shared" si="625"/>
        <v>1118.26761816</v>
      </c>
      <c r="D1170" s="114">
        <f t="shared" si="620"/>
        <v>6735.55</v>
      </c>
      <c r="E1170" s="115">
        <f t="shared" si="607"/>
        <v>6773.27</v>
      </c>
      <c r="F1170" s="116">
        <f t="shared" si="608"/>
        <v>45282</v>
      </c>
      <c r="G1170" s="117">
        <f t="shared" si="613"/>
        <v>5.6001365886972909E-3</v>
      </c>
      <c r="H1170" s="118">
        <f t="shared" si="626"/>
        <v>45342</v>
      </c>
      <c r="I1170" s="118">
        <f t="shared" si="614"/>
        <v>45342</v>
      </c>
      <c r="J1170" s="119">
        <f t="shared" si="621"/>
        <v>19</v>
      </c>
      <c r="K1170" s="119">
        <f t="shared" si="609"/>
        <v>2</v>
      </c>
      <c r="L1170" s="8">
        <f t="shared" si="622"/>
        <v>1.00058801</v>
      </c>
      <c r="M1170" s="120">
        <f t="shared" si="610"/>
        <v>1.00280046</v>
      </c>
      <c r="N1170" s="120">
        <f t="shared" si="602"/>
        <v>1.2577483266555727</v>
      </c>
      <c r="O1170" s="113">
        <f t="shared" si="606"/>
        <v>1.2584878900000001</v>
      </c>
      <c r="P1170" s="113">
        <f t="shared" si="615"/>
        <v>1407.32625523</v>
      </c>
      <c r="Q1170" s="11">
        <f t="shared" si="627"/>
        <v>0</v>
      </c>
      <c r="R1170" s="30">
        <f t="shared" si="623"/>
        <v>0</v>
      </c>
      <c r="S1170" s="8">
        <f t="shared" si="616"/>
        <v>0</v>
      </c>
      <c r="T1170" s="122">
        <f t="shared" si="624"/>
        <v>0.13059999999999999</v>
      </c>
      <c r="U1170" s="121">
        <f t="shared" si="605"/>
        <v>23</v>
      </c>
      <c r="V1170" s="121">
        <v>252</v>
      </c>
      <c r="W1170" s="120">
        <f t="shared" si="617"/>
        <v>1.0112662240000001</v>
      </c>
      <c r="X1170" s="113">
        <f t="shared" si="603"/>
        <v>15.85525283</v>
      </c>
      <c r="Y1170" s="113">
        <f t="shared" si="618"/>
        <v>0</v>
      </c>
      <c r="Z1170" s="125" t="str">
        <f t="shared" si="628"/>
        <v>J=</v>
      </c>
      <c r="AA1170" s="118">
        <f t="shared" si="629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>
        <f t="shared" si="619"/>
        <v>45316</v>
      </c>
      <c r="B1171" s="113">
        <f t="shared" si="612"/>
        <v>1424.2934725499999</v>
      </c>
      <c r="C1171" s="113">
        <f t="shared" si="625"/>
        <v>1118.26761816</v>
      </c>
      <c r="D1171" s="114">
        <f t="shared" si="620"/>
        <v>6735.55</v>
      </c>
      <c r="E1171" s="115">
        <f t="shared" si="607"/>
        <v>6773.27</v>
      </c>
      <c r="F1171" s="116">
        <f t="shared" si="608"/>
        <v>45282</v>
      </c>
      <c r="G1171" s="117">
        <f t="shared" si="613"/>
        <v>5.6001365886972909E-3</v>
      </c>
      <c r="H1171" s="118">
        <f t="shared" si="626"/>
        <v>45342</v>
      </c>
      <c r="I1171" s="118">
        <f t="shared" si="614"/>
        <v>45342</v>
      </c>
      <c r="J1171" s="119">
        <f t="shared" si="621"/>
        <v>19</v>
      </c>
      <c r="K1171" s="119">
        <f t="shared" si="609"/>
        <v>3</v>
      </c>
      <c r="L1171" s="8">
        <f t="shared" si="622"/>
        <v>1.00088215</v>
      </c>
      <c r="M1171" s="120">
        <f t="shared" si="610"/>
        <v>1.00280046</v>
      </c>
      <c r="N1171" s="120">
        <f t="shared" si="602"/>
        <v>1.2577483266555727</v>
      </c>
      <c r="O1171" s="113">
        <f t="shared" si="606"/>
        <v>1.2588578399999999</v>
      </c>
      <c r="P1171" s="113">
        <f t="shared" si="615"/>
        <v>1407.73995833</v>
      </c>
      <c r="Q1171" s="11">
        <f t="shared" si="627"/>
        <v>0</v>
      </c>
      <c r="R1171" s="30">
        <f t="shared" si="623"/>
        <v>0</v>
      </c>
      <c r="S1171" s="8">
        <f t="shared" si="616"/>
        <v>0</v>
      </c>
      <c r="T1171" s="122">
        <f t="shared" si="624"/>
        <v>0.13059999999999999</v>
      </c>
      <c r="U1171" s="121">
        <f t="shared" si="605"/>
        <v>24</v>
      </c>
      <c r="V1171" s="121">
        <v>252</v>
      </c>
      <c r="W1171" s="120">
        <f t="shared" si="617"/>
        <v>1.011758929</v>
      </c>
      <c r="X1171" s="113">
        <f t="shared" si="603"/>
        <v>16.55351422</v>
      </c>
      <c r="Y1171" s="113">
        <f t="shared" si="618"/>
        <v>0</v>
      </c>
      <c r="Z1171" s="125" t="str">
        <f t="shared" si="628"/>
        <v>J=</v>
      </c>
      <c r="AA1171" s="118">
        <f t="shared" si="629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>
        <f t="shared" si="619"/>
        <v>45317</v>
      </c>
      <c r="B1172" s="113">
        <f t="shared" si="612"/>
        <v>1425.4063071800001</v>
      </c>
      <c r="C1172" s="113">
        <f t="shared" si="625"/>
        <v>1118.26761816</v>
      </c>
      <c r="D1172" s="114">
        <f t="shared" si="620"/>
        <v>6735.55</v>
      </c>
      <c r="E1172" s="115">
        <f t="shared" si="607"/>
        <v>6773.27</v>
      </c>
      <c r="F1172" s="116">
        <f t="shared" si="608"/>
        <v>45282</v>
      </c>
      <c r="G1172" s="117">
        <f t="shared" si="613"/>
        <v>5.6001365886972909E-3</v>
      </c>
      <c r="H1172" s="118">
        <f t="shared" si="626"/>
        <v>45342</v>
      </c>
      <c r="I1172" s="118">
        <f t="shared" si="614"/>
        <v>45342</v>
      </c>
      <c r="J1172" s="119">
        <f t="shared" si="621"/>
        <v>19</v>
      </c>
      <c r="K1172" s="119">
        <f t="shared" si="609"/>
        <v>4</v>
      </c>
      <c r="L1172" s="8">
        <f t="shared" si="622"/>
        <v>1.00117637</v>
      </c>
      <c r="M1172" s="120">
        <f t="shared" si="610"/>
        <v>1.00280046</v>
      </c>
      <c r="N1172" s="120">
        <f t="shared" si="602"/>
        <v>1.2577483266555727</v>
      </c>
      <c r="O1172" s="113">
        <f t="shared" si="606"/>
        <v>1.2592279</v>
      </c>
      <c r="P1172" s="113">
        <f t="shared" si="615"/>
        <v>1408.1537844500001</v>
      </c>
      <c r="Q1172" s="11">
        <f t="shared" si="627"/>
        <v>0</v>
      </c>
      <c r="R1172" s="30">
        <f t="shared" si="623"/>
        <v>0</v>
      </c>
      <c r="S1172" s="8">
        <f t="shared" si="616"/>
        <v>0</v>
      </c>
      <c r="T1172" s="122">
        <f t="shared" si="624"/>
        <v>0.13059999999999999</v>
      </c>
      <c r="U1172" s="121">
        <f t="shared" si="605"/>
        <v>25</v>
      </c>
      <c r="V1172" s="121">
        <v>252</v>
      </c>
      <c r="W1172" s="120">
        <f t="shared" si="617"/>
        <v>1.0122518739999999</v>
      </c>
      <c r="X1172" s="113">
        <f t="shared" si="603"/>
        <v>17.252522729999999</v>
      </c>
      <c r="Y1172" s="113">
        <f t="shared" si="618"/>
        <v>0</v>
      </c>
      <c r="Z1172" s="125" t="str">
        <f t="shared" si="628"/>
        <v>J=</v>
      </c>
      <c r="AA1172" s="118">
        <f t="shared" si="629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>
        <f t="shared" si="619"/>
        <v>45318</v>
      </c>
      <c r="B1173" s="113">
        <f t="shared" si="612"/>
        <v>1426.52001243</v>
      </c>
      <c r="C1173" s="113">
        <f t="shared" si="625"/>
        <v>1118.26761816</v>
      </c>
      <c r="D1173" s="114">
        <f t="shared" si="620"/>
        <v>6735.55</v>
      </c>
      <c r="E1173" s="115">
        <f t="shared" si="607"/>
        <v>6773.27</v>
      </c>
      <c r="F1173" s="116">
        <f t="shared" si="608"/>
        <v>45282</v>
      </c>
      <c r="G1173" s="117">
        <f t="shared" si="613"/>
        <v>5.6001365886972909E-3</v>
      </c>
      <c r="H1173" s="118">
        <f t="shared" si="626"/>
        <v>45342</v>
      </c>
      <c r="I1173" s="118">
        <f t="shared" si="614"/>
        <v>45342</v>
      </c>
      <c r="J1173" s="119">
        <f t="shared" si="621"/>
        <v>19</v>
      </c>
      <c r="K1173" s="119">
        <f t="shared" si="609"/>
        <v>5</v>
      </c>
      <c r="L1173" s="8">
        <f t="shared" si="622"/>
        <v>1.0014706799999999</v>
      </c>
      <c r="M1173" s="120">
        <f t="shared" si="610"/>
        <v>1.00280046</v>
      </c>
      <c r="N1173" s="120">
        <f t="shared" si="602"/>
        <v>1.2577483266555727</v>
      </c>
      <c r="O1173" s="113">
        <f t="shared" si="606"/>
        <v>1.25959807</v>
      </c>
      <c r="P1173" s="113">
        <f t="shared" si="615"/>
        <v>1408.56773357</v>
      </c>
      <c r="Q1173" s="11">
        <f t="shared" si="627"/>
        <v>0</v>
      </c>
      <c r="R1173" s="30">
        <f t="shared" si="623"/>
        <v>0</v>
      </c>
      <c r="S1173" s="8">
        <f t="shared" si="616"/>
        <v>0</v>
      </c>
      <c r="T1173" s="122">
        <f t="shared" si="624"/>
        <v>0.13059999999999999</v>
      </c>
      <c r="U1173" s="121">
        <f t="shared" si="605"/>
        <v>26</v>
      </c>
      <c r="V1173" s="121">
        <v>252</v>
      </c>
      <c r="W1173" s="120">
        <f t="shared" si="617"/>
        <v>1.012745059</v>
      </c>
      <c r="X1173" s="113">
        <f t="shared" si="603"/>
        <v>17.95227886</v>
      </c>
      <c r="Y1173" s="113">
        <f t="shared" si="618"/>
        <v>0</v>
      </c>
      <c r="Z1173" s="125" t="str">
        <f t="shared" si="628"/>
        <v>J=</v>
      </c>
      <c r="AA1173" s="118">
        <f t="shared" si="629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>
        <f t="shared" si="619"/>
        <v>45319</v>
      </c>
      <c r="B1174" s="113">
        <f t="shared" si="612"/>
        <v>1426.52001243</v>
      </c>
      <c r="C1174" s="113">
        <f t="shared" si="625"/>
        <v>1118.26761816</v>
      </c>
      <c r="D1174" s="114">
        <f t="shared" si="620"/>
        <v>6735.55</v>
      </c>
      <c r="E1174" s="115">
        <f t="shared" si="607"/>
        <v>6773.27</v>
      </c>
      <c r="F1174" s="116">
        <f t="shared" si="608"/>
        <v>45282</v>
      </c>
      <c r="G1174" s="117">
        <f t="shared" si="613"/>
        <v>5.6001365886972909E-3</v>
      </c>
      <c r="H1174" s="118">
        <f t="shared" si="626"/>
        <v>45342</v>
      </c>
      <c r="I1174" s="118">
        <f t="shared" si="614"/>
        <v>45342</v>
      </c>
      <c r="J1174" s="119">
        <f t="shared" si="621"/>
        <v>19</v>
      </c>
      <c r="K1174" s="119">
        <f t="shared" si="609"/>
        <v>5</v>
      </c>
      <c r="L1174" s="8">
        <f t="shared" si="622"/>
        <v>1.0014706799999999</v>
      </c>
      <c r="M1174" s="120">
        <f t="shared" si="610"/>
        <v>1.00280046</v>
      </c>
      <c r="N1174" s="120">
        <f t="shared" si="602"/>
        <v>1.2577483266555727</v>
      </c>
      <c r="O1174" s="113">
        <f t="shared" si="606"/>
        <v>1.25959807</v>
      </c>
      <c r="P1174" s="113">
        <f t="shared" si="615"/>
        <v>1408.56773357</v>
      </c>
      <c r="Q1174" s="11">
        <f t="shared" si="627"/>
        <v>0</v>
      </c>
      <c r="R1174" s="30">
        <f t="shared" si="623"/>
        <v>0</v>
      </c>
      <c r="S1174" s="8">
        <f t="shared" si="616"/>
        <v>0</v>
      </c>
      <c r="T1174" s="122">
        <f t="shared" si="624"/>
        <v>0.13059999999999999</v>
      </c>
      <c r="U1174" s="121">
        <f t="shared" si="605"/>
        <v>26</v>
      </c>
      <c r="V1174" s="121">
        <v>252</v>
      </c>
      <c r="W1174" s="120">
        <f t="shared" si="617"/>
        <v>1.012745059</v>
      </c>
      <c r="X1174" s="113">
        <f t="shared" si="603"/>
        <v>17.95227886</v>
      </c>
      <c r="Y1174" s="113">
        <f t="shared" si="618"/>
        <v>0</v>
      </c>
      <c r="Z1174" s="125" t="str">
        <f t="shared" si="628"/>
        <v>J=</v>
      </c>
      <c r="AA1174" s="118">
        <f t="shared" si="629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>
        <f t="shared" si="619"/>
        <v>45320</v>
      </c>
      <c r="B1175" s="113">
        <f t="shared" si="612"/>
        <v>1426.52001243</v>
      </c>
      <c r="C1175" s="113">
        <f t="shared" si="625"/>
        <v>1118.26761816</v>
      </c>
      <c r="D1175" s="114">
        <f t="shared" si="620"/>
        <v>6735.55</v>
      </c>
      <c r="E1175" s="115">
        <f t="shared" si="607"/>
        <v>6773.27</v>
      </c>
      <c r="F1175" s="116">
        <f t="shared" si="608"/>
        <v>45282</v>
      </c>
      <c r="G1175" s="117">
        <f t="shared" si="613"/>
        <v>5.6001365886972909E-3</v>
      </c>
      <c r="H1175" s="118">
        <f t="shared" si="626"/>
        <v>45342</v>
      </c>
      <c r="I1175" s="118">
        <f t="shared" si="614"/>
        <v>45342</v>
      </c>
      <c r="J1175" s="119">
        <f t="shared" si="621"/>
        <v>19</v>
      </c>
      <c r="K1175" s="119">
        <f t="shared" si="609"/>
        <v>5</v>
      </c>
      <c r="L1175" s="8">
        <f t="shared" si="622"/>
        <v>1.0014706799999999</v>
      </c>
      <c r="M1175" s="120">
        <f t="shared" si="610"/>
        <v>1.00280046</v>
      </c>
      <c r="N1175" s="120">
        <f t="shared" si="602"/>
        <v>1.2577483266555727</v>
      </c>
      <c r="O1175" s="113">
        <f t="shared" si="606"/>
        <v>1.25959807</v>
      </c>
      <c r="P1175" s="113">
        <f t="shared" si="615"/>
        <v>1408.56773357</v>
      </c>
      <c r="Q1175" s="11">
        <f t="shared" si="627"/>
        <v>0</v>
      </c>
      <c r="R1175" s="30">
        <f t="shared" si="623"/>
        <v>0</v>
      </c>
      <c r="S1175" s="8">
        <f t="shared" si="616"/>
        <v>0</v>
      </c>
      <c r="T1175" s="122">
        <f t="shared" si="624"/>
        <v>0.13059999999999999</v>
      </c>
      <c r="U1175" s="121">
        <f t="shared" si="605"/>
        <v>26</v>
      </c>
      <c r="V1175" s="121">
        <v>252</v>
      </c>
      <c r="W1175" s="120">
        <f t="shared" si="617"/>
        <v>1.012745059</v>
      </c>
      <c r="X1175" s="113">
        <f t="shared" si="603"/>
        <v>17.95227886</v>
      </c>
      <c r="Y1175" s="113">
        <f t="shared" si="618"/>
        <v>0</v>
      </c>
      <c r="Z1175" s="125" t="str">
        <f t="shared" si="628"/>
        <v>J=</v>
      </c>
      <c r="AA1175" s="118">
        <f t="shared" si="629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>
        <f t="shared" si="619"/>
        <v>45321</v>
      </c>
      <c r="B1176" s="113">
        <f t="shared" si="612"/>
        <v>1427.6345887999998</v>
      </c>
      <c r="C1176" s="113">
        <f t="shared" si="625"/>
        <v>1118.26761816</v>
      </c>
      <c r="D1176" s="114">
        <f t="shared" si="620"/>
        <v>6735.55</v>
      </c>
      <c r="E1176" s="115">
        <f t="shared" si="607"/>
        <v>6773.27</v>
      </c>
      <c r="F1176" s="116">
        <f t="shared" si="608"/>
        <v>45282</v>
      </c>
      <c r="G1176" s="117">
        <f t="shared" si="613"/>
        <v>5.6001365886972909E-3</v>
      </c>
      <c r="H1176" s="118">
        <f t="shared" si="626"/>
        <v>45342</v>
      </c>
      <c r="I1176" s="118">
        <f t="shared" si="614"/>
        <v>45342</v>
      </c>
      <c r="J1176" s="119">
        <f t="shared" si="621"/>
        <v>19</v>
      </c>
      <c r="K1176" s="119">
        <f t="shared" si="609"/>
        <v>6</v>
      </c>
      <c r="L1176" s="8">
        <f t="shared" si="622"/>
        <v>1.00176508</v>
      </c>
      <c r="M1176" s="120">
        <f t="shared" si="610"/>
        <v>1.00280046</v>
      </c>
      <c r="N1176" s="120">
        <f t="shared" si="602"/>
        <v>1.2577483266555727</v>
      </c>
      <c r="O1176" s="113">
        <f t="shared" si="606"/>
        <v>1.2599683500000001</v>
      </c>
      <c r="P1176" s="113">
        <f t="shared" si="615"/>
        <v>1408.9818057099999</v>
      </c>
      <c r="Q1176" s="11">
        <f t="shared" si="627"/>
        <v>0</v>
      </c>
      <c r="R1176" s="30">
        <f t="shared" si="623"/>
        <v>0</v>
      </c>
      <c r="S1176" s="8">
        <f t="shared" si="616"/>
        <v>0</v>
      </c>
      <c r="T1176" s="122">
        <f t="shared" si="624"/>
        <v>0.13059999999999999</v>
      </c>
      <c r="U1176" s="121">
        <f t="shared" si="605"/>
        <v>27</v>
      </c>
      <c r="V1176" s="121">
        <v>252</v>
      </c>
      <c r="W1176" s="120">
        <f t="shared" si="617"/>
        <v>1.0132384839999999</v>
      </c>
      <c r="X1176" s="113">
        <f t="shared" si="603"/>
        <v>18.65278309</v>
      </c>
      <c r="Y1176" s="113">
        <f t="shared" si="618"/>
        <v>0</v>
      </c>
      <c r="Z1176" s="125" t="str">
        <f t="shared" si="628"/>
        <v>J=</v>
      </c>
      <c r="AA1176" s="118">
        <f t="shared" si="629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>
        <f t="shared" si="619"/>
        <v>45322</v>
      </c>
      <c r="B1177" s="113">
        <f t="shared" si="612"/>
        <v>1428.75003814</v>
      </c>
      <c r="C1177" s="113">
        <f t="shared" si="625"/>
        <v>1118.26761816</v>
      </c>
      <c r="D1177" s="114">
        <f t="shared" si="620"/>
        <v>6735.55</v>
      </c>
      <c r="E1177" s="115">
        <f t="shared" si="607"/>
        <v>6773.27</v>
      </c>
      <c r="F1177" s="116">
        <f t="shared" si="608"/>
        <v>45282</v>
      </c>
      <c r="G1177" s="117">
        <f t="shared" si="613"/>
        <v>5.6001365886972909E-3</v>
      </c>
      <c r="H1177" s="118">
        <f t="shared" si="626"/>
        <v>45342</v>
      </c>
      <c r="I1177" s="118">
        <f t="shared" si="614"/>
        <v>45342</v>
      </c>
      <c r="J1177" s="119">
        <f t="shared" si="621"/>
        <v>19</v>
      </c>
      <c r="K1177" s="119">
        <f t="shared" si="609"/>
        <v>7</v>
      </c>
      <c r="L1177" s="8">
        <f t="shared" si="622"/>
        <v>1.0020595699999999</v>
      </c>
      <c r="M1177" s="120">
        <f t="shared" si="610"/>
        <v>1.00280046</v>
      </c>
      <c r="N1177" s="120">
        <f t="shared" si="602"/>
        <v>1.2577483266555727</v>
      </c>
      <c r="O1177" s="113">
        <f t="shared" si="606"/>
        <v>1.2603387399999999</v>
      </c>
      <c r="P1177" s="113">
        <f t="shared" si="615"/>
        <v>1409.3960008500001</v>
      </c>
      <c r="Q1177" s="11">
        <f t="shared" si="627"/>
        <v>0</v>
      </c>
      <c r="R1177" s="30">
        <f t="shared" si="623"/>
        <v>0</v>
      </c>
      <c r="S1177" s="8">
        <f t="shared" si="616"/>
        <v>0</v>
      </c>
      <c r="T1177" s="122">
        <f t="shared" si="624"/>
        <v>0.13059999999999999</v>
      </c>
      <c r="U1177" s="121">
        <f t="shared" si="605"/>
        <v>28</v>
      </c>
      <c r="V1177" s="121">
        <v>252</v>
      </c>
      <c r="W1177" s="120">
        <f t="shared" si="617"/>
        <v>1.0137321500000001</v>
      </c>
      <c r="X1177" s="113">
        <f t="shared" si="603"/>
        <v>19.354037290000001</v>
      </c>
      <c r="Y1177" s="113">
        <f t="shared" si="618"/>
        <v>0</v>
      </c>
      <c r="Z1177" s="125" t="str">
        <f t="shared" si="628"/>
        <v>J=</v>
      </c>
      <c r="AA1177" s="118">
        <f t="shared" si="629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>
        <f t="shared" si="619"/>
        <v>45323</v>
      </c>
      <c r="B1178" s="113">
        <f t="shared" si="612"/>
        <v>1429.8663595399998</v>
      </c>
      <c r="C1178" s="113">
        <f t="shared" si="625"/>
        <v>1118.26761816</v>
      </c>
      <c r="D1178" s="114">
        <f t="shared" si="620"/>
        <v>6735.55</v>
      </c>
      <c r="E1178" s="115">
        <f t="shared" si="607"/>
        <v>6773.27</v>
      </c>
      <c r="F1178" s="116">
        <f t="shared" si="608"/>
        <v>45282</v>
      </c>
      <c r="G1178" s="117">
        <f t="shared" si="613"/>
        <v>5.6001365886972909E-3</v>
      </c>
      <c r="H1178" s="118">
        <f t="shared" si="626"/>
        <v>45342</v>
      </c>
      <c r="I1178" s="118">
        <f t="shared" si="614"/>
        <v>45342</v>
      </c>
      <c r="J1178" s="119">
        <f t="shared" si="621"/>
        <v>19</v>
      </c>
      <c r="K1178" s="119">
        <f t="shared" si="609"/>
        <v>8</v>
      </c>
      <c r="L1178" s="8">
        <f t="shared" si="622"/>
        <v>1.00235414</v>
      </c>
      <c r="M1178" s="120">
        <f t="shared" si="610"/>
        <v>1.00280046</v>
      </c>
      <c r="N1178" s="120">
        <f t="shared" si="602"/>
        <v>1.2577483266555727</v>
      </c>
      <c r="O1178" s="113">
        <f t="shared" si="606"/>
        <v>1.26070924</v>
      </c>
      <c r="P1178" s="113">
        <f t="shared" si="615"/>
        <v>1409.8103189999999</v>
      </c>
      <c r="Q1178" s="11">
        <f t="shared" si="627"/>
        <v>0</v>
      </c>
      <c r="R1178" s="30">
        <f t="shared" si="623"/>
        <v>0</v>
      </c>
      <c r="S1178" s="8">
        <f t="shared" si="616"/>
        <v>0</v>
      </c>
      <c r="T1178" s="122">
        <f t="shared" si="624"/>
        <v>0.13059999999999999</v>
      </c>
      <c r="U1178" s="121">
        <f t="shared" si="605"/>
        <v>29</v>
      </c>
      <c r="V1178" s="121">
        <v>252</v>
      </c>
      <c r="W1178" s="120">
        <f t="shared" si="617"/>
        <v>1.014226056</v>
      </c>
      <c r="X1178" s="113">
        <f t="shared" si="603"/>
        <v>20.056040540000001</v>
      </c>
      <c r="Y1178" s="113">
        <f t="shared" si="618"/>
        <v>0</v>
      </c>
      <c r="Z1178" s="125" t="str">
        <f t="shared" si="628"/>
        <v>J=</v>
      </c>
      <c r="AA1178" s="118">
        <f t="shared" si="629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>
        <f t="shared" si="619"/>
        <v>45324</v>
      </c>
      <c r="B1179" s="113">
        <f t="shared" si="612"/>
        <v>1430.98353221</v>
      </c>
      <c r="C1179" s="113">
        <f t="shared" si="625"/>
        <v>1118.26761816</v>
      </c>
      <c r="D1179" s="114">
        <f t="shared" si="620"/>
        <v>6735.55</v>
      </c>
      <c r="E1179" s="115">
        <f t="shared" si="607"/>
        <v>6773.27</v>
      </c>
      <c r="F1179" s="116">
        <f t="shared" si="608"/>
        <v>45282</v>
      </c>
      <c r="G1179" s="117">
        <f t="shared" si="613"/>
        <v>5.6001365886972909E-3</v>
      </c>
      <c r="H1179" s="118">
        <f t="shared" si="626"/>
        <v>45342</v>
      </c>
      <c r="I1179" s="118">
        <f t="shared" si="614"/>
        <v>45342</v>
      </c>
      <c r="J1179" s="119">
        <f t="shared" si="621"/>
        <v>19</v>
      </c>
      <c r="K1179" s="119">
        <f t="shared" si="609"/>
        <v>9</v>
      </c>
      <c r="L1179" s="8">
        <f t="shared" si="622"/>
        <v>1.0026487900000001</v>
      </c>
      <c r="M1179" s="120">
        <f t="shared" si="610"/>
        <v>1.00280046</v>
      </c>
      <c r="N1179" s="120">
        <f t="shared" si="602"/>
        <v>1.2577483266555727</v>
      </c>
      <c r="O1179" s="113">
        <f t="shared" si="606"/>
        <v>1.2610798299999999</v>
      </c>
      <c r="P1179" s="113">
        <f t="shared" si="615"/>
        <v>1410.2247378</v>
      </c>
      <c r="Q1179" s="11">
        <f t="shared" si="627"/>
        <v>0</v>
      </c>
      <c r="R1179" s="30">
        <f t="shared" si="623"/>
        <v>0</v>
      </c>
      <c r="S1179" s="8">
        <f t="shared" si="616"/>
        <v>0</v>
      </c>
      <c r="T1179" s="122">
        <f t="shared" si="624"/>
        <v>0.13059999999999999</v>
      </c>
      <c r="U1179" s="121">
        <f t="shared" si="605"/>
        <v>30</v>
      </c>
      <c r="V1179" s="121">
        <v>252</v>
      </c>
      <c r="W1179" s="120">
        <f t="shared" si="617"/>
        <v>1.014720203</v>
      </c>
      <c r="X1179" s="113">
        <f t="shared" si="603"/>
        <v>20.75879441</v>
      </c>
      <c r="Y1179" s="113">
        <f t="shared" si="618"/>
        <v>0</v>
      </c>
      <c r="Z1179" s="125" t="str">
        <f t="shared" si="628"/>
        <v>J=</v>
      </c>
      <c r="AA1179" s="118">
        <f t="shared" si="629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>
        <f t="shared" si="619"/>
        <v>45325</v>
      </c>
      <c r="B1180" s="113">
        <f t="shared" si="612"/>
        <v>1432.1016019899998</v>
      </c>
      <c r="C1180" s="113">
        <f t="shared" si="625"/>
        <v>1118.26761816</v>
      </c>
      <c r="D1180" s="114">
        <f t="shared" si="620"/>
        <v>6735.55</v>
      </c>
      <c r="E1180" s="115">
        <f t="shared" si="607"/>
        <v>6773.27</v>
      </c>
      <c r="F1180" s="116">
        <f t="shared" si="608"/>
        <v>45282</v>
      </c>
      <c r="G1180" s="117">
        <f t="shared" si="613"/>
        <v>5.6001365886972909E-3</v>
      </c>
      <c r="H1180" s="118">
        <f t="shared" si="626"/>
        <v>45342</v>
      </c>
      <c r="I1180" s="118">
        <f t="shared" si="614"/>
        <v>45342</v>
      </c>
      <c r="J1180" s="119">
        <f t="shared" si="621"/>
        <v>19</v>
      </c>
      <c r="K1180" s="119">
        <f t="shared" si="609"/>
        <v>10</v>
      </c>
      <c r="L1180" s="8">
        <f t="shared" si="622"/>
        <v>1.00294354</v>
      </c>
      <c r="M1180" s="120">
        <f t="shared" si="610"/>
        <v>1.00280046</v>
      </c>
      <c r="N1180" s="120">
        <f t="shared" si="602"/>
        <v>1.2577483266555727</v>
      </c>
      <c r="O1180" s="113">
        <f t="shared" si="606"/>
        <v>1.2614505499999999</v>
      </c>
      <c r="P1180" s="113">
        <f t="shared" si="615"/>
        <v>1410.6393019699999</v>
      </c>
      <c r="Q1180" s="11">
        <f t="shared" si="627"/>
        <v>0</v>
      </c>
      <c r="R1180" s="30">
        <f t="shared" si="623"/>
        <v>0</v>
      </c>
      <c r="S1180" s="8">
        <f t="shared" si="616"/>
        <v>0</v>
      </c>
      <c r="T1180" s="122">
        <f t="shared" si="624"/>
        <v>0.13059999999999999</v>
      </c>
      <c r="U1180" s="121">
        <f t="shared" si="605"/>
        <v>31</v>
      </c>
      <c r="V1180" s="121">
        <v>252</v>
      </c>
      <c r="W1180" s="120">
        <f t="shared" si="617"/>
        <v>1.0152145910000001</v>
      </c>
      <c r="X1180" s="113">
        <f t="shared" si="603"/>
        <v>21.462300020000001</v>
      </c>
      <c r="Y1180" s="113">
        <f t="shared" si="618"/>
        <v>0</v>
      </c>
      <c r="Z1180" s="125" t="str">
        <f t="shared" si="628"/>
        <v>J=</v>
      </c>
      <c r="AA1180" s="118">
        <f t="shared" si="629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>
        <f t="shared" si="619"/>
        <v>45326</v>
      </c>
      <c r="B1181" s="113">
        <f t="shared" si="612"/>
        <v>1432.1016019899998</v>
      </c>
      <c r="C1181" s="113">
        <f t="shared" si="625"/>
        <v>1118.26761816</v>
      </c>
      <c r="D1181" s="114">
        <f t="shared" si="620"/>
        <v>6735.55</v>
      </c>
      <c r="E1181" s="115">
        <f t="shared" si="607"/>
        <v>6773.27</v>
      </c>
      <c r="F1181" s="116">
        <f t="shared" si="608"/>
        <v>45282</v>
      </c>
      <c r="G1181" s="117">
        <f t="shared" si="613"/>
        <v>5.6001365886972909E-3</v>
      </c>
      <c r="H1181" s="118">
        <f t="shared" si="626"/>
        <v>45342</v>
      </c>
      <c r="I1181" s="118">
        <f t="shared" si="614"/>
        <v>45342</v>
      </c>
      <c r="J1181" s="119">
        <f t="shared" si="621"/>
        <v>19</v>
      </c>
      <c r="K1181" s="119">
        <f t="shared" si="609"/>
        <v>10</v>
      </c>
      <c r="L1181" s="8">
        <f t="shared" si="622"/>
        <v>1.00294354</v>
      </c>
      <c r="M1181" s="120">
        <f t="shared" si="610"/>
        <v>1.00280046</v>
      </c>
      <c r="N1181" s="120">
        <f t="shared" si="602"/>
        <v>1.2577483266555727</v>
      </c>
      <c r="O1181" s="113">
        <f t="shared" si="606"/>
        <v>1.2614505499999999</v>
      </c>
      <c r="P1181" s="113">
        <f t="shared" si="615"/>
        <v>1410.6393019699999</v>
      </c>
      <c r="Q1181" s="11">
        <f t="shared" si="627"/>
        <v>0</v>
      </c>
      <c r="R1181" s="30">
        <f t="shared" si="623"/>
        <v>0</v>
      </c>
      <c r="S1181" s="8">
        <f t="shared" si="616"/>
        <v>0</v>
      </c>
      <c r="T1181" s="122">
        <f t="shared" si="624"/>
        <v>0.13059999999999999</v>
      </c>
      <c r="U1181" s="121">
        <f t="shared" si="605"/>
        <v>31</v>
      </c>
      <c r="V1181" s="121">
        <v>252</v>
      </c>
      <c r="W1181" s="120">
        <f t="shared" si="617"/>
        <v>1.0152145910000001</v>
      </c>
      <c r="X1181" s="113">
        <f t="shared" si="603"/>
        <v>21.462300020000001</v>
      </c>
      <c r="Y1181" s="113">
        <f t="shared" si="618"/>
        <v>0</v>
      </c>
      <c r="Z1181" s="125" t="str">
        <f t="shared" si="628"/>
        <v>J=</v>
      </c>
      <c r="AA1181" s="118">
        <f t="shared" si="629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>
        <f t="shared" si="619"/>
        <v>45327</v>
      </c>
      <c r="B1182" s="113">
        <f t="shared" si="612"/>
        <v>1432.1016019899998</v>
      </c>
      <c r="C1182" s="113">
        <f t="shared" si="625"/>
        <v>1118.26761816</v>
      </c>
      <c r="D1182" s="114">
        <f t="shared" si="620"/>
        <v>6735.55</v>
      </c>
      <c r="E1182" s="115">
        <f t="shared" si="607"/>
        <v>6773.27</v>
      </c>
      <c r="F1182" s="116">
        <f t="shared" si="608"/>
        <v>45282</v>
      </c>
      <c r="G1182" s="117">
        <f t="shared" si="613"/>
        <v>5.6001365886972909E-3</v>
      </c>
      <c r="H1182" s="118">
        <f t="shared" si="626"/>
        <v>45342</v>
      </c>
      <c r="I1182" s="118">
        <f t="shared" si="614"/>
        <v>45342</v>
      </c>
      <c r="J1182" s="119">
        <f t="shared" si="621"/>
        <v>19</v>
      </c>
      <c r="K1182" s="119">
        <f t="shared" si="609"/>
        <v>10</v>
      </c>
      <c r="L1182" s="8">
        <f t="shared" si="622"/>
        <v>1.00294354</v>
      </c>
      <c r="M1182" s="120">
        <f t="shared" si="610"/>
        <v>1.00280046</v>
      </c>
      <c r="N1182" s="120">
        <f t="shared" si="602"/>
        <v>1.2577483266555727</v>
      </c>
      <c r="O1182" s="113">
        <f t="shared" si="606"/>
        <v>1.2614505499999999</v>
      </c>
      <c r="P1182" s="113">
        <f t="shared" si="615"/>
        <v>1410.6393019699999</v>
      </c>
      <c r="Q1182" s="11">
        <f t="shared" si="627"/>
        <v>0</v>
      </c>
      <c r="R1182" s="30">
        <f t="shared" si="623"/>
        <v>0</v>
      </c>
      <c r="S1182" s="8">
        <f t="shared" si="616"/>
        <v>0</v>
      </c>
      <c r="T1182" s="122">
        <f t="shared" si="624"/>
        <v>0.13059999999999999</v>
      </c>
      <c r="U1182" s="121">
        <f t="shared" si="605"/>
        <v>31</v>
      </c>
      <c r="V1182" s="121">
        <v>252</v>
      </c>
      <c r="W1182" s="120">
        <f t="shared" si="617"/>
        <v>1.0152145910000001</v>
      </c>
      <c r="X1182" s="113">
        <f t="shared" si="603"/>
        <v>21.462300020000001</v>
      </c>
      <c r="Y1182" s="113">
        <f t="shared" si="618"/>
        <v>0</v>
      </c>
      <c r="Z1182" s="125" t="str">
        <f t="shared" si="628"/>
        <v>J=</v>
      </c>
      <c r="AA1182" s="118">
        <f t="shared" si="629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>
        <f t="shared" si="619"/>
        <v>45328</v>
      </c>
      <c r="B1183" s="113">
        <f t="shared" si="612"/>
        <v>1433.2205452799999</v>
      </c>
      <c r="C1183" s="113">
        <f t="shared" si="625"/>
        <v>1118.26761816</v>
      </c>
      <c r="D1183" s="114">
        <f t="shared" si="620"/>
        <v>6735.55</v>
      </c>
      <c r="E1183" s="115">
        <f t="shared" si="607"/>
        <v>6773.27</v>
      </c>
      <c r="F1183" s="116">
        <f t="shared" si="608"/>
        <v>45282</v>
      </c>
      <c r="G1183" s="117">
        <f t="shared" si="613"/>
        <v>5.6001365886972909E-3</v>
      </c>
      <c r="H1183" s="118">
        <f t="shared" si="626"/>
        <v>45342</v>
      </c>
      <c r="I1183" s="118">
        <f t="shared" si="614"/>
        <v>45342</v>
      </c>
      <c r="J1183" s="119">
        <f t="shared" si="621"/>
        <v>19</v>
      </c>
      <c r="K1183" s="119">
        <f t="shared" si="609"/>
        <v>11</v>
      </c>
      <c r="L1183" s="8">
        <f t="shared" si="622"/>
        <v>1.00323837</v>
      </c>
      <c r="M1183" s="120">
        <f t="shared" si="610"/>
        <v>1.00280046</v>
      </c>
      <c r="N1183" s="120">
        <f t="shared" ref="N1183:N1246" si="630">IF(I1183&gt;I1182,N1182*M1183,N1182)</f>
        <v>1.2577483266555727</v>
      </c>
      <c r="O1183" s="113">
        <f t="shared" si="606"/>
        <v>1.26182138</v>
      </c>
      <c r="P1183" s="113">
        <f t="shared" si="615"/>
        <v>1411.05398915</v>
      </c>
      <c r="Q1183" s="11">
        <f t="shared" si="627"/>
        <v>0</v>
      </c>
      <c r="R1183" s="30">
        <f t="shared" si="623"/>
        <v>0</v>
      </c>
      <c r="S1183" s="8">
        <f t="shared" si="616"/>
        <v>0</v>
      </c>
      <c r="T1183" s="122">
        <f t="shared" si="624"/>
        <v>0.13059999999999999</v>
      </c>
      <c r="U1183" s="121">
        <f t="shared" si="605"/>
        <v>32</v>
      </c>
      <c r="V1183" s="121">
        <v>252</v>
      </c>
      <c r="W1183" s="120">
        <f t="shared" si="617"/>
        <v>1.0157092190000001</v>
      </c>
      <c r="X1183" s="113">
        <f t="shared" si="603"/>
        <v>22.16655613</v>
      </c>
      <c r="Y1183" s="113">
        <f t="shared" si="618"/>
        <v>0</v>
      </c>
      <c r="Z1183" s="125" t="str">
        <f t="shared" si="628"/>
        <v>J=</v>
      </c>
      <c r="AA1183" s="118">
        <f t="shared" si="629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>
        <f t="shared" si="619"/>
        <v>45329</v>
      </c>
      <c r="B1184" s="113">
        <f t="shared" si="612"/>
        <v>1434.34034266</v>
      </c>
      <c r="C1184" s="113">
        <f t="shared" si="625"/>
        <v>1118.26761816</v>
      </c>
      <c r="D1184" s="114">
        <f t="shared" si="620"/>
        <v>6735.55</v>
      </c>
      <c r="E1184" s="115">
        <f t="shared" si="607"/>
        <v>6773.27</v>
      </c>
      <c r="F1184" s="116">
        <f t="shared" si="608"/>
        <v>45282</v>
      </c>
      <c r="G1184" s="117">
        <f t="shared" si="613"/>
        <v>5.6001365886972909E-3</v>
      </c>
      <c r="H1184" s="118">
        <f t="shared" si="626"/>
        <v>45342</v>
      </c>
      <c r="I1184" s="118">
        <f t="shared" si="614"/>
        <v>45342</v>
      </c>
      <c r="J1184" s="119">
        <f t="shared" si="621"/>
        <v>19</v>
      </c>
      <c r="K1184" s="119">
        <f t="shared" si="609"/>
        <v>12</v>
      </c>
      <c r="L1184" s="8">
        <f t="shared" si="622"/>
        <v>1.0035332800000001</v>
      </c>
      <c r="M1184" s="120">
        <f t="shared" si="610"/>
        <v>1.00280046</v>
      </c>
      <c r="N1184" s="120">
        <f t="shared" si="630"/>
        <v>1.2577483266555727</v>
      </c>
      <c r="O1184" s="113">
        <f t="shared" si="606"/>
        <v>1.2621922999999999</v>
      </c>
      <c r="P1184" s="113">
        <f t="shared" si="615"/>
        <v>1411.46877698</v>
      </c>
      <c r="Q1184" s="11">
        <f t="shared" si="627"/>
        <v>0</v>
      </c>
      <c r="R1184" s="30">
        <f t="shared" si="623"/>
        <v>0</v>
      </c>
      <c r="S1184" s="8">
        <f t="shared" si="616"/>
        <v>0</v>
      </c>
      <c r="T1184" s="122">
        <f t="shared" si="624"/>
        <v>0.13059999999999999</v>
      </c>
      <c r="U1184" s="121">
        <f t="shared" si="605"/>
        <v>33</v>
      </c>
      <c r="V1184" s="121">
        <v>252</v>
      </c>
      <c r="W1184" s="120">
        <f t="shared" si="617"/>
        <v>1.0162040889999999</v>
      </c>
      <c r="X1184" s="113">
        <f t="shared" si="603"/>
        <v>22.87156568</v>
      </c>
      <c r="Y1184" s="113">
        <f t="shared" si="618"/>
        <v>0</v>
      </c>
      <c r="Z1184" s="125" t="str">
        <f t="shared" si="628"/>
        <v>J=</v>
      </c>
      <c r="AA1184" s="118">
        <f t="shared" si="629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>
        <f t="shared" si="619"/>
        <v>45330</v>
      </c>
      <c r="B1185" s="113">
        <f t="shared" si="612"/>
        <v>1435.46103722</v>
      </c>
      <c r="C1185" s="113">
        <f t="shared" si="625"/>
        <v>1118.26761816</v>
      </c>
      <c r="D1185" s="114">
        <f t="shared" si="620"/>
        <v>6735.55</v>
      </c>
      <c r="E1185" s="115">
        <f t="shared" si="607"/>
        <v>6773.27</v>
      </c>
      <c r="F1185" s="116">
        <f t="shared" si="608"/>
        <v>45282</v>
      </c>
      <c r="G1185" s="117">
        <f t="shared" si="613"/>
        <v>5.6001365886972909E-3</v>
      </c>
      <c r="H1185" s="118">
        <f t="shared" si="626"/>
        <v>45342</v>
      </c>
      <c r="I1185" s="118">
        <f t="shared" si="614"/>
        <v>45342</v>
      </c>
      <c r="J1185" s="119">
        <f t="shared" si="621"/>
        <v>19</v>
      </c>
      <c r="K1185" s="119">
        <f t="shared" si="609"/>
        <v>13</v>
      </c>
      <c r="L1185" s="8">
        <f t="shared" si="622"/>
        <v>1.00382829</v>
      </c>
      <c r="M1185" s="120">
        <f t="shared" si="610"/>
        <v>1.00280046</v>
      </c>
      <c r="N1185" s="120">
        <f t="shared" si="630"/>
        <v>1.2577483266555727</v>
      </c>
      <c r="O1185" s="113">
        <f t="shared" si="606"/>
        <v>1.26256335</v>
      </c>
      <c r="P1185" s="113">
        <f t="shared" si="615"/>
        <v>1411.88371018</v>
      </c>
      <c r="Q1185" s="11">
        <f t="shared" si="627"/>
        <v>0</v>
      </c>
      <c r="R1185" s="30">
        <f t="shared" si="623"/>
        <v>0</v>
      </c>
      <c r="S1185" s="8">
        <f t="shared" si="616"/>
        <v>0</v>
      </c>
      <c r="T1185" s="122">
        <f t="shared" si="624"/>
        <v>0.13059999999999999</v>
      </c>
      <c r="U1185" s="121">
        <f t="shared" si="605"/>
        <v>34</v>
      </c>
      <c r="V1185" s="121">
        <v>252</v>
      </c>
      <c r="W1185" s="120">
        <f t="shared" si="617"/>
        <v>1.0166991990000001</v>
      </c>
      <c r="X1185" s="113">
        <f t="shared" si="603"/>
        <v>23.57732704</v>
      </c>
      <c r="Y1185" s="113">
        <f t="shared" si="618"/>
        <v>0</v>
      </c>
      <c r="Z1185" s="125" t="str">
        <f t="shared" si="628"/>
        <v>J=</v>
      </c>
      <c r="AA1185" s="118">
        <f t="shared" si="629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>
        <f t="shared" si="619"/>
        <v>45331</v>
      </c>
      <c r="B1186" s="113">
        <f t="shared" si="612"/>
        <v>1436.58259817</v>
      </c>
      <c r="C1186" s="113">
        <f t="shared" si="625"/>
        <v>1118.26761816</v>
      </c>
      <c r="D1186" s="114">
        <f t="shared" si="620"/>
        <v>6735.55</v>
      </c>
      <c r="E1186" s="115">
        <f t="shared" si="607"/>
        <v>6773.27</v>
      </c>
      <c r="F1186" s="116">
        <f t="shared" si="608"/>
        <v>45282</v>
      </c>
      <c r="G1186" s="117">
        <f t="shared" si="613"/>
        <v>5.6001365886972909E-3</v>
      </c>
      <c r="H1186" s="118">
        <f t="shared" si="626"/>
        <v>45342</v>
      </c>
      <c r="I1186" s="118">
        <f t="shared" si="614"/>
        <v>45342</v>
      </c>
      <c r="J1186" s="119">
        <f t="shared" si="621"/>
        <v>19</v>
      </c>
      <c r="K1186" s="119">
        <f t="shared" si="609"/>
        <v>14</v>
      </c>
      <c r="L1186" s="8">
        <f t="shared" si="622"/>
        <v>1.00412338</v>
      </c>
      <c r="M1186" s="120">
        <f t="shared" si="610"/>
        <v>1.00280046</v>
      </c>
      <c r="N1186" s="120">
        <f t="shared" si="630"/>
        <v>1.2577483266555727</v>
      </c>
      <c r="O1186" s="113">
        <f t="shared" si="606"/>
        <v>1.2629345000000001</v>
      </c>
      <c r="P1186" s="113">
        <f t="shared" si="615"/>
        <v>1412.2987552</v>
      </c>
      <c r="Q1186" s="11">
        <f t="shared" si="627"/>
        <v>0</v>
      </c>
      <c r="R1186" s="30">
        <f t="shared" si="623"/>
        <v>0</v>
      </c>
      <c r="S1186" s="8">
        <f t="shared" si="616"/>
        <v>0</v>
      </c>
      <c r="T1186" s="122">
        <f t="shared" si="624"/>
        <v>0.13059999999999999</v>
      </c>
      <c r="U1186" s="121">
        <f t="shared" si="605"/>
        <v>35</v>
      </c>
      <c r="V1186" s="121">
        <v>252</v>
      </c>
      <c r="W1186" s="120">
        <f t="shared" si="617"/>
        <v>1.017194551</v>
      </c>
      <c r="X1186" s="113">
        <f t="shared" ref="X1186:X1249" si="631">TRUNC((P1186*(W1186-1)),8)</f>
        <v>24.283842969999998</v>
      </c>
      <c r="Y1186" s="113">
        <f t="shared" si="618"/>
        <v>0</v>
      </c>
      <c r="Z1186" s="125" t="str">
        <f t="shared" si="628"/>
        <v>J=</v>
      </c>
      <c r="AA1186" s="118">
        <f t="shared" si="629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>
        <f t="shared" si="619"/>
        <v>45332</v>
      </c>
      <c r="B1187" s="113">
        <f t="shared" si="612"/>
        <v>1437.7050359699999</v>
      </c>
      <c r="C1187" s="113">
        <f t="shared" si="625"/>
        <v>1118.26761816</v>
      </c>
      <c r="D1187" s="114">
        <f t="shared" si="620"/>
        <v>6735.55</v>
      </c>
      <c r="E1187" s="115">
        <f t="shared" si="607"/>
        <v>6773.27</v>
      </c>
      <c r="F1187" s="116">
        <f t="shared" si="608"/>
        <v>45282</v>
      </c>
      <c r="G1187" s="117">
        <f t="shared" si="613"/>
        <v>5.6001365886972909E-3</v>
      </c>
      <c r="H1187" s="118">
        <f t="shared" si="626"/>
        <v>45342</v>
      </c>
      <c r="I1187" s="118">
        <f t="shared" si="614"/>
        <v>45342</v>
      </c>
      <c r="J1187" s="119">
        <f t="shared" si="621"/>
        <v>19</v>
      </c>
      <c r="K1187" s="119">
        <f t="shared" si="609"/>
        <v>15</v>
      </c>
      <c r="L1187" s="8">
        <f t="shared" si="622"/>
        <v>1.00441856</v>
      </c>
      <c r="M1187" s="120">
        <f t="shared" si="610"/>
        <v>1.00280046</v>
      </c>
      <c r="N1187" s="120">
        <f t="shared" si="630"/>
        <v>1.2577483266555727</v>
      </c>
      <c r="O1187" s="113">
        <f t="shared" si="606"/>
        <v>1.2633057599999999</v>
      </c>
      <c r="P1187" s="113">
        <f t="shared" si="615"/>
        <v>1412.71392324</v>
      </c>
      <c r="Q1187" s="11">
        <f t="shared" si="627"/>
        <v>0</v>
      </c>
      <c r="R1187" s="30">
        <f t="shared" si="623"/>
        <v>0</v>
      </c>
      <c r="S1187" s="8">
        <f t="shared" si="616"/>
        <v>0</v>
      </c>
      <c r="T1187" s="122">
        <f t="shared" si="624"/>
        <v>0.13059999999999999</v>
      </c>
      <c r="U1187" s="121">
        <f t="shared" si="605"/>
        <v>36</v>
      </c>
      <c r="V1187" s="121">
        <v>252</v>
      </c>
      <c r="W1187" s="120">
        <f t="shared" si="617"/>
        <v>1.0176901439999999</v>
      </c>
      <c r="X1187" s="113">
        <f t="shared" si="631"/>
        <v>24.991112730000001</v>
      </c>
      <c r="Y1187" s="113">
        <f t="shared" si="618"/>
        <v>0</v>
      </c>
      <c r="Z1187" s="125" t="str">
        <f t="shared" si="628"/>
        <v>J=</v>
      </c>
      <c r="AA1187" s="118">
        <f t="shared" si="629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>
        <f t="shared" si="619"/>
        <v>45333</v>
      </c>
      <c r="B1188" s="113">
        <f t="shared" si="612"/>
        <v>1437.7050359699999</v>
      </c>
      <c r="C1188" s="113">
        <f t="shared" si="625"/>
        <v>1118.26761816</v>
      </c>
      <c r="D1188" s="114">
        <f t="shared" si="620"/>
        <v>6735.55</v>
      </c>
      <c r="E1188" s="115">
        <f t="shared" si="607"/>
        <v>6773.27</v>
      </c>
      <c r="F1188" s="116">
        <f t="shared" si="608"/>
        <v>45282</v>
      </c>
      <c r="G1188" s="117">
        <f t="shared" si="613"/>
        <v>5.6001365886972909E-3</v>
      </c>
      <c r="H1188" s="118">
        <f t="shared" si="626"/>
        <v>45342</v>
      </c>
      <c r="I1188" s="118">
        <f t="shared" si="614"/>
        <v>45342</v>
      </c>
      <c r="J1188" s="119">
        <f t="shared" si="621"/>
        <v>19</v>
      </c>
      <c r="K1188" s="119">
        <f t="shared" si="609"/>
        <v>15</v>
      </c>
      <c r="L1188" s="8">
        <f t="shared" si="622"/>
        <v>1.00441856</v>
      </c>
      <c r="M1188" s="120">
        <f t="shared" si="610"/>
        <v>1.00280046</v>
      </c>
      <c r="N1188" s="120">
        <f t="shared" si="630"/>
        <v>1.2577483266555727</v>
      </c>
      <c r="O1188" s="113">
        <f t="shared" si="606"/>
        <v>1.2633057599999999</v>
      </c>
      <c r="P1188" s="113">
        <f t="shared" si="615"/>
        <v>1412.71392324</v>
      </c>
      <c r="Q1188" s="11">
        <f t="shared" si="627"/>
        <v>0</v>
      </c>
      <c r="R1188" s="30">
        <f t="shared" si="623"/>
        <v>0</v>
      </c>
      <c r="S1188" s="8">
        <f t="shared" si="616"/>
        <v>0</v>
      </c>
      <c r="T1188" s="122">
        <f t="shared" si="624"/>
        <v>0.13059999999999999</v>
      </c>
      <c r="U1188" s="121">
        <f t="shared" si="605"/>
        <v>36</v>
      </c>
      <c r="V1188" s="121">
        <v>252</v>
      </c>
      <c r="W1188" s="120">
        <f t="shared" si="617"/>
        <v>1.0176901439999999</v>
      </c>
      <c r="X1188" s="113">
        <f t="shared" si="631"/>
        <v>24.991112730000001</v>
      </c>
      <c r="Y1188" s="113">
        <f t="shared" si="618"/>
        <v>0</v>
      </c>
      <c r="Z1188" s="125" t="str">
        <f t="shared" si="628"/>
        <v>J=</v>
      </c>
      <c r="AA1188" s="118">
        <f t="shared" si="629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>
        <f t="shared" si="619"/>
        <v>45334</v>
      </c>
      <c r="B1189" s="113">
        <f t="shared" si="612"/>
        <v>1437.7050359699999</v>
      </c>
      <c r="C1189" s="113">
        <f t="shared" si="625"/>
        <v>1118.26761816</v>
      </c>
      <c r="D1189" s="114">
        <f t="shared" si="620"/>
        <v>6735.55</v>
      </c>
      <c r="E1189" s="115">
        <f t="shared" si="607"/>
        <v>6773.27</v>
      </c>
      <c r="F1189" s="116">
        <f t="shared" si="608"/>
        <v>45282</v>
      </c>
      <c r="G1189" s="117">
        <f t="shared" si="613"/>
        <v>5.6001365886972909E-3</v>
      </c>
      <c r="H1189" s="118">
        <f t="shared" si="626"/>
        <v>45342</v>
      </c>
      <c r="I1189" s="118">
        <f t="shared" si="614"/>
        <v>45342</v>
      </c>
      <c r="J1189" s="119">
        <f t="shared" si="621"/>
        <v>19</v>
      </c>
      <c r="K1189" s="119">
        <f t="shared" si="609"/>
        <v>15</v>
      </c>
      <c r="L1189" s="8">
        <f t="shared" si="622"/>
        <v>1.00441856</v>
      </c>
      <c r="M1189" s="120">
        <f t="shared" si="610"/>
        <v>1.00280046</v>
      </c>
      <c r="N1189" s="120">
        <f t="shared" si="630"/>
        <v>1.2577483266555727</v>
      </c>
      <c r="O1189" s="113">
        <f t="shared" si="606"/>
        <v>1.2633057599999999</v>
      </c>
      <c r="P1189" s="113">
        <f t="shared" si="615"/>
        <v>1412.71392324</v>
      </c>
      <c r="Q1189" s="11">
        <f t="shared" si="627"/>
        <v>0</v>
      </c>
      <c r="R1189" s="30">
        <f t="shared" si="623"/>
        <v>0</v>
      </c>
      <c r="S1189" s="8">
        <f t="shared" si="616"/>
        <v>0</v>
      </c>
      <c r="T1189" s="122">
        <f t="shared" si="624"/>
        <v>0.13059999999999999</v>
      </c>
      <c r="U1189" s="121">
        <f t="shared" ref="U1189:U1252" si="632">IF(Q1188&gt;0,1,IF(K1189=K1188,U1188,U1188+1))</f>
        <v>36</v>
      </c>
      <c r="V1189" s="121">
        <v>252</v>
      </c>
      <c r="W1189" s="120">
        <f t="shared" si="617"/>
        <v>1.0176901439999999</v>
      </c>
      <c r="X1189" s="113">
        <f t="shared" si="631"/>
        <v>24.991112730000001</v>
      </c>
      <c r="Y1189" s="113">
        <f t="shared" si="618"/>
        <v>0</v>
      </c>
      <c r="Z1189" s="125" t="str">
        <f t="shared" si="628"/>
        <v>J=</v>
      </c>
      <c r="AA1189" s="118">
        <f t="shared" si="629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>
        <f t="shared" si="619"/>
        <v>45335</v>
      </c>
      <c r="B1190" s="113">
        <f t="shared" si="612"/>
        <v>1437.7050359699999</v>
      </c>
      <c r="C1190" s="113">
        <f t="shared" si="625"/>
        <v>1118.26761816</v>
      </c>
      <c r="D1190" s="114">
        <f t="shared" si="620"/>
        <v>6735.55</v>
      </c>
      <c r="E1190" s="115">
        <f t="shared" si="607"/>
        <v>6773.27</v>
      </c>
      <c r="F1190" s="116">
        <f t="shared" si="608"/>
        <v>45282</v>
      </c>
      <c r="G1190" s="117">
        <f t="shared" si="613"/>
        <v>5.6001365886972909E-3</v>
      </c>
      <c r="H1190" s="118">
        <f t="shared" si="626"/>
        <v>45342</v>
      </c>
      <c r="I1190" s="118">
        <f t="shared" si="614"/>
        <v>45342</v>
      </c>
      <c r="J1190" s="119">
        <f t="shared" si="621"/>
        <v>19</v>
      </c>
      <c r="K1190" s="119">
        <f t="shared" si="609"/>
        <v>15</v>
      </c>
      <c r="L1190" s="8">
        <f t="shared" si="622"/>
        <v>1.00441856</v>
      </c>
      <c r="M1190" s="120">
        <f t="shared" si="610"/>
        <v>1.00280046</v>
      </c>
      <c r="N1190" s="120">
        <f t="shared" si="630"/>
        <v>1.2577483266555727</v>
      </c>
      <c r="O1190" s="113">
        <f t="shared" si="606"/>
        <v>1.2633057599999999</v>
      </c>
      <c r="P1190" s="113">
        <f t="shared" si="615"/>
        <v>1412.71392324</v>
      </c>
      <c r="Q1190" s="11">
        <f t="shared" si="627"/>
        <v>0</v>
      </c>
      <c r="R1190" s="30">
        <f t="shared" si="623"/>
        <v>0</v>
      </c>
      <c r="S1190" s="8">
        <f t="shared" si="616"/>
        <v>0</v>
      </c>
      <c r="T1190" s="122">
        <f t="shared" si="624"/>
        <v>0.13059999999999999</v>
      </c>
      <c r="U1190" s="121">
        <f t="shared" si="632"/>
        <v>36</v>
      </c>
      <c r="V1190" s="121">
        <v>252</v>
      </c>
      <c r="W1190" s="120">
        <f t="shared" si="617"/>
        <v>1.0176901439999999</v>
      </c>
      <c r="X1190" s="113">
        <f t="shared" si="631"/>
        <v>24.991112730000001</v>
      </c>
      <c r="Y1190" s="113">
        <f t="shared" si="618"/>
        <v>0</v>
      </c>
      <c r="Z1190" s="125" t="str">
        <f t="shared" si="628"/>
        <v>J=</v>
      </c>
      <c r="AA1190" s="118">
        <f t="shared" si="629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>
        <f t="shared" si="619"/>
        <v>45336</v>
      </c>
      <c r="B1191" s="113">
        <f t="shared" si="612"/>
        <v>1437.7050359699999</v>
      </c>
      <c r="C1191" s="113">
        <f t="shared" si="625"/>
        <v>1118.26761816</v>
      </c>
      <c r="D1191" s="114">
        <f t="shared" si="620"/>
        <v>6735.55</v>
      </c>
      <c r="E1191" s="115">
        <f t="shared" si="607"/>
        <v>6773.27</v>
      </c>
      <c r="F1191" s="116">
        <f t="shared" si="608"/>
        <v>45282</v>
      </c>
      <c r="G1191" s="117">
        <f t="shared" si="613"/>
        <v>5.6001365886972909E-3</v>
      </c>
      <c r="H1191" s="118">
        <f t="shared" si="626"/>
        <v>45342</v>
      </c>
      <c r="I1191" s="118">
        <f t="shared" si="614"/>
        <v>45342</v>
      </c>
      <c r="J1191" s="119">
        <f t="shared" si="621"/>
        <v>19</v>
      </c>
      <c r="K1191" s="119">
        <f t="shared" si="609"/>
        <v>15</v>
      </c>
      <c r="L1191" s="8">
        <f t="shared" si="622"/>
        <v>1.00441856</v>
      </c>
      <c r="M1191" s="120">
        <f t="shared" si="610"/>
        <v>1.00280046</v>
      </c>
      <c r="N1191" s="120">
        <f t="shared" si="630"/>
        <v>1.2577483266555727</v>
      </c>
      <c r="O1191" s="113">
        <f t="shared" si="606"/>
        <v>1.2633057599999999</v>
      </c>
      <c r="P1191" s="113">
        <f t="shared" si="615"/>
        <v>1412.71392324</v>
      </c>
      <c r="Q1191" s="11">
        <f t="shared" si="627"/>
        <v>0</v>
      </c>
      <c r="R1191" s="30">
        <f t="shared" si="623"/>
        <v>0</v>
      </c>
      <c r="S1191" s="8">
        <f t="shared" si="616"/>
        <v>0</v>
      </c>
      <c r="T1191" s="122">
        <f t="shared" si="624"/>
        <v>0.13059999999999999</v>
      </c>
      <c r="U1191" s="121">
        <f t="shared" si="632"/>
        <v>36</v>
      </c>
      <c r="V1191" s="121">
        <v>252</v>
      </c>
      <c r="W1191" s="120">
        <f t="shared" si="617"/>
        <v>1.0176901439999999</v>
      </c>
      <c r="X1191" s="113">
        <f t="shared" si="631"/>
        <v>24.991112730000001</v>
      </c>
      <c r="Y1191" s="113">
        <f t="shared" si="618"/>
        <v>0</v>
      </c>
      <c r="Z1191" s="125" t="str">
        <f t="shared" si="628"/>
        <v>J=</v>
      </c>
      <c r="AA1191" s="118">
        <f t="shared" si="629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>
        <f t="shared" si="619"/>
        <v>45337</v>
      </c>
      <c r="B1192" s="113">
        <f t="shared" si="612"/>
        <v>1438.8283411100001</v>
      </c>
      <c r="C1192" s="113">
        <f t="shared" si="625"/>
        <v>1118.26761816</v>
      </c>
      <c r="D1192" s="114">
        <f t="shared" si="620"/>
        <v>6735.55</v>
      </c>
      <c r="E1192" s="115">
        <f t="shared" si="607"/>
        <v>6773.27</v>
      </c>
      <c r="F1192" s="116">
        <f t="shared" si="608"/>
        <v>45282</v>
      </c>
      <c r="G1192" s="117">
        <f t="shared" si="613"/>
        <v>5.6001365886972909E-3</v>
      </c>
      <c r="H1192" s="118">
        <f t="shared" si="626"/>
        <v>45342</v>
      </c>
      <c r="I1192" s="118">
        <f t="shared" si="614"/>
        <v>45342</v>
      </c>
      <c r="J1192" s="119">
        <f t="shared" si="621"/>
        <v>19</v>
      </c>
      <c r="K1192" s="119">
        <f t="shared" si="609"/>
        <v>16</v>
      </c>
      <c r="L1192" s="8">
        <f t="shared" si="622"/>
        <v>1.0047138200000001</v>
      </c>
      <c r="M1192" s="120">
        <f t="shared" si="610"/>
        <v>1.00280046</v>
      </c>
      <c r="N1192" s="120">
        <f t="shared" si="630"/>
        <v>1.2577483266555727</v>
      </c>
      <c r="O1192" s="113">
        <f t="shared" si="606"/>
        <v>1.2636771200000001</v>
      </c>
      <c r="P1192" s="113">
        <f t="shared" si="615"/>
        <v>1413.1292031</v>
      </c>
      <c r="Q1192" s="11">
        <f t="shared" si="627"/>
        <v>0</v>
      </c>
      <c r="R1192" s="30">
        <f t="shared" si="623"/>
        <v>0</v>
      </c>
      <c r="S1192" s="8">
        <f t="shared" si="616"/>
        <v>0</v>
      </c>
      <c r="T1192" s="122">
        <f t="shared" si="624"/>
        <v>0.13059999999999999</v>
      </c>
      <c r="U1192" s="121">
        <f t="shared" si="632"/>
        <v>37</v>
      </c>
      <c r="V1192" s="121">
        <v>252</v>
      </c>
      <c r="W1192" s="120">
        <f t="shared" si="617"/>
        <v>1.0181859790000001</v>
      </c>
      <c r="X1192" s="113">
        <f t="shared" si="631"/>
        <v>25.699138009999999</v>
      </c>
      <c r="Y1192" s="113">
        <f t="shared" si="618"/>
        <v>0</v>
      </c>
      <c r="Z1192" s="125" t="str">
        <f t="shared" si="628"/>
        <v>J=</v>
      </c>
      <c r="AA1192" s="118">
        <f t="shared" si="629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>
        <f t="shared" si="619"/>
        <v>45338</v>
      </c>
      <c r="B1193" s="113">
        <f t="shared" si="612"/>
        <v>1439.95253544</v>
      </c>
      <c r="C1193" s="113">
        <f t="shared" si="625"/>
        <v>1118.26761816</v>
      </c>
      <c r="D1193" s="114">
        <f t="shared" si="620"/>
        <v>6735.55</v>
      </c>
      <c r="E1193" s="115">
        <f t="shared" si="607"/>
        <v>6773.27</v>
      </c>
      <c r="F1193" s="116">
        <f t="shared" si="608"/>
        <v>45282</v>
      </c>
      <c r="G1193" s="117">
        <f t="shared" si="613"/>
        <v>5.6001365886972909E-3</v>
      </c>
      <c r="H1193" s="118">
        <f t="shared" si="626"/>
        <v>45342</v>
      </c>
      <c r="I1193" s="118">
        <f t="shared" si="614"/>
        <v>45342</v>
      </c>
      <c r="J1193" s="119">
        <f t="shared" si="621"/>
        <v>19</v>
      </c>
      <c r="K1193" s="119">
        <f t="shared" si="609"/>
        <v>17</v>
      </c>
      <c r="L1193" s="8">
        <f t="shared" si="622"/>
        <v>1.0050091699999999</v>
      </c>
      <c r="M1193" s="120">
        <f t="shared" si="610"/>
        <v>1.00280046</v>
      </c>
      <c r="N1193" s="120">
        <f t="shared" si="630"/>
        <v>1.2577483266555727</v>
      </c>
      <c r="O1193" s="113">
        <f t="shared" ref="O1193:O1256" si="633">TRUNC(TRUNC((L1193*N1193),15),8)</f>
        <v>1.2640486</v>
      </c>
      <c r="P1193" s="113">
        <f t="shared" si="615"/>
        <v>1413.5446171599999</v>
      </c>
      <c r="Q1193" s="11">
        <f t="shared" si="627"/>
        <v>0</v>
      </c>
      <c r="R1193" s="30">
        <f t="shared" si="623"/>
        <v>0</v>
      </c>
      <c r="S1193" s="8">
        <f t="shared" si="616"/>
        <v>0</v>
      </c>
      <c r="T1193" s="122">
        <f t="shared" si="624"/>
        <v>0.13059999999999999</v>
      </c>
      <c r="U1193" s="121">
        <f t="shared" si="632"/>
        <v>38</v>
      </c>
      <c r="V1193" s="121">
        <v>252</v>
      </c>
      <c r="W1193" s="120">
        <f t="shared" si="617"/>
        <v>1.018682055</v>
      </c>
      <c r="X1193" s="113">
        <f t="shared" si="631"/>
        <v>26.407918280000001</v>
      </c>
      <c r="Y1193" s="113">
        <f t="shared" si="618"/>
        <v>0</v>
      </c>
      <c r="Z1193" s="125" t="str">
        <f t="shared" si="628"/>
        <v>J=</v>
      </c>
      <c r="AA1193" s="118">
        <f t="shared" si="629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>
        <f t="shared" si="619"/>
        <v>45339</v>
      </c>
      <c r="B1194" s="113">
        <f t="shared" si="612"/>
        <v>1441.0776094600001</v>
      </c>
      <c r="C1194" s="113">
        <f t="shared" si="625"/>
        <v>1118.26761816</v>
      </c>
      <c r="D1194" s="114">
        <f t="shared" si="620"/>
        <v>6735.55</v>
      </c>
      <c r="E1194" s="115">
        <f t="shared" ref="E1194:E1257" si="634">IF($K1194=1,VLOOKUP($A1193,$AO$10:$AS$131,4),E1193)</f>
        <v>6773.27</v>
      </c>
      <c r="F1194" s="116">
        <f t="shared" ref="F1194:F1257" si="635">IF($K1194=1,VLOOKUP($A1193,$AO$10:$AS$131,5),F1193)</f>
        <v>45282</v>
      </c>
      <c r="G1194" s="117">
        <f t="shared" si="613"/>
        <v>5.6001365886972909E-3</v>
      </c>
      <c r="H1194" s="118">
        <f t="shared" si="626"/>
        <v>45342</v>
      </c>
      <c r="I1194" s="118">
        <f t="shared" si="614"/>
        <v>45342</v>
      </c>
      <c r="J1194" s="119">
        <f t="shared" si="621"/>
        <v>19</v>
      </c>
      <c r="K1194" s="119">
        <f t="shared" ref="K1194:K1257" si="636">(J1194-(NETWORKDAYS(A1194,I1194,AD$176:AD$502)-1))</f>
        <v>18</v>
      </c>
      <c r="L1194" s="8">
        <f t="shared" si="622"/>
        <v>1.00530461</v>
      </c>
      <c r="M1194" s="120">
        <f t="shared" ref="M1194:M1257" si="637">IF(I1194&gt;I1193,L1193,M1193)</f>
        <v>1.00280046</v>
      </c>
      <c r="N1194" s="120">
        <f t="shared" si="630"/>
        <v>1.2577483266555727</v>
      </c>
      <c r="O1194" s="113">
        <f t="shared" si="633"/>
        <v>1.2644201900000001</v>
      </c>
      <c r="P1194" s="113">
        <f t="shared" si="615"/>
        <v>1413.96015422</v>
      </c>
      <c r="Q1194" s="11">
        <f t="shared" si="627"/>
        <v>0</v>
      </c>
      <c r="R1194" s="30">
        <f t="shared" si="623"/>
        <v>0</v>
      </c>
      <c r="S1194" s="8">
        <f t="shared" si="616"/>
        <v>0</v>
      </c>
      <c r="T1194" s="122">
        <f t="shared" si="624"/>
        <v>0.13059999999999999</v>
      </c>
      <c r="U1194" s="121">
        <f t="shared" si="632"/>
        <v>39</v>
      </c>
      <c r="V1194" s="121">
        <v>252</v>
      </c>
      <c r="W1194" s="120">
        <f t="shared" si="617"/>
        <v>1.0191783729999999</v>
      </c>
      <c r="X1194" s="113">
        <f t="shared" si="631"/>
        <v>27.117455240000002</v>
      </c>
      <c r="Y1194" s="113">
        <f t="shared" si="618"/>
        <v>0</v>
      </c>
      <c r="Z1194" s="125" t="str">
        <f t="shared" si="628"/>
        <v>J=</v>
      </c>
      <c r="AA1194" s="118">
        <f t="shared" si="629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>
        <f t="shared" si="619"/>
        <v>45340</v>
      </c>
      <c r="B1195" s="113">
        <f t="shared" si="612"/>
        <v>1441.0776094600001</v>
      </c>
      <c r="C1195" s="113">
        <f t="shared" si="625"/>
        <v>1118.26761816</v>
      </c>
      <c r="D1195" s="114">
        <f t="shared" si="620"/>
        <v>6735.55</v>
      </c>
      <c r="E1195" s="115">
        <f t="shared" si="634"/>
        <v>6773.27</v>
      </c>
      <c r="F1195" s="116">
        <f t="shared" si="635"/>
        <v>45282</v>
      </c>
      <c r="G1195" s="117">
        <f t="shared" si="613"/>
        <v>5.6001365886972909E-3</v>
      </c>
      <c r="H1195" s="118">
        <f t="shared" si="626"/>
        <v>45342</v>
      </c>
      <c r="I1195" s="118">
        <f t="shared" si="614"/>
        <v>45342</v>
      </c>
      <c r="J1195" s="119">
        <f t="shared" si="621"/>
        <v>19</v>
      </c>
      <c r="K1195" s="119">
        <f t="shared" si="636"/>
        <v>18</v>
      </c>
      <c r="L1195" s="8">
        <f t="shared" si="622"/>
        <v>1.00530461</v>
      </c>
      <c r="M1195" s="120">
        <f t="shared" si="637"/>
        <v>1.00280046</v>
      </c>
      <c r="N1195" s="120">
        <f t="shared" si="630"/>
        <v>1.2577483266555727</v>
      </c>
      <c r="O1195" s="113">
        <f t="shared" si="633"/>
        <v>1.2644201900000001</v>
      </c>
      <c r="P1195" s="113">
        <f t="shared" si="615"/>
        <v>1413.96015422</v>
      </c>
      <c r="Q1195" s="11">
        <f t="shared" si="627"/>
        <v>0</v>
      </c>
      <c r="R1195" s="30">
        <f t="shared" si="623"/>
        <v>0</v>
      </c>
      <c r="S1195" s="8">
        <f t="shared" si="616"/>
        <v>0</v>
      </c>
      <c r="T1195" s="122">
        <f t="shared" si="624"/>
        <v>0.13059999999999999</v>
      </c>
      <c r="U1195" s="121">
        <f t="shared" si="632"/>
        <v>39</v>
      </c>
      <c r="V1195" s="121">
        <v>252</v>
      </c>
      <c r="W1195" s="120">
        <f t="shared" si="617"/>
        <v>1.0191783729999999</v>
      </c>
      <c r="X1195" s="113">
        <f t="shared" si="631"/>
        <v>27.117455240000002</v>
      </c>
      <c r="Y1195" s="113">
        <f t="shared" si="618"/>
        <v>0</v>
      </c>
      <c r="Z1195" s="125" t="str">
        <f t="shared" si="628"/>
        <v>J=</v>
      </c>
      <c r="AA1195" s="118">
        <f t="shared" si="629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>
        <f t="shared" si="619"/>
        <v>45341</v>
      </c>
      <c r="B1196" s="113">
        <f t="shared" si="612"/>
        <v>1441.0776094600001</v>
      </c>
      <c r="C1196" s="113">
        <f t="shared" si="625"/>
        <v>1118.26761816</v>
      </c>
      <c r="D1196" s="114">
        <f t="shared" si="620"/>
        <v>6735.55</v>
      </c>
      <c r="E1196" s="115">
        <f t="shared" si="634"/>
        <v>6773.27</v>
      </c>
      <c r="F1196" s="116">
        <f t="shared" si="635"/>
        <v>45282</v>
      </c>
      <c r="G1196" s="117">
        <f t="shared" si="613"/>
        <v>5.6001365886972909E-3</v>
      </c>
      <c r="H1196" s="118">
        <f t="shared" si="626"/>
        <v>45342</v>
      </c>
      <c r="I1196" s="118">
        <f t="shared" si="614"/>
        <v>45342</v>
      </c>
      <c r="J1196" s="119">
        <f t="shared" si="621"/>
        <v>19</v>
      </c>
      <c r="K1196" s="119">
        <f t="shared" si="636"/>
        <v>18</v>
      </c>
      <c r="L1196" s="8">
        <f t="shared" si="622"/>
        <v>1.00530461</v>
      </c>
      <c r="M1196" s="120">
        <f t="shared" si="637"/>
        <v>1.00280046</v>
      </c>
      <c r="N1196" s="120">
        <f t="shared" si="630"/>
        <v>1.2577483266555727</v>
      </c>
      <c r="O1196" s="113">
        <f t="shared" si="633"/>
        <v>1.2644201900000001</v>
      </c>
      <c r="P1196" s="113">
        <f t="shared" si="615"/>
        <v>1413.96015422</v>
      </c>
      <c r="Q1196" s="11">
        <f t="shared" si="627"/>
        <v>0</v>
      </c>
      <c r="R1196" s="30">
        <f t="shared" si="623"/>
        <v>0</v>
      </c>
      <c r="S1196" s="8">
        <f t="shared" si="616"/>
        <v>0</v>
      </c>
      <c r="T1196" s="122">
        <f t="shared" si="624"/>
        <v>0.13059999999999999</v>
      </c>
      <c r="U1196" s="121">
        <f t="shared" si="632"/>
        <v>39</v>
      </c>
      <c r="V1196" s="121">
        <v>252</v>
      </c>
      <c r="W1196" s="120">
        <f t="shared" si="617"/>
        <v>1.0191783729999999</v>
      </c>
      <c r="X1196" s="113">
        <f t="shared" si="631"/>
        <v>27.117455240000002</v>
      </c>
      <c r="Y1196" s="113">
        <f t="shared" si="618"/>
        <v>0</v>
      </c>
      <c r="Z1196" s="125" t="str">
        <f t="shared" si="628"/>
        <v>J=</v>
      </c>
      <c r="AA1196" s="118">
        <f t="shared" si="629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5">
      <c r="A1197" s="175">
        <f t="shared" si="619"/>
        <v>45342</v>
      </c>
      <c r="B1197" s="172">
        <f t="shared" si="612"/>
        <v>1442.20355227</v>
      </c>
      <c r="C1197" s="172">
        <f t="shared" si="625"/>
        <v>1118.26761816</v>
      </c>
      <c r="D1197" s="176">
        <f t="shared" si="620"/>
        <v>6735.55</v>
      </c>
      <c r="E1197" s="177">
        <f t="shared" si="634"/>
        <v>6773.27</v>
      </c>
      <c r="F1197" s="178">
        <f t="shared" si="635"/>
        <v>45282</v>
      </c>
      <c r="G1197" s="179">
        <f t="shared" si="613"/>
        <v>5.6001365886972909E-3</v>
      </c>
      <c r="H1197" s="175">
        <f t="shared" si="626"/>
        <v>45371</v>
      </c>
      <c r="I1197" s="175">
        <f t="shared" si="614"/>
        <v>45342</v>
      </c>
      <c r="J1197" s="173">
        <f t="shared" si="621"/>
        <v>19</v>
      </c>
      <c r="K1197" s="173">
        <f t="shared" si="636"/>
        <v>19</v>
      </c>
      <c r="L1197" s="172">
        <f t="shared" si="622"/>
        <v>1.0056001299999999</v>
      </c>
      <c r="M1197" s="180">
        <f t="shared" si="637"/>
        <v>1.00280046</v>
      </c>
      <c r="N1197" s="180">
        <f t="shared" si="630"/>
        <v>1.2577483266555727</v>
      </c>
      <c r="O1197" s="172">
        <f t="shared" si="633"/>
        <v>1.26479188</v>
      </c>
      <c r="P1197" s="172">
        <f t="shared" si="615"/>
        <v>1414.3758031100001</v>
      </c>
      <c r="Q1197" s="181">
        <v>0</v>
      </c>
      <c r="R1197" s="182">
        <f t="shared" si="623"/>
        <v>0</v>
      </c>
      <c r="S1197" s="172">
        <f t="shared" si="616"/>
        <v>0</v>
      </c>
      <c r="T1197" s="183">
        <f t="shared" si="624"/>
        <v>0.13059999999999999</v>
      </c>
      <c r="U1197" s="181">
        <f t="shared" si="632"/>
        <v>40</v>
      </c>
      <c r="V1197" s="181">
        <v>252</v>
      </c>
      <c r="W1197" s="180">
        <f t="shared" si="617"/>
        <v>1.0196749329999999</v>
      </c>
      <c r="X1197" s="172">
        <f t="shared" si="631"/>
        <v>27.82774916</v>
      </c>
      <c r="Y1197" s="172">
        <f t="shared" si="618"/>
        <v>0</v>
      </c>
      <c r="Z1197" s="184" t="str">
        <f t="shared" si="628"/>
        <v>J=</v>
      </c>
      <c r="AA1197" s="175">
        <f t="shared" si="629"/>
        <v>45313</v>
      </c>
      <c r="AB1197" s="173" t="s">
        <v>129</v>
      </c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>
        <f t="shared" si="619"/>
        <v>45343</v>
      </c>
      <c r="B1198" s="113">
        <f t="shared" si="612"/>
        <v>1443.19422968</v>
      </c>
      <c r="C1198" s="113">
        <f t="shared" si="625"/>
        <v>1118.26761816</v>
      </c>
      <c r="D1198" s="114">
        <f t="shared" si="620"/>
        <v>6773.27</v>
      </c>
      <c r="E1198" s="115">
        <f t="shared" si="634"/>
        <v>6801.72</v>
      </c>
      <c r="F1198" s="116">
        <f t="shared" si="635"/>
        <v>45311</v>
      </c>
      <c r="G1198" s="117">
        <f t="shared" si="613"/>
        <v>4.2003345503722755E-3</v>
      </c>
      <c r="H1198" s="118">
        <f t="shared" si="626"/>
        <v>45371</v>
      </c>
      <c r="I1198" s="118">
        <f t="shared" si="614"/>
        <v>45371</v>
      </c>
      <c r="J1198" s="119">
        <f t="shared" si="621"/>
        <v>21</v>
      </c>
      <c r="K1198" s="119">
        <f t="shared" si="636"/>
        <v>1</v>
      </c>
      <c r="L1198" s="8">
        <f t="shared" si="622"/>
        <v>1.0001996099999999</v>
      </c>
      <c r="M1198" s="120">
        <f t="shared" si="637"/>
        <v>1.0056001299999999</v>
      </c>
      <c r="N1198" s="120">
        <f t="shared" si="630"/>
        <v>1.2647918807921263</v>
      </c>
      <c r="O1198" s="113">
        <f t="shared" si="633"/>
        <v>1.26504434</v>
      </c>
      <c r="P1198" s="113">
        <f t="shared" si="615"/>
        <v>1414.65812095</v>
      </c>
      <c r="Q1198" s="11">
        <f t="shared" si="627"/>
        <v>0</v>
      </c>
      <c r="R1198" s="30">
        <f t="shared" si="623"/>
        <v>0</v>
      </c>
      <c r="S1198" s="8">
        <f t="shared" si="616"/>
        <v>0</v>
      </c>
      <c r="T1198" s="122">
        <f t="shared" si="624"/>
        <v>0.13059999999999999</v>
      </c>
      <c r="U1198" s="121">
        <f t="shared" si="632"/>
        <v>41</v>
      </c>
      <c r="V1198" s="121">
        <v>252</v>
      </c>
      <c r="W1198" s="120">
        <f t="shared" si="617"/>
        <v>1.0201717349999999</v>
      </c>
      <c r="X1198" s="113">
        <f t="shared" si="631"/>
        <v>28.536108729999999</v>
      </c>
      <c r="Y1198" s="113">
        <f t="shared" si="618"/>
        <v>0</v>
      </c>
      <c r="Z1198" s="125" t="str">
        <f t="shared" si="628"/>
        <v>J=</v>
      </c>
      <c r="AA1198" s="118">
        <f t="shared" si="629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>
        <f t="shared" si="619"/>
        <v>45344</v>
      </c>
      <c r="B1199" s="113">
        <f t="shared" si="612"/>
        <v>1444.1856085100001</v>
      </c>
      <c r="C1199" s="113">
        <f t="shared" si="625"/>
        <v>1118.26761816</v>
      </c>
      <c r="D1199" s="114">
        <f t="shared" si="620"/>
        <v>6773.27</v>
      </c>
      <c r="E1199" s="115">
        <f t="shared" si="634"/>
        <v>6801.72</v>
      </c>
      <c r="F1199" s="116">
        <f t="shared" si="635"/>
        <v>45311</v>
      </c>
      <c r="G1199" s="117">
        <f t="shared" si="613"/>
        <v>4.2003345503722755E-3</v>
      </c>
      <c r="H1199" s="118">
        <f t="shared" si="626"/>
        <v>45371</v>
      </c>
      <c r="I1199" s="118">
        <f t="shared" si="614"/>
        <v>45371</v>
      </c>
      <c r="J1199" s="119">
        <f t="shared" si="621"/>
        <v>21</v>
      </c>
      <c r="K1199" s="119">
        <f t="shared" si="636"/>
        <v>2</v>
      </c>
      <c r="L1199" s="8">
        <f t="shared" si="622"/>
        <v>1.00039927</v>
      </c>
      <c r="M1199" s="120">
        <f t="shared" si="637"/>
        <v>1.0056001299999999</v>
      </c>
      <c r="N1199" s="120">
        <f t="shared" si="630"/>
        <v>1.2647918807921263</v>
      </c>
      <c r="O1199" s="113">
        <f t="shared" si="633"/>
        <v>1.26529687</v>
      </c>
      <c r="P1199" s="113">
        <f t="shared" si="615"/>
        <v>1414.9405170800001</v>
      </c>
      <c r="Q1199" s="11">
        <f t="shared" si="627"/>
        <v>0</v>
      </c>
      <c r="R1199" s="30">
        <f t="shared" si="623"/>
        <v>0</v>
      </c>
      <c r="S1199" s="8">
        <f t="shared" si="616"/>
        <v>0</v>
      </c>
      <c r="T1199" s="122">
        <f t="shared" si="624"/>
        <v>0.13059999999999999</v>
      </c>
      <c r="U1199" s="121">
        <f t="shared" si="632"/>
        <v>42</v>
      </c>
      <c r="V1199" s="121">
        <v>252</v>
      </c>
      <c r="W1199" s="120">
        <f t="shared" si="617"/>
        <v>1.0206687780000001</v>
      </c>
      <c r="X1199" s="113">
        <f t="shared" si="631"/>
        <v>29.245091429999999</v>
      </c>
      <c r="Y1199" s="113">
        <f t="shared" si="618"/>
        <v>0</v>
      </c>
      <c r="Z1199" s="125" t="str">
        <f t="shared" si="628"/>
        <v>J=</v>
      </c>
      <c r="AA1199" s="118">
        <f t="shared" si="629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>
        <f t="shared" si="619"/>
        <v>45345</v>
      </c>
      <c r="B1200" s="113">
        <f t="shared" si="612"/>
        <v>1445.17766904</v>
      </c>
      <c r="C1200" s="113">
        <f t="shared" si="625"/>
        <v>1118.26761816</v>
      </c>
      <c r="D1200" s="114">
        <f t="shared" si="620"/>
        <v>6773.27</v>
      </c>
      <c r="E1200" s="115">
        <f t="shared" si="634"/>
        <v>6801.72</v>
      </c>
      <c r="F1200" s="116">
        <f t="shared" si="635"/>
        <v>45311</v>
      </c>
      <c r="G1200" s="117">
        <f t="shared" si="613"/>
        <v>4.2003345503722755E-3</v>
      </c>
      <c r="H1200" s="118">
        <f t="shared" si="626"/>
        <v>45371</v>
      </c>
      <c r="I1200" s="118">
        <f t="shared" si="614"/>
        <v>45371</v>
      </c>
      <c r="J1200" s="119">
        <f t="shared" si="621"/>
        <v>21</v>
      </c>
      <c r="K1200" s="119">
        <f t="shared" si="636"/>
        <v>3</v>
      </c>
      <c r="L1200" s="8">
        <f t="shared" si="622"/>
        <v>1.00059897</v>
      </c>
      <c r="M1200" s="120">
        <f t="shared" si="637"/>
        <v>1.0056001299999999</v>
      </c>
      <c r="N1200" s="120">
        <f t="shared" si="630"/>
        <v>1.2647918807921263</v>
      </c>
      <c r="O1200" s="113">
        <f t="shared" si="633"/>
        <v>1.26554945</v>
      </c>
      <c r="P1200" s="113">
        <f t="shared" si="615"/>
        <v>1415.2229691099999</v>
      </c>
      <c r="Q1200" s="11">
        <f t="shared" si="627"/>
        <v>0</v>
      </c>
      <c r="R1200" s="30">
        <f t="shared" si="623"/>
        <v>0</v>
      </c>
      <c r="S1200" s="8">
        <f t="shared" si="616"/>
        <v>0</v>
      </c>
      <c r="T1200" s="122">
        <f t="shared" si="624"/>
        <v>0.13059999999999999</v>
      </c>
      <c r="U1200" s="121">
        <f t="shared" si="632"/>
        <v>43</v>
      </c>
      <c r="V1200" s="121">
        <v>252</v>
      </c>
      <c r="W1200" s="120">
        <f t="shared" si="617"/>
        <v>1.021166064</v>
      </c>
      <c r="X1200" s="113">
        <f t="shared" si="631"/>
        <v>29.95469993</v>
      </c>
      <c r="Y1200" s="113">
        <f t="shared" si="618"/>
        <v>0</v>
      </c>
      <c r="Z1200" s="125" t="str">
        <f t="shared" si="628"/>
        <v>J=</v>
      </c>
      <c r="AA1200" s="118">
        <f t="shared" si="629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>
        <f t="shared" si="619"/>
        <v>45346</v>
      </c>
      <c r="B1201" s="113">
        <f t="shared" si="612"/>
        <v>1446.1703987599999</v>
      </c>
      <c r="C1201" s="113">
        <f t="shared" si="625"/>
        <v>1118.26761816</v>
      </c>
      <c r="D1201" s="114">
        <f t="shared" si="620"/>
        <v>6773.27</v>
      </c>
      <c r="E1201" s="115">
        <f t="shared" si="634"/>
        <v>6801.72</v>
      </c>
      <c r="F1201" s="116">
        <f t="shared" si="635"/>
        <v>45311</v>
      </c>
      <c r="G1201" s="117">
        <f t="shared" si="613"/>
        <v>4.2003345503722755E-3</v>
      </c>
      <c r="H1201" s="118">
        <f t="shared" si="626"/>
        <v>45371</v>
      </c>
      <c r="I1201" s="118">
        <f t="shared" si="614"/>
        <v>45371</v>
      </c>
      <c r="J1201" s="119">
        <f t="shared" si="621"/>
        <v>21</v>
      </c>
      <c r="K1201" s="119">
        <f t="shared" si="636"/>
        <v>4</v>
      </c>
      <c r="L1201" s="8">
        <f t="shared" si="622"/>
        <v>1.0007987</v>
      </c>
      <c r="M1201" s="120">
        <f t="shared" si="637"/>
        <v>1.0056001299999999</v>
      </c>
      <c r="N1201" s="120">
        <f t="shared" si="630"/>
        <v>1.2647918807921263</v>
      </c>
      <c r="O1201" s="113">
        <f t="shared" si="633"/>
        <v>1.2658020699999999</v>
      </c>
      <c r="P1201" s="113">
        <f t="shared" si="615"/>
        <v>1415.50546588</v>
      </c>
      <c r="Q1201" s="11">
        <f t="shared" si="627"/>
        <v>0</v>
      </c>
      <c r="R1201" s="30">
        <f t="shared" si="623"/>
        <v>0</v>
      </c>
      <c r="S1201" s="8">
        <f t="shared" si="616"/>
        <v>0</v>
      </c>
      <c r="T1201" s="122">
        <f t="shared" si="624"/>
        <v>0.13059999999999999</v>
      </c>
      <c r="U1201" s="121">
        <f t="shared" si="632"/>
        <v>44</v>
      </c>
      <c r="V1201" s="121">
        <v>252</v>
      </c>
      <c r="W1201" s="120">
        <f t="shared" si="617"/>
        <v>1.0216635919999999</v>
      </c>
      <c r="X1201" s="113">
        <f t="shared" si="631"/>
        <v>30.664932879999999</v>
      </c>
      <c r="Y1201" s="113">
        <f t="shared" si="618"/>
        <v>0</v>
      </c>
      <c r="Z1201" s="125" t="str">
        <f t="shared" si="628"/>
        <v>J=</v>
      </c>
      <c r="AA1201" s="118">
        <f t="shared" si="629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>
        <f t="shared" si="619"/>
        <v>45347</v>
      </c>
      <c r="B1202" s="113">
        <f t="shared" si="612"/>
        <v>1446.1703987599999</v>
      </c>
      <c r="C1202" s="113">
        <f t="shared" si="625"/>
        <v>1118.26761816</v>
      </c>
      <c r="D1202" s="114">
        <f t="shared" si="620"/>
        <v>6773.27</v>
      </c>
      <c r="E1202" s="115">
        <f t="shared" si="634"/>
        <v>6801.72</v>
      </c>
      <c r="F1202" s="116">
        <f t="shared" si="635"/>
        <v>45311</v>
      </c>
      <c r="G1202" s="117">
        <f t="shared" si="613"/>
        <v>4.2003345503722755E-3</v>
      </c>
      <c r="H1202" s="118">
        <f t="shared" si="626"/>
        <v>45371</v>
      </c>
      <c r="I1202" s="118">
        <f t="shared" si="614"/>
        <v>45371</v>
      </c>
      <c r="J1202" s="119">
        <f t="shared" si="621"/>
        <v>21</v>
      </c>
      <c r="K1202" s="119">
        <f t="shared" si="636"/>
        <v>4</v>
      </c>
      <c r="L1202" s="8">
        <f t="shared" si="622"/>
        <v>1.0007987</v>
      </c>
      <c r="M1202" s="120">
        <f t="shared" si="637"/>
        <v>1.0056001299999999</v>
      </c>
      <c r="N1202" s="120">
        <f t="shared" si="630"/>
        <v>1.2647918807921263</v>
      </c>
      <c r="O1202" s="113">
        <f t="shared" si="633"/>
        <v>1.2658020699999999</v>
      </c>
      <c r="P1202" s="113">
        <f t="shared" si="615"/>
        <v>1415.50546588</v>
      </c>
      <c r="Q1202" s="11">
        <f t="shared" si="627"/>
        <v>0</v>
      </c>
      <c r="R1202" s="30">
        <f t="shared" si="623"/>
        <v>0</v>
      </c>
      <c r="S1202" s="8">
        <f t="shared" si="616"/>
        <v>0</v>
      </c>
      <c r="T1202" s="122">
        <f t="shared" si="624"/>
        <v>0.13059999999999999</v>
      </c>
      <c r="U1202" s="121">
        <f t="shared" si="632"/>
        <v>44</v>
      </c>
      <c r="V1202" s="121">
        <v>252</v>
      </c>
      <c r="W1202" s="120">
        <f t="shared" si="617"/>
        <v>1.0216635919999999</v>
      </c>
      <c r="X1202" s="113">
        <f t="shared" si="631"/>
        <v>30.664932879999999</v>
      </c>
      <c r="Y1202" s="113">
        <f t="shared" si="618"/>
        <v>0</v>
      </c>
      <c r="Z1202" s="125" t="str">
        <f t="shared" si="628"/>
        <v>J=</v>
      </c>
      <c r="AA1202" s="118">
        <f t="shared" si="629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>
        <f t="shared" si="619"/>
        <v>45348</v>
      </c>
      <c r="B1203" s="113">
        <f t="shared" si="612"/>
        <v>1446.1703987599999</v>
      </c>
      <c r="C1203" s="113">
        <f t="shared" si="625"/>
        <v>1118.26761816</v>
      </c>
      <c r="D1203" s="114">
        <f t="shared" si="620"/>
        <v>6773.27</v>
      </c>
      <c r="E1203" s="115">
        <f t="shared" si="634"/>
        <v>6801.72</v>
      </c>
      <c r="F1203" s="116">
        <f t="shared" si="635"/>
        <v>45311</v>
      </c>
      <c r="G1203" s="117">
        <f t="shared" si="613"/>
        <v>4.2003345503722755E-3</v>
      </c>
      <c r="H1203" s="118">
        <f t="shared" si="626"/>
        <v>45371</v>
      </c>
      <c r="I1203" s="118">
        <f t="shared" si="614"/>
        <v>45371</v>
      </c>
      <c r="J1203" s="119">
        <f t="shared" si="621"/>
        <v>21</v>
      </c>
      <c r="K1203" s="119">
        <f t="shared" si="636"/>
        <v>4</v>
      </c>
      <c r="L1203" s="8">
        <f t="shared" si="622"/>
        <v>1.0007987</v>
      </c>
      <c r="M1203" s="120">
        <f t="shared" si="637"/>
        <v>1.0056001299999999</v>
      </c>
      <c r="N1203" s="120">
        <f t="shared" si="630"/>
        <v>1.2647918807921263</v>
      </c>
      <c r="O1203" s="113">
        <f t="shared" si="633"/>
        <v>1.2658020699999999</v>
      </c>
      <c r="P1203" s="113">
        <f t="shared" si="615"/>
        <v>1415.50546588</v>
      </c>
      <c r="Q1203" s="11">
        <f t="shared" si="627"/>
        <v>0</v>
      </c>
      <c r="R1203" s="30">
        <f t="shared" si="623"/>
        <v>0</v>
      </c>
      <c r="S1203" s="8">
        <f t="shared" si="616"/>
        <v>0</v>
      </c>
      <c r="T1203" s="122">
        <f t="shared" si="624"/>
        <v>0.13059999999999999</v>
      </c>
      <c r="U1203" s="121">
        <f t="shared" si="632"/>
        <v>44</v>
      </c>
      <c r="V1203" s="121">
        <v>252</v>
      </c>
      <c r="W1203" s="120">
        <f t="shared" si="617"/>
        <v>1.0216635919999999</v>
      </c>
      <c r="X1203" s="113">
        <f t="shared" si="631"/>
        <v>30.664932879999999</v>
      </c>
      <c r="Y1203" s="113">
        <f t="shared" si="618"/>
        <v>0</v>
      </c>
      <c r="Z1203" s="125" t="str">
        <f t="shared" si="628"/>
        <v>J=</v>
      </c>
      <c r="AA1203" s="118">
        <f t="shared" si="629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>
        <f t="shared" si="619"/>
        <v>45349</v>
      </c>
      <c r="B1204" s="113">
        <f t="shared" si="612"/>
        <v>1447.16382219</v>
      </c>
      <c r="C1204" s="113">
        <f t="shared" si="625"/>
        <v>1118.26761816</v>
      </c>
      <c r="D1204" s="114">
        <f t="shared" si="620"/>
        <v>6773.27</v>
      </c>
      <c r="E1204" s="115">
        <f t="shared" si="634"/>
        <v>6801.72</v>
      </c>
      <c r="F1204" s="116">
        <f t="shared" si="635"/>
        <v>45311</v>
      </c>
      <c r="G1204" s="117">
        <f t="shared" si="613"/>
        <v>4.2003345503722755E-3</v>
      </c>
      <c r="H1204" s="118">
        <f t="shared" si="626"/>
        <v>45371</v>
      </c>
      <c r="I1204" s="118">
        <f t="shared" si="614"/>
        <v>45371</v>
      </c>
      <c r="J1204" s="119">
        <f t="shared" si="621"/>
        <v>21</v>
      </c>
      <c r="K1204" s="119">
        <f t="shared" si="636"/>
        <v>5</v>
      </c>
      <c r="L1204" s="8">
        <f t="shared" si="622"/>
        <v>1.00099848</v>
      </c>
      <c r="M1204" s="120">
        <f t="shared" si="637"/>
        <v>1.0056001299999999</v>
      </c>
      <c r="N1204" s="120">
        <f t="shared" si="630"/>
        <v>1.2647918807921263</v>
      </c>
      <c r="O1204" s="113">
        <f t="shared" si="633"/>
        <v>1.2660547499999999</v>
      </c>
      <c r="P1204" s="113">
        <f t="shared" si="615"/>
        <v>1415.78802974</v>
      </c>
      <c r="Q1204" s="11">
        <f t="shared" si="627"/>
        <v>0</v>
      </c>
      <c r="R1204" s="30">
        <f t="shared" si="623"/>
        <v>0</v>
      </c>
      <c r="S1204" s="8">
        <f t="shared" si="616"/>
        <v>0</v>
      </c>
      <c r="T1204" s="122">
        <f t="shared" si="624"/>
        <v>0.13059999999999999</v>
      </c>
      <c r="U1204" s="121">
        <f t="shared" si="632"/>
        <v>45</v>
      </c>
      <c r="V1204" s="121">
        <v>252</v>
      </c>
      <c r="W1204" s="120">
        <f t="shared" si="617"/>
        <v>1.0221613629999999</v>
      </c>
      <c r="X1204" s="113">
        <f t="shared" si="631"/>
        <v>31.375792449999999</v>
      </c>
      <c r="Y1204" s="113">
        <f t="shared" si="618"/>
        <v>0</v>
      </c>
      <c r="Z1204" s="125" t="str">
        <f t="shared" si="628"/>
        <v>J=</v>
      </c>
      <c r="AA1204" s="118">
        <f t="shared" si="629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>
        <f t="shared" si="619"/>
        <v>45350</v>
      </c>
      <c r="B1205" s="113">
        <f t="shared" si="612"/>
        <v>1448.15790393</v>
      </c>
      <c r="C1205" s="113">
        <f t="shared" si="625"/>
        <v>1118.26761816</v>
      </c>
      <c r="D1205" s="114">
        <f t="shared" si="620"/>
        <v>6773.27</v>
      </c>
      <c r="E1205" s="115">
        <f t="shared" si="634"/>
        <v>6801.72</v>
      </c>
      <c r="F1205" s="116">
        <f t="shared" si="635"/>
        <v>45311</v>
      </c>
      <c r="G1205" s="117">
        <f t="shared" si="613"/>
        <v>4.2003345503722755E-3</v>
      </c>
      <c r="H1205" s="118">
        <f t="shared" si="626"/>
        <v>45371</v>
      </c>
      <c r="I1205" s="118">
        <f t="shared" si="614"/>
        <v>45371</v>
      </c>
      <c r="J1205" s="119">
        <f t="shared" si="621"/>
        <v>21</v>
      </c>
      <c r="K1205" s="119">
        <f t="shared" si="636"/>
        <v>6</v>
      </c>
      <c r="L1205" s="8">
        <f t="shared" si="622"/>
        <v>1.00119829</v>
      </c>
      <c r="M1205" s="120">
        <f t="shared" si="637"/>
        <v>1.0056001299999999</v>
      </c>
      <c r="N1205" s="120">
        <f t="shared" si="630"/>
        <v>1.2647918807921263</v>
      </c>
      <c r="O1205" s="113">
        <f t="shared" si="633"/>
        <v>1.2663074599999999</v>
      </c>
      <c r="P1205" s="113">
        <f t="shared" si="615"/>
        <v>1416.0706271500001</v>
      </c>
      <c r="Q1205" s="11">
        <f t="shared" si="627"/>
        <v>0</v>
      </c>
      <c r="R1205" s="30">
        <f t="shared" si="623"/>
        <v>0</v>
      </c>
      <c r="S1205" s="8">
        <f t="shared" si="616"/>
        <v>0</v>
      </c>
      <c r="T1205" s="122">
        <f t="shared" si="624"/>
        <v>0.13059999999999999</v>
      </c>
      <c r="U1205" s="121">
        <f t="shared" si="632"/>
        <v>46</v>
      </c>
      <c r="V1205" s="121">
        <v>252</v>
      </c>
      <c r="W1205" s="120">
        <f t="shared" si="617"/>
        <v>1.022659376</v>
      </c>
      <c r="X1205" s="113">
        <f t="shared" si="631"/>
        <v>32.087276780000003</v>
      </c>
      <c r="Y1205" s="113">
        <f t="shared" si="618"/>
        <v>0</v>
      </c>
      <c r="Z1205" s="125" t="str">
        <f t="shared" si="628"/>
        <v>J=</v>
      </c>
      <c r="AA1205" s="118">
        <f t="shared" si="629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>
        <f t="shared" si="619"/>
        <v>45351</v>
      </c>
      <c r="B1206" s="113">
        <f t="shared" si="612"/>
        <v>1449.1526913999999</v>
      </c>
      <c r="C1206" s="113">
        <f t="shared" si="625"/>
        <v>1118.26761816</v>
      </c>
      <c r="D1206" s="114">
        <f t="shared" si="620"/>
        <v>6773.27</v>
      </c>
      <c r="E1206" s="115">
        <f t="shared" si="634"/>
        <v>6801.72</v>
      </c>
      <c r="F1206" s="116">
        <f t="shared" si="635"/>
        <v>45311</v>
      </c>
      <c r="G1206" s="117">
        <f t="shared" si="613"/>
        <v>4.2003345503722755E-3</v>
      </c>
      <c r="H1206" s="118">
        <f t="shared" si="626"/>
        <v>45371</v>
      </c>
      <c r="I1206" s="118">
        <f t="shared" si="614"/>
        <v>45371</v>
      </c>
      <c r="J1206" s="119">
        <f t="shared" si="621"/>
        <v>21</v>
      </c>
      <c r="K1206" s="119">
        <f t="shared" si="636"/>
        <v>7</v>
      </c>
      <c r="L1206" s="8">
        <f t="shared" si="622"/>
        <v>1.00139815</v>
      </c>
      <c r="M1206" s="120">
        <f t="shared" si="637"/>
        <v>1.0056001299999999</v>
      </c>
      <c r="N1206" s="120">
        <f t="shared" si="630"/>
        <v>1.2647918807921263</v>
      </c>
      <c r="O1206" s="113">
        <f t="shared" si="633"/>
        <v>1.26656024</v>
      </c>
      <c r="P1206" s="113">
        <f t="shared" si="615"/>
        <v>1416.35330284</v>
      </c>
      <c r="Q1206" s="11">
        <f t="shared" si="627"/>
        <v>0</v>
      </c>
      <c r="R1206" s="30">
        <f t="shared" si="623"/>
        <v>0</v>
      </c>
      <c r="S1206" s="8">
        <f t="shared" si="616"/>
        <v>0</v>
      </c>
      <c r="T1206" s="122">
        <f t="shared" si="624"/>
        <v>0.13059999999999999</v>
      </c>
      <c r="U1206" s="121">
        <f t="shared" si="632"/>
        <v>47</v>
      </c>
      <c r="V1206" s="121">
        <v>252</v>
      </c>
      <c r="W1206" s="120">
        <f t="shared" si="617"/>
        <v>1.023157632</v>
      </c>
      <c r="X1206" s="113">
        <f t="shared" si="631"/>
        <v>32.799388559999997</v>
      </c>
      <c r="Y1206" s="113">
        <f t="shared" si="618"/>
        <v>0</v>
      </c>
      <c r="Z1206" s="125" t="str">
        <f t="shared" si="628"/>
        <v>J=</v>
      </c>
      <c r="AA1206" s="118">
        <f t="shared" si="629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>
        <f t="shared" si="619"/>
        <v>45352</v>
      </c>
      <c r="B1207" s="113">
        <f t="shared" si="612"/>
        <v>1450.1481720700001</v>
      </c>
      <c r="C1207" s="113">
        <f t="shared" si="625"/>
        <v>1118.26761816</v>
      </c>
      <c r="D1207" s="114">
        <f t="shared" si="620"/>
        <v>6773.27</v>
      </c>
      <c r="E1207" s="115">
        <f t="shared" si="634"/>
        <v>6801.72</v>
      </c>
      <c r="F1207" s="116">
        <f t="shared" si="635"/>
        <v>45311</v>
      </c>
      <c r="G1207" s="117">
        <f t="shared" si="613"/>
        <v>4.2003345503722755E-3</v>
      </c>
      <c r="H1207" s="118">
        <f t="shared" si="626"/>
        <v>45371</v>
      </c>
      <c r="I1207" s="118">
        <f t="shared" si="614"/>
        <v>45371</v>
      </c>
      <c r="J1207" s="119">
        <f t="shared" si="621"/>
        <v>21</v>
      </c>
      <c r="K1207" s="119">
        <f t="shared" si="636"/>
        <v>8</v>
      </c>
      <c r="L1207" s="8">
        <f t="shared" si="622"/>
        <v>1.0015980499999999</v>
      </c>
      <c r="M1207" s="120">
        <f t="shared" si="637"/>
        <v>1.0056001299999999</v>
      </c>
      <c r="N1207" s="120">
        <f t="shared" si="630"/>
        <v>1.2647918807921263</v>
      </c>
      <c r="O1207" s="113">
        <f t="shared" si="633"/>
        <v>1.2668130799999999</v>
      </c>
      <c r="P1207" s="113">
        <f t="shared" si="615"/>
        <v>1416.63604562</v>
      </c>
      <c r="Q1207" s="11">
        <f t="shared" si="627"/>
        <v>0</v>
      </c>
      <c r="R1207" s="30">
        <f t="shared" si="623"/>
        <v>0</v>
      </c>
      <c r="S1207" s="8">
        <f t="shared" si="616"/>
        <v>0</v>
      </c>
      <c r="T1207" s="122">
        <f t="shared" si="624"/>
        <v>0.13059999999999999</v>
      </c>
      <c r="U1207" s="121">
        <f t="shared" si="632"/>
        <v>48</v>
      </c>
      <c r="V1207" s="121">
        <v>252</v>
      </c>
      <c r="W1207" s="120">
        <f t="shared" si="617"/>
        <v>1.02365613</v>
      </c>
      <c r="X1207" s="113">
        <f t="shared" si="631"/>
        <v>33.512126449999997</v>
      </c>
      <c r="Y1207" s="113">
        <f t="shared" si="618"/>
        <v>0</v>
      </c>
      <c r="Z1207" s="125" t="str">
        <f t="shared" si="628"/>
        <v>J=</v>
      </c>
      <c r="AA1207" s="118">
        <f t="shared" si="629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>
        <f t="shared" si="619"/>
        <v>45353</v>
      </c>
      <c r="B1208" s="113">
        <f t="shared" si="612"/>
        <v>1451.14431472</v>
      </c>
      <c r="C1208" s="113">
        <f t="shared" si="625"/>
        <v>1118.26761816</v>
      </c>
      <c r="D1208" s="114">
        <f t="shared" si="620"/>
        <v>6773.27</v>
      </c>
      <c r="E1208" s="115">
        <f t="shared" si="634"/>
        <v>6801.72</v>
      </c>
      <c r="F1208" s="116">
        <f t="shared" si="635"/>
        <v>45311</v>
      </c>
      <c r="G1208" s="117">
        <f t="shared" si="613"/>
        <v>4.2003345503722755E-3</v>
      </c>
      <c r="H1208" s="118">
        <f t="shared" si="626"/>
        <v>45371</v>
      </c>
      <c r="I1208" s="118">
        <f t="shared" si="614"/>
        <v>45371</v>
      </c>
      <c r="J1208" s="119">
        <f t="shared" si="621"/>
        <v>21</v>
      </c>
      <c r="K1208" s="119">
        <f t="shared" si="636"/>
        <v>9</v>
      </c>
      <c r="L1208" s="8">
        <f t="shared" si="622"/>
        <v>1.0017979800000001</v>
      </c>
      <c r="M1208" s="120">
        <f t="shared" si="637"/>
        <v>1.0056001299999999</v>
      </c>
      <c r="N1208" s="120">
        <f t="shared" si="630"/>
        <v>1.2647918807921263</v>
      </c>
      <c r="O1208" s="113">
        <f t="shared" si="633"/>
        <v>1.2670659500000001</v>
      </c>
      <c r="P1208" s="113">
        <f t="shared" si="615"/>
        <v>1416.9188219499999</v>
      </c>
      <c r="Q1208" s="11">
        <f t="shared" si="627"/>
        <v>0</v>
      </c>
      <c r="R1208" s="30">
        <f t="shared" si="623"/>
        <v>0</v>
      </c>
      <c r="S1208" s="8">
        <f t="shared" si="616"/>
        <v>0</v>
      </c>
      <c r="T1208" s="122">
        <f t="shared" si="624"/>
        <v>0.13059999999999999</v>
      </c>
      <c r="U1208" s="121">
        <f t="shared" si="632"/>
        <v>49</v>
      </c>
      <c r="V1208" s="121">
        <v>252</v>
      </c>
      <c r="W1208" s="120">
        <f t="shared" si="617"/>
        <v>1.024154872</v>
      </c>
      <c r="X1208" s="113">
        <f t="shared" si="631"/>
        <v>34.225492770000002</v>
      </c>
      <c r="Y1208" s="113">
        <f t="shared" si="618"/>
        <v>0</v>
      </c>
      <c r="Z1208" s="125" t="str">
        <f t="shared" si="628"/>
        <v>J=</v>
      </c>
      <c r="AA1208" s="118">
        <f t="shared" si="629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>
        <f t="shared" si="619"/>
        <v>45354</v>
      </c>
      <c r="B1209" s="113">
        <f t="shared" si="612"/>
        <v>1451.14431472</v>
      </c>
      <c r="C1209" s="113">
        <f t="shared" si="625"/>
        <v>1118.26761816</v>
      </c>
      <c r="D1209" s="114">
        <f t="shared" si="620"/>
        <v>6773.27</v>
      </c>
      <c r="E1209" s="115">
        <f t="shared" si="634"/>
        <v>6801.72</v>
      </c>
      <c r="F1209" s="116">
        <f t="shared" si="635"/>
        <v>45311</v>
      </c>
      <c r="G1209" s="117">
        <f t="shared" si="613"/>
        <v>4.2003345503722755E-3</v>
      </c>
      <c r="H1209" s="118">
        <f t="shared" si="626"/>
        <v>45371</v>
      </c>
      <c r="I1209" s="118">
        <f t="shared" si="614"/>
        <v>45371</v>
      </c>
      <c r="J1209" s="119">
        <f t="shared" si="621"/>
        <v>21</v>
      </c>
      <c r="K1209" s="119">
        <f t="shared" si="636"/>
        <v>9</v>
      </c>
      <c r="L1209" s="8">
        <f t="shared" si="622"/>
        <v>1.0017979800000001</v>
      </c>
      <c r="M1209" s="120">
        <f t="shared" si="637"/>
        <v>1.0056001299999999</v>
      </c>
      <c r="N1209" s="120">
        <f t="shared" si="630"/>
        <v>1.2647918807921263</v>
      </c>
      <c r="O1209" s="113">
        <f t="shared" si="633"/>
        <v>1.2670659500000001</v>
      </c>
      <c r="P1209" s="113">
        <f t="shared" si="615"/>
        <v>1416.9188219499999</v>
      </c>
      <c r="Q1209" s="11">
        <f t="shared" si="627"/>
        <v>0</v>
      </c>
      <c r="R1209" s="30">
        <f t="shared" si="623"/>
        <v>0</v>
      </c>
      <c r="S1209" s="8">
        <f t="shared" si="616"/>
        <v>0</v>
      </c>
      <c r="T1209" s="122">
        <f t="shared" si="624"/>
        <v>0.13059999999999999</v>
      </c>
      <c r="U1209" s="121">
        <f t="shared" si="632"/>
        <v>49</v>
      </c>
      <c r="V1209" s="121">
        <v>252</v>
      </c>
      <c r="W1209" s="120">
        <f t="shared" si="617"/>
        <v>1.024154872</v>
      </c>
      <c r="X1209" s="113">
        <f t="shared" si="631"/>
        <v>34.225492770000002</v>
      </c>
      <c r="Y1209" s="113">
        <f t="shared" si="618"/>
        <v>0</v>
      </c>
      <c r="Z1209" s="125" t="str">
        <f t="shared" si="628"/>
        <v>J=</v>
      </c>
      <c r="AA1209" s="118">
        <f t="shared" si="629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>
        <f t="shared" si="619"/>
        <v>45355</v>
      </c>
      <c r="B1210" s="113">
        <f t="shared" si="612"/>
        <v>1451.14431472</v>
      </c>
      <c r="C1210" s="113">
        <f t="shared" si="625"/>
        <v>1118.26761816</v>
      </c>
      <c r="D1210" s="114">
        <f t="shared" si="620"/>
        <v>6773.27</v>
      </c>
      <c r="E1210" s="115">
        <f t="shared" si="634"/>
        <v>6801.72</v>
      </c>
      <c r="F1210" s="116">
        <f t="shared" si="635"/>
        <v>45311</v>
      </c>
      <c r="G1210" s="117">
        <f t="shared" si="613"/>
        <v>4.2003345503722755E-3</v>
      </c>
      <c r="H1210" s="118">
        <f t="shared" si="626"/>
        <v>45371</v>
      </c>
      <c r="I1210" s="118">
        <f t="shared" si="614"/>
        <v>45371</v>
      </c>
      <c r="J1210" s="119">
        <f t="shared" si="621"/>
        <v>21</v>
      </c>
      <c r="K1210" s="119">
        <f t="shared" si="636"/>
        <v>9</v>
      </c>
      <c r="L1210" s="8">
        <f t="shared" si="622"/>
        <v>1.0017979800000001</v>
      </c>
      <c r="M1210" s="120">
        <f t="shared" si="637"/>
        <v>1.0056001299999999</v>
      </c>
      <c r="N1210" s="120">
        <f t="shared" si="630"/>
        <v>1.2647918807921263</v>
      </c>
      <c r="O1210" s="113">
        <f t="shared" si="633"/>
        <v>1.2670659500000001</v>
      </c>
      <c r="P1210" s="113">
        <f t="shared" si="615"/>
        <v>1416.9188219499999</v>
      </c>
      <c r="Q1210" s="11">
        <f t="shared" si="627"/>
        <v>0</v>
      </c>
      <c r="R1210" s="30">
        <f t="shared" si="623"/>
        <v>0</v>
      </c>
      <c r="S1210" s="8">
        <f t="shared" si="616"/>
        <v>0</v>
      </c>
      <c r="T1210" s="122">
        <f t="shared" si="624"/>
        <v>0.13059999999999999</v>
      </c>
      <c r="U1210" s="121">
        <f t="shared" si="632"/>
        <v>49</v>
      </c>
      <c r="V1210" s="121">
        <v>252</v>
      </c>
      <c r="W1210" s="120">
        <f t="shared" si="617"/>
        <v>1.024154872</v>
      </c>
      <c r="X1210" s="113">
        <f t="shared" si="631"/>
        <v>34.225492770000002</v>
      </c>
      <c r="Y1210" s="113">
        <f t="shared" si="618"/>
        <v>0</v>
      </c>
      <c r="Z1210" s="125" t="str">
        <f t="shared" si="628"/>
        <v>J=</v>
      </c>
      <c r="AA1210" s="118">
        <f t="shared" si="629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>
        <f t="shared" si="619"/>
        <v>45356</v>
      </c>
      <c r="B1211" s="113">
        <f t="shared" si="612"/>
        <v>1452.1411511599999</v>
      </c>
      <c r="C1211" s="113">
        <f t="shared" si="625"/>
        <v>1118.26761816</v>
      </c>
      <c r="D1211" s="114">
        <f t="shared" si="620"/>
        <v>6773.27</v>
      </c>
      <c r="E1211" s="115">
        <f t="shared" si="634"/>
        <v>6801.72</v>
      </c>
      <c r="F1211" s="116">
        <f t="shared" si="635"/>
        <v>45311</v>
      </c>
      <c r="G1211" s="117">
        <f t="shared" si="613"/>
        <v>4.2003345503722755E-3</v>
      </c>
      <c r="H1211" s="118">
        <f t="shared" si="626"/>
        <v>45371</v>
      </c>
      <c r="I1211" s="118">
        <f t="shared" si="614"/>
        <v>45371</v>
      </c>
      <c r="J1211" s="119">
        <f t="shared" si="621"/>
        <v>21</v>
      </c>
      <c r="K1211" s="119">
        <f t="shared" si="636"/>
        <v>10</v>
      </c>
      <c r="L1211" s="8">
        <f t="shared" si="622"/>
        <v>1.00199796</v>
      </c>
      <c r="M1211" s="120">
        <f t="shared" si="637"/>
        <v>1.0056001299999999</v>
      </c>
      <c r="N1211" s="120">
        <f t="shared" si="630"/>
        <v>1.2647918807921263</v>
      </c>
      <c r="O1211" s="113">
        <f t="shared" si="633"/>
        <v>1.2673188799999999</v>
      </c>
      <c r="P1211" s="113">
        <f t="shared" si="615"/>
        <v>1417.2016653799999</v>
      </c>
      <c r="Q1211" s="11">
        <f t="shared" si="627"/>
        <v>0</v>
      </c>
      <c r="R1211" s="30">
        <f t="shared" si="623"/>
        <v>0</v>
      </c>
      <c r="S1211" s="8">
        <f t="shared" si="616"/>
        <v>0</v>
      </c>
      <c r="T1211" s="122">
        <f t="shared" si="624"/>
        <v>0.13059999999999999</v>
      </c>
      <c r="U1211" s="121">
        <f t="shared" si="632"/>
        <v>50</v>
      </c>
      <c r="V1211" s="121">
        <v>252</v>
      </c>
      <c r="W1211" s="120">
        <f t="shared" si="617"/>
        <v>1.024653856</v>
      </c>
      <c r="X1211" s="113">
        <f t="shared" si="631"/>
        <v>34.939485779999998</v>
      </c>
      <c r="Y1211" s="113">
        <f t="shared" si="618"/>
        <v>0</v>
      </c>
      <c r="Z1211" s="125" t="str">
        <f t="shared" si="628"/>
        <v>J=</v>
      </c>
      <c r="AA1211" s="118">
        <f t="shared" si="629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>
        <f t="shared" si="619"/>
        <v>45357</v>
      </c>
      <c r="B1212" s="113">
        <f t="shared" si="612"/>
        <v>1453.13866158</v>
      </c>
      <c r="C1212" s="113">
        <f t="shared" si="625"/>
        <v>1118.26761816</v>
      </c>
      <c r="D1212" s="114">
        <f t="shared" si="620"/>
        <v>6773.27</v>
      </c>
      <c r="E1212" s="115">
        <f t="shared" si="634"/>
        <v>6801.72</v>
      </c>
      <c r="F1212" s="116">
        <f t="shared" si="635"/>
        <v>45311</v>
      </c>
      <c r="G1212" s="117">
        <f t="shared" si="613"/>
        <v>4.2003345503722755E-3</v>
      </c>
      <c r="H1212" s="118">
        <f t="shared" si="626"/>
        <v>45371</v>
      </c>
      <c r="I1212" s="118">
        <f t="shared" si="614"/>
        <v>45371</v>
      </c>
      <c r="J1212" s="119">
        <f t="shared" si="621"/>
        <v>21</v>
      </c>
      <c r="K1212" s="119">
        <f t="shared" si="636"/>
        <v>11</v>
      </c>
      <c r="L1212" s="8">
        <f t="shared" si="622"/>
        <v>1.0021979700000001</v>
      </c>
      <c r="M1212" s="120">
        <f t="shared" si="637"/>
        <v>1.0056001299999999</v>
      </c>
      <c r="N1212" s="120">
        <f t="shared" si="630"/>
        <v>1.2647918807921263</v>
      </c>
      <c r="O1212" s="113">
        <f t="shared" si="633"/>
        <v>1.2675718499999999</v>
      </c>
      <c r="P1212" s="113">
        <f t="shared" si="615"/>
        <v>1417.48455354</v>
      </c>
      <c r="Q1212" s="11">
        <f t="shared" si="627"/>
        <v>0</v>
      </c>
      <c r="R1212" s="30">
        <f t="shared" si="623"/>
        <v>0</v>
      </c>
      <c r="S1212" s="8">
        <f t="shared" si="616"/>
        <v>0</v>
      </c>
      <c r="T1212" s="122">
        <f t="shared" si="624"/>
        <v>0.13059999999999999</v>
      </c>
      <c r="U1212" s="121">
        <f t="shared" si="632"/>
        <v>51</v>
      </c>
      <c r="V1212" s="121">
        <v>252</v>
      </c>
      <c r="W1212" s="120">
        <f t="shared" si="617"/>
        <v>1.025153084</v>
      </c>
      <c r="X1212" s="113">
        <f t="shared" si="631"/>
        <v>35.654108039999997</v>
      </c>
      <c r="Y1212" s="113">
        <f t="shared" si="618"/>
        <v>0</v>
      </c>
      <c r="Z1212" s="125" t="str">
        <f t="shared" si="628"/>
        <v>J=</v>
      </c>
      <c r="AA1212" s="118">
        <f t="shared" si="629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>
        <f t="shared" si="619"/>
        <v>45358</v>
      </c>
      <c r="B1213" s="113">
        <f t="shared" si="612"/>
        <v>1454.13686637</v>
      </c>
      <c r="C1213" s="113">
        <f t="shared" si="625"/>
        <v>1118.26761816</v>
      </c>
      <c r="D1213" s="114">
        <f t="shared" si="620"/>
        <v>6773.27</v>
      </c>
      <c r="E1213" s="115">
        <f t="shared" si="634"/>
        <v>6801.72</v>
      </c>
      <c r="F1213" s="116">
        <f t="shared" si="635"/>
        <v>45311</v>
      </c>
      <c r="G1213" s="117">
        <f t="shared" si="613"/>
        <v>4.2003345503722755E-3</v>
      </c>
      <c r="H1213" s="118">
        <f t="shared" si="626"/>
        <v>45371</v>
      </c>
      <c r="I1213" s="118">
        <f t="shared" si="614"/>
        <v>45371</v>
      </c>
      <c r="J1213" s="119">
        <f t="shared" si="621"/>
        <v>21</v>
      </c>
      <c r="K1213" s="119">
        <f t="shared" si="636"/>
        <v>12</v>
      </c>
      <c r="L1213" s="8">
        <f t="shared" si="622"/>
        <v>1.0023980299999999</v>
      </c>
      <c r="M1213" s="120">
        <f t="shared" si="637"/>
        <v>1.0056001299999999</v>
      </c>
      <c r="N1213" s="120">
        <f t="shared" si="630"/>
        <v>1.2647918807921263</v>
      </c>
      <c r="O1213" s="113">
        <f t="shared" si="633"/>
        <v>1.26782488</v>
      </c>
      <c r="P1213" s="113">
        <f t="shared" si="615"/>
        <v>1417.7675088000001</v>
      </c>
      <c r="Q1213" s="11">
        <f t="shared" si="627"/>
        <v>0</v>
      </c>
      <c r="R1213" s="30">
        <f t="shared" si="623"/>
        <v>0</v>
      </c>
      <c r="S1213" s="8">
        <f t="shared" si="616"/>
        <v>0</v>
      </c>
      <c r="T1213" s="122">
        <f t="shared" si="624"/>
        <v>0.13059999999999999</v>
      </c>
      <c r="U1213" s="121">
        <f t="shared" si="632"/>
        <v>52</v>
      </c>
      <c r="V1213" s="121">
        <v>252</v>
      </c>
      <c r="W1213" s="120">
        <f t="shared" si="617"/>
        <v>1.0256525540000001</v>
      </c>
      <c r="X1213" s="113">
        <f t="shared" si="631"/>
        <v>36.369357569999998</v>
      </c>
      <c r="Y1213" s="113">
        <f t="shared" si="618"/>
        <v>0</v>
      </c>
      <c r="Z1213" s="125" t="str">
        <f t="shared" si="628"/>
        <v>J=</v>
      </c>
      <c r="AA1213" s="118">
        <f t="shared" si="629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>
        <f t="shared" si="619"/>
        <v>45359</v>
      </c>
      <c r="B1214" s="113">
        <f t="shared" si="612"/>
        <v>1455.1357686700001</v>
      </c>
      <c r="C1214" s="113">
        <f t="shared" si="625"/>
        <v>1118.26761816</v>
      </c>
      <c r="D1214" s="114">
        <f t="shared" si="620"/>
        <v>6773.27</v>
      </c>
      <c r="E1214" s="115">
        <f t="shared" si="634"/>
        <v>6801.72</v>
      </c>
      <c r="F1214" s="116">
        <f t="shared" si="635"/>
        <v>45311</v>
      </c>
      <c r="G1214" s="117">
        <f t="shared" si="613"/>
        <v>4.2003345503722755E-3</v>
      </c>
      <c r="H1214" s="118">
        <f t="shared" si="626"/>
        <v>45371</v>
      </c>
      <c r="I1214" s="118">
        <f t="shared" si="614"/>
        <v>45371</v>
      </c>
      <c r="J1214" s="119">
        <f t="shared" si="621"/>
        <v>21</v>
      </c>
      <c r="K1214" s="119">
        <f t="shared" si="636"/>
        <v>13</v>
      </c>
      <c r="L1214" s="8">
        <f t="shared" si="622"/>
        <v>1.00259813</v>
      </c>
      <c r="M1214" s="120">
        <f t="shared" si="637"/>
        <v>1.0056001299999999</v>
      </c>
      <c r="N1214" s="120">
        <f t="shared" si="630"/>
        <v>1.2647918807921263</v>
      </c>
      <c r="O1214" s="113">
        <f t="shared" si="633"/>
        <v>1.26807797</v>
      </c>
      <c r="P1214" s="113">
        <f t="shared" si="615"/>
        <v>1418.0505311500001</v>
      </c>
      <c r="Q1214" s="11">
        <f t="shared" si="627"/>
        <v>0</v>
      </c>
      <c r="R1214" s="30">
        <f t="shared" si="623"/>
        <v>0</v>
      </c>
      <c r="S1214" s="8">
        <f t="shared" si="616"/>
        <v>0</v>
      </c>
      <c r="T1214" s="122">
        <f t="shared" si="624"/>
        <v>0.13059999999999999</v>
      </c>
      <c r="U1214" s="121">
        <f t="shared" si="632"/>
        <v>53</v>
      </c>
      <c r="V1214" s="121">
        <v>252</v>
      </c>
      <c r="W1214" s="120">
        <f t="shared" si="617"/>
        <v>1.0261522679999999</v>
      </c>
      <c r="X1214" s="113">
        <f t="shared" si="631"/>
        <v>37.08523752</v>
      </c>
      <c r="Y1214" s="113">
        <f t="shared" si="618"/>
        <v>0</v>
      </c>
      <c r="Z1214" s="125" t="str">
        <f t="shared" si="628"/>
        <v>J=</v>
      </c>
      <c r="AA1214" s="118">
        <f t="shared" si="629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>
        <f t="shared" si="619"/>
        <v>45360</v>
      </c>
      <c r="B1215" s="113">
        <f t="shared" si="612"/>
        <v>1456.13533435</v>
      </c>
      <c r="C1215" s="113">
        <f t="shared" si="625"/>
        <v>1118.26761816</v>
      </c>
      <c r="D1215" s="114">
        <f t="shared" si="620"/>
        <v>6773.27</v>
      </c>
      <c r="E1215" s="115">
        <f t="shared" si="634"/>
        <v>6801.72</v>
      </c>
      <c r="F1215" s="116">
        <f t="shared" si="635"/>
        <v>45311</v>
      </c>
      <c r="G1215" s="117">
        <f t="shared" si="613"/>
        <v>4.2003345503722755E-3</v>
      </c>
      <c r="H1215" s="118">
        <f t="shared" si="626"/>
        <v>45371</v>
      </c>
      <c r="I1215" s="118">
        <f t="shared" si="614"/>
        <v>45371</v>
      </c>
      <c r="J1215" s="119">
        <f t="shared" si="621"/>
        <v>21</v>
      </c>
      <c r="K1215" s="119">
        <f t="shared" si="636"/>
        <v>14</v>
      </c>
      <c r="L1215" s="8">
        <f t="shared" si="622"/>
        <v>1.0027982600000001</v>
      </c>
      <c r="M1215" s="120">
        <f t="shared" si="637"/>
        <v>1.0056001299999999</v>
      </c>
      <c r="N1215" s="120">
        <f t="shared" si="630"/>
        <v>1.2647918807921263</v>
      </c>
      <c r="O1215" s="113">
        <f t="shared" si="633"/>
        <v>1.26833109</v>
      </c>
      <c r="P1215" s="113">
        <f t="shared" si="615"/>
        <v>1418.33358705</v>
      </c>
      <c r="Q1215" s="11">
        <f t="shared" si="627"/>
        <v>0</v>
      </c>
      <c r="R1215" s="30">
        <f t="shared" si="623"/>
        <v>0</v>
      </c>
      <c r="S1215" s="8">
        <f t="shared" si="616"/>
        <v>0</v>
      </c>
      <c r="T1215" s="122">
        <f t="shared" si="624"/>
        <v>0.13059999999999999</v>
      </c>
      <c r="U1215" s="121">
        <f t="shared" si="632"/>
        <v>54</v>
      </c>
      <c r="V1215" s="121">
        <v>252</v>
      </c>
      <c r="W1215" s="120">
        <f t="shared" si="617"/>
        <v>1.0266522259999999</v>
      </c>
      <c r="X1215" s="113">
        <f t="shared" si="631"/>
        <v>37.801747300000002</v>
      </c>
      <c r="Y1215" s="113">
        <f t="shared" si="618"/>
        <v>0</v>
      </c>
      <c r="Z1215" s="125" t="str">
        <f t="shared" si="628"/>
        <v>J=</v>
      </c>
      <c r="AA1215" s="118">
        <f t="shared" si="629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>
        <f t="shared" si="619"/>
        <v>45361</v>
      </c>
      <c r="B1216" s="113">
        <f t="shared" si="612"/>
        <v>1456.13533435</v>
      </c>
      <c r="C1216" s="113">
        <f t="shared" si="625"/>
        <v>1118.26761816</v>
      </c>
      <c r="D1216" s="114">
        <f t="shared" si="620"/>
        <v>6773.27</v>
      </c>
      <c r="E1216" s="115">
        <f t="shared" si="634"/>
        <v>6801.72</v>
      </c>
      <c r="F1216" s="116">
        <f t="shared" si="635"/>
        <v>45311</v>
      </c>
      <c r="G1216" s="117">
        <f t="shared" si="613"/>
        <v>4.2003345503722755E-3</v>
      </c>
      <c r="H1216" s="118">
        <f t="shared" si="626"/>
        <v>45371</v>
      </c>
      <c r="I1216" s="118">
        <f t="shared" si="614"/>
        <v>45371</v>
      </c>
      <c r="J1216" s="119">
        <f t="shared" si="621"/>
        <v>21</v>
      </c>
      <c r="K1216" s="119">
        <f t="shared" si="636"/>
        <v>14</v>
      </c>
      <c r="L1216" s="8">
        <f t="shared" si="622"/>
        <v>1.0027982600000001</v>
      </c>
      <c r="M1216" s="120">
        <f t="shared" si="637"/>
        <v>1.0056001299999999</v>
      </c>
      <c r="N1216" s="120">
        <f t="shared" si="630"/>
        <v>1.2647918807921263</v>
      </c>
      <c r="O1216" s="113">
        <f t="shared" si="633"/>
        <v>1.26833109</v>
      </c>
      <c r="P1216" s="113">
        <f t="shared" si="615"/>
        <v>1418.33358705</v>
      </c>
      <c r="Q1216" s="11">
        <f t="shared" si="627"/>
        <v>0</v>
      </c>
      <c r="R1216" s="30">
        <f t="shared" si="623"/>
        <v>0</v>
      </c>
      <c r="S1216" s="8">
        <f t="shared" si="616"/>
        <v>0</v>
      </c>
      <c r="T1216" s="122">
        <f t="shared" si="624"/>
        <v>0.13059999999999999</v>
      </c>
      <c r="U1216" s="121">
        <f t="shared" si="632"/>
        <v>54</v>
      </c>
      <c r="V1216" s="121">
        <v>252</v>
      </c>
      <c r="W1216" s="120">
        <f t="shared" si="617"/>
        <v>1.0266522259999999</v>
      </c>
      <c r="X1216" s="113">
        <f t="shared" si="631"/>
        <v>37.801747300000002</v>
      </c>
      <c r="Y1216" s="113">
        <f t="shared" si="618"/>
        <v>0</v>
      </c>
      <c r="Z1216" s="125" t="str">
        <f t="shared" si="628"/>
        <v>J=</v>
      </c>
      <c r="AA1216" s="118">
        <f t="shared" si="629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>
        <f t="shared" si="619"/>
        <v>45362</v>
      </c>
      <c r="B1217" s="113">
        <f t="shared" si="612"/>
        <v>1456.13533435</v>
      </c>
      <c r="C1217" s="113">
        <f t="shared" si="625"/>
        <v>1118.26761816</v>
      </c>
      <c r="D1217" s="114">
        <f t="shared" si="620"/>
        <v>6773.27</v>
      </c>
      <c r="E1217" s="115">
        <f t="shared" si="634"/>
        <v>6801.72</v>
      </c>
      <c r="F1217" s="116">
        <f t="shared" si="635"/>
        <v>45311</v>
      </c>
      <c r="G1217" s="117">
        <f t="shared" si="613"/>
        <v>4.2003345503722755E-3</v>
      </c>
      <c r="H1217" s="118">
        <f t="shared" si="626"/>
        <v>45371</v>
      </c>
      <c r="I1217" s="118">
        <f t="shared" si="614"/>
        <v>45371</v>
      </c>
      <c r="J1217" s="119">
        <f t="shared" si="621"/>
        <v>21</v>
      </c>
      <c r="K1217" s="119">
        <f t="shared" si="636"/>
        <v>14</v>
      </c>
      <c r="L1217" s="8">
        <f t="shared" si="622"/>
        <v>1.0027982600000001</v>
      </c>
      <c r="M1217" s="120">
        <f t="shared" si="637"/>
        <v>1.0056001299999999</v>
      </c>
      <c r="N1217" s="120">
        <f t="shared" si="630"/>
        <v>1.2647918807921263</v>
      </c>
      <c r="O1217" s="113">
        <f t="shared" si="633"/>
        <v>1.26833109</v>
      </c>
      <c r="P1217" s="113">
        <f t="shared" si="615"/>
        <v>1418.33358705</v>
      </c>
      <c r="Q1217" s="11">
        <f t="shared" si="627"/>
        <v>0</v>
      </c>
      <c r="R1217" s="30">
        <f t="shared" si="623"/>
        <v>0</v>
      </c>
      <c r="S1217" s="8">
        <f t="shared" si="616"/>
        <v>0</v>
      </c>
      <c r="T1217" s="122">
        <f t="shared" si="624"/>
        <v>0.13059999999999999</v>
      </c>
      <c r="U1217" s="121">
        <f t="shared" si="632"/>
        <v>54</v>
      </c>
      <c r="V1217" s="121">
        <v>252</v>
      </c>
      <c r="W1217" s="120">
        <f t="shared" si="617"/>
        <v>1.0266522259999999</v>
      </c>
      <c r="X1217" s="113">
        <f t="shared" si="631"/>
        <v>37.801747300000002</v>
      </c>
      <c r="Y1217" s="113">
        <f t="shared" si="618"/>
        <v>0</v>
      </c>
      <c r="Z1217" s="125" t="str">
        <f t="shared" si="628"/>
        <v>J=</v>
      </c>
      <c r="AA1217" s="118">
        <f t="shared" si="629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>
        <f t="shared" si="619"/>
        <v>45363</v>
      </c>
      <c r="B1218" s="113">
        <f t="shared" si="612"/>
        <v>1457.1356081899999</v>
      </c>
      <c r="C1218" s="113">
        <f t="shared" si="625"/>
        <v>1118.26761816</v>
      </c>
      <c r="D1218" s="114">
        <f t="shared" si="620"/>
        <v>6773.27</v>
      </c>
      <c r="E1218" s="115">
        <f t="shared" si="634"/>
        <v>6801.72</v>
      </c>
      <c r="F1218" s="116">
        <f t="shared" si="635"/>
        <v>45311</v>
      </c>
      <c r="G1218" s="117">
        <f t="shared" si="613"/>
        <v>4.2003345503722755E-3</v>
      </c>
      <c r="H1218" s="118">
        <f t="shared" si="626"/>
        <v>45371</v>
      </c>
      <c r="I1218" s="118">
        <f t="shared" si="614"/>
        <v>45371</v>
      </c>
      <c r="J1218" s="119">
        <f t="shared" si="621"/>
        <v>21</v>
      </c>
      <c r="K1218" s="119">
        <f t="shared" si="636"/>
        <v>15</v>
      </c>
      <c r="L1218" s="8">
        <f t="shared" si="622"/>
        <v>1.00299844</v>
      </c>
      <c r="M1218" s="120">
        <f t="shared" si="637"/>
        <v>1.0056001299999999</v>
      </c>
      <c r="N1218" s="120">
        <f t="shared" si="630"/>
        <v>1.2647918807921263</v>
      </c>
      <c r="O1218" s="113">
        <f t="shared" si="633"/>
        <v>1.26858428</v>
      </c>
      <c r="P1218" s="113">
        <f t="shared" si="615"/>
        <v>1418.6167212299999</v>
      </c>
      <c r="Q1218" s="11">
        <f t="shared" si="627"/>
        <v>0</v>
      </c>
      <c r="R1218" s="30">
        <f t="shared" si="623"/>
        <v>0</v>
      </c>
      <c r="S1218" s="8">
        <f t="shared" si="616"/>
        <v>0</v>
      </c>
      <c r="T1218" s="122">
        <f t="shared" si="624"/>
        <v>0.13059999999999999</v>
      </c>
      <c r="U1218" s="121">
        <f t="shared" si="632"/>
        <v>55</v>
      </c>
      <c r="V1218" s="121">
        <v>252</v>
      </c>
      <c r="W1218" s="120">
        <f t="shared" si="617"/>
        <v>1.0271524270000001</v>
      </c>
      <c r="X1218" s="113">
        <f t="shared" si="631"/>
        <v>38.518886960000003</v>
      </c>
      <c r="Y1218" s="113">
        <f t="shared" si="618"/>
        <v>0</v>
      </c>
      <c r="Z1218" s="125" t="str">
        <f t="shared" si="628"/>
        <v>J=</v>
      </c>
      <c r="AA1218" s="118">
        <f t="shared" si="629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>
        <f t="shared" si="619"/>
        <v>45364</v>
      </c>
      <c r="B1219" s="113">
        <f t="shared" si="612"/>
        <v>1458.13654595</v>
      </c>
      <c r="C1219" s="113">
        <f t="shared" si="625"/>
        <v>1118.26761816</v>
      </c>
      <c r="D1219" s="114">
        <f t="shared" si="620"/>
        <v>6773.27</v>
      </c>
      <c r="E1219" s="115">
        <f t="shared" si="634"/>
        <v>6801.72</v>
      </c>
      <c r="F1219" s="116">
        <f t="shared" si="635"/>
        <v>45311</v>
      </c>
      <c r="G1219" s="117">
        <f t="shared" si="613"/>
        <v>4.2003345503722755E-3</v>
      </c>
      <c r="H1219" s="118">
        <f t="shared" si="626"/>
        <v>45371</v>
      </c>
      <c r="I1219" s="118">
        <f t="shared" si="614"/>
        <v>45371</v>
      </c>
      <c r="J1219" s="119">
        <f t="shared" si="621"/>
        <v>21</v>
      </c>
      <c r="K1219" s="119">
        <f t="shared" si="636"/>
        <v>16</v>
      </c>
      <c r="L1219" s="8">
        <f t="shared" si="622"/>
        <v>1.0031986500000001</v>
      </c>
      <c r="M1219" s="120">
        <f t="shared" si="637"/>
        <v>1.0056001299999999</v>
      </c>
      <c r="N1219" s="120">
        <f t="shared" si="630"/>
        <v>1.2647918807921263</v>
      </c>
      <c r="O1219" s="113">
        <f t="shared" si="633"/>
        <v>1.2688375000000001</v>
      </c>
      <c r="P1219" s="113">
        <f t="shared" si="615"/>
        <v>1418.8998889500001</v>
      </c>
      <c r="Q1219" s="11">
        <f t="shared" si="627"/>
        <v>0</v>
      </c>
      <c r="R1219" s="30">
        <f t="shared" si="623"/>
        <v>0</v>
      </c>
      <c r="S1219" s="8">
        <f t="shared" si="616"/>
        <v>0</v>
      </c>
      <c r="T1219" s="122">
        <f t="shared" si="624"/>
        <v>0.13059999999999999</v>
      </c>
      <c r="U1219" s="121">
        <f t="shared" si="632"/>
        <v>56</v>
      </c>
      <c r="V1219" s="121">
        <v>252</v>
      </c>
      <c r="W1219" s="120">
        <f t="shared" si="617"/>
        <v>1.027652872</v>
      </c>
      <c r="X1219" s="113">
        <f t="shared" si="631"/>
        <v>39.236657000000001</v>
      </c>
      <c r="Y1219" s="113">
        <f t="shared" si="618"/>
        <v>0</v>
      </c>
      <c r="Z1219" s="125" t="str">
        <f t="shared" si="628"/>
        <v>J=</v>
      </c>
      <c r="AA1219" s="118">
        <f t="shared" si="629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>
        <f t="shared" si="619"/>
        <v>45365</v>
      </c>
      <c r="B1220" s="113">
        <f t="shared" si="612"/>
        <v>1459.1381925000001</v>
      </c>
      <c r="C1220" s="113">
        <f t="shared" si="625"/>
        <v>1118.26761816</v>
      </c>
      <c r="D1220" s="114">
        <f t="shared" si="620"/>
        <v>6773.27</v>
      </c>
      <c r="E1220" s="115">
        <f t="shared" si="634"/>
        <v>6801.72</v>
      </c>
      <c r="F1220" s="116">
        <f t="shared" si="635"/>
        <v>45311</v>
      </c>
      <c r="G1220" s="117">
        <f t="shared" si="613"/>
        <v>4.2003345503722755E-3</v>
      </c>
      <c r="H1220" s="118">
        <f t="shared" si="626"/>
        <v>45371</v>
      </c>
      <c r="I1220" s="118">
        <f t="shared" si="614"/>
        <v>45371</v>
      </c>
      <c r="J1220" s="119">
        <f t="shared" si="621"/>
        <v>21</v>
      </c>
      <c r="K1220" s="119">
        <f t="shared" si="636"/>
        <v>17</v>
      </c>
      <c r="L1220" s="8">
        <f t="shared" si="622"/>
        <v>1.00339891</v>
      </c>
      <c r="M1220" s="120">
        <f t="shared" si="637"/>
        <v>1.0056001299999999</v>
      </c>
      <c r="N1220" s="120">
        <f t="shared" si="630"/>
        <v>1.2647918807921263</v>
      </c>
      <c r="O1220" s="113">
        <f t="shared" si="633"/>
        <v>1.2690907899999999</v>
      </c>
      <c r="P1220" s="113">
        <f t="shared" si="615"/>
        <v>1419.18313496</v>
      </c>
      <c r="Q1220" s="11">
        <f t="shared" si="627"/>
        <v>0</v>
      </c>
      <c r="R1220" s="30">
        <f t="shared" si="623"/>
        <v>0</v>
      </c>
      <c r="S1220" s="8">
        <f t="shared" si="616"/>
        <v>0</v>
      </c>
      <c r="T1220" s="122">
        <f t="shared" si="624"/>
        <v>0.13059999999999999</v>
      </c>
      <c r="U1220" s="121">
        <f t="shared" si="632"/>
        <v>57</v>
      </c>
      <c r="V1220" s="121">
        <v>252</v>
      </c>
      <c r="W1220" s="120">
        <f t="shared" si="617"/>
        <v>1.02815356</v>
      </c>
      <c r="X1220" s="113">
        <f t="shared" si="631"/>
        <v>39.955057539999999</v>
      </c>
      <c r="Y1220" s="113">
        <f t="shared" si="618"/>
        <v>0</v>
      </c>
      <c r="Z1220" s="125" t="str">
        <f t="shared" si="628"/>
        <v>J=</v>
      </c>
      <c r="AA1220" s="118">
        <f t="shared" si="629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>
        <f t="shared" si="619"/>
        <v>45366</v>
      </c>
      <c r="B1221" s="113">
        <f t="shared" si="612"/>
        <v>1460.14050494</v>
      </c>
      <c r="C1221" s="113">
        <f t="shared" si="625"/>
        <v>1118.26761816</v>
      </c>
      <c r="D1221" s="114">
        <f t="shared" si="620"/>
        <v>6773.27</v>
      </c>
      <c r="E1221" s="115">
        <f t="shared" si="634"/>
        <v>6801.72</v>
      </c>
      <c r="F1221" s="116">
        <f t="shared" si="635"/>
        <v>45311</v>
      </c>
      <c r="G1221" s="117">
        <f t="shared" si="613"/>
        <v>4.2003345503722755E-3</v>
      </c>
      <c r="H1221" s="118">
        <f t="shared" si="626"/>
        <v>45371</v>
      </c>
      <c r="I1221" s="118">
        <f t="shared" si="614"/>
        <v>45371</v>
      </c>
      <c r="J1221" s="119">
        <f t="shared" si="621"/>
        <v>21</v>
      </c>
      <c r="K1221" s="119">
        <f t="shared" si="636"/>
        <v>18</v>
      </c>
      <c r="L1221" s="8">
        <f t="shared" si="622"/>
        <v>1.0035992</v>
      </c>
      <c r="M1221" s="120">
        <f t="shared" si="637"/>
        <v>1.0056001299999999</v>
      </c>
      <c r="N1221" s="120">
        <f t="shared" si="630"/>
        <v>1.2647918807921263</v>
      </c>
      <c r="O1221" s="113">
        <f t="shared" si="633"/>
        <v>1.26934411</v>
      </c>
      <c r="P1221" s="113">
        <f t="shared" si="615"/>
        <v>1419.46641451</v>
      </c>
      <c r="Q1221" s="11">
        <f t="shared" si="627"/>
        <v>0</v>
      </c>
      <c r="R1221" s="30">
        <f t="shared" si="623"/>
        <v>0</v>
      </c>
      <c r="S1221" s="8">
        <f t="shared" si="616"/>
        <v>0</v>
      </c>
      <c r="T1221" s="122">
        <f t="shared" si="624"/>
        <v>0.13059999999999999</v>
      </c>
      <c r="U1221" s="121">
        <f t="shared" si="632"/>
        <v>58</v>
      </c>
      <c r="V1221" s="121">
        <v>252</v>
      </c>
      <c r="W1221" s="120">
        <f t="shared" si="617"/>
        <v>1.0286544929999999</v>
      </c>
      <c r="X1221" s="113">
        <f t="shared" si="631"/>
        <v>40.67409043</v>
      </c>
      <c r="Y1221" s="113">
        <f t="shared" si="618"/>
        <v>0</v>
      </c>
      <c r="Z1221" s="125" t="str">
        <f t="shared" si="628"/>
        <v>J=</v>
      </c>
      <c r="AA1221" s="118">
        <f t="shared" si="629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>
        <f t="shared" si="619"/>
        <v>45367</v>
      </c>
      <c r="B1222" s="113">
        <f t="shared" si="612"/>
        <v>1461.14352818</v>
      </c>
      <c r="C1222" s="113">
        <f t="shared" si="625"/>
        <v>1118.26761816</v>
      </c>
      <c r="D1222" s="114">
        <f t="shared" si="620"/>
        <v>6773.27</v>
      </c>
      <c r="E1222" s="115">
        <f t="shared" si="634"/>
        <v>6801.72</v>
      </c>
      <c r="F1222" s="116">
        <f t="shared" si="635"/>
        <v>45311</v>
      </c>
      <c r="G1222" s="117">
        <f t="shared" si="613"/>
        <v>4.2003345503722755E-3</v>
      </c>
      <c r="H1222" s="118">
        <f t="shared" si="626"/>
        <v>45371</v>
      </c>
      <c r="I1222" s="118">
        <f t="shared" si="614"/>
        <v>45371</v>
      </c>
      <c r="J1222" s="119">
        <f t="shared" si="621"/>
        <v>21</v>
      </c>
      <c r="K1222" s="119">
        <f t="shared" si="636"/>
        <v>19</v>
      </c>
      <c r="L1222" s="8">
        <f t="shared" si="622"/>
        <v>1.0037995399999999</v>
      </c>
      <c r="M1222" s="120">
        <f t="shared" si="637"/>
        <v>1.0056001299999999</v>
      </c>
      <c r="N1222" s="120">
        <f t="shared" si="630"/>
        <v>1.2647918807921263</v>
      </c>
      <c r="O1222" s="113">
        <f t="shared" si="633"/>
        <v>1.2695974999999999</v>
      </c>
      <c r="P1222" s="113">
        <f t="shared" si="615"/>
        <v>1419.7497723399999</v>
      </c>
      <c r="Q1222" s="11">
        <f t="shared" si="627"/>
        <v>0</v>
      </c>
      <c r="R1222" s="30">
        <f t="shared" si="623"/>
        <v>0</v>
      </c>
      <c r="S1222" s="8">
        <f t="shared" si="616"/>
        <v>0</v>
      </c>
      <c r="T1222" s="122">
        <f t="shared" si="624"/>
        <v>0.13059999999999999</v>
      </c>
      <c r="U1222" s="121">
        <f t="shared" si="632"/>
        <v>59</v>
      </c>
      <c r="V1222" s="121">
        <v>252</v>
      </c>
      <c r="W1222" s="120">
        <f t="shared" si="617"/>
        <v>1.02915567</v>
      </c>
      <c r="X1222" s="113">
        <f t="shared" si="631"/>
        <v>41.393755839999997</v>
      </c>
      <c r="Y1222" s="113">
        <f t="shared" si="618"/>
        <v>0</v>
      </c>
      <c r="Z1222" s="125" t="str">
        <f t="shared" si="628"/>
        <v>J=</v>
      </c>
      <c r="AA1222" s="118">
        <f t="shared" si="629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>
        <f t="shared" si="619"/>
        <v>45368</v>
      </c>
      <c r="B1223" s="113">
        <f t="shared" si="612"/>
        <v>1461.14352818</v>
      </c>
      <c r="C1223" s="113">
        <f t="shared" si="625"/>
        <v>1118.26761816</v>
      </c>
      <c r="D1223" s="114">
        <f t="shared" si="620"/>
        <v>6773.27</v>
      </c>
      <c r="E1223" s="115">
        <f t="shared" si="634"/>
        <v>6801.72</v>
      </c>
      <c r="F1223" s="116">
        <f t="shared" si="635"/>
        <v>45311</v>
      </c>
      <c r="G1223" s="117">
        <f t="shared" si="613"/>
        <v>4.2003345503722755E-3</v>
      </c>
      <c r="H1223" s="118">
        <f t="shared" si="626"/>
        <v>45371</v>
      </c>
      <c r="I1223" s="118">
        <f t="shared" si="614"/>
        <v>45371</v>
      </c>
      <c r="J1223" s="119">
        <f t="shared" si="621"/>
        <v>21</v>
      </c>
      <c r="K1223" s="119">
        <f t="shared" si="636"/>
        <v>19</v>
      </c>
      <c r="L1223" s="8">
        <f t="shared" si="622"/>
        <v>1.0037995399999999</v>
      </c>
      <c r="M1223" s="120">
        <f t="shared" si="637"/>
        <v>1.0056001299999999</v>
      </c>
      <c r="N1223" s="120">
        <f t="shared" si="630"/>
        <v>1.2647918807921263</v>
      </c>
      <c r="O1223" s="113">
        <f t="shared" si="633"/>
        <v>1.2695974999999999</v>
      </c>
      <c r="P1223" s="113">
        <f t="shared" si="615"/>
        <v>1419.7497723399999</v>
      </c>
      <c r="Q1223" s="11">
        <f t="shared" si="627"/>
        <v>0</v>
      </c>
      <c r="R1223" s="30">
        <f t="shared" si="623"/>
        <v>0</v>
      </c>
      <c r="S1223" s="8">
        <f t="shared" si="616"/>
        <v>0</v>
      </c>
      <c r="T1223" s="122">
        <f t="shared" si="624"/>
        <v>0.13059999999999999</v>
      </c>
      <c r="U1223" s="121">
        <f t="shared" si="632"/>
        <v>59</v>
      </c>
      <c r="V1223" s="121">
        <v>252</v>
      </c>
      <c r="W1223" s="120">
        <f t="shared" si="617"/>
        <v>1.02915567</v>
      </c>
      <c r="X1223" s="113">
        <f t="shared" si="631"/>
        <v>41.393755839999997</v>
      </c>
      <c r="Y1223" s="113">
        <f t="shared" si="618"/>
        <v>0</v>
      </c>
      <c r="Z1223" s="125" t="str">
        <f t="shared" si="628"/>
        <v>J=</v>
      </c>
      <c r="AA1223" s="118">
        <f t="shared" si="629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>
        <f t="shared" si="619"/>
        <v>45369</v>
      </c>
      <c r="B1224" s="113">
        <f t="shared" si="612"/>
        <v>1461.14352818</v>
      </c>
      <c r="C1224" s="113">
        <f t="shared" si="625"/>
        <v>1118.26761816</v>
      </c>
      <c r="D1224" s="114">
        <f t="shared" si="620"/>
        <v>6773.27</v>
      </c>
      <c r="E1224" s="115">
        <f t="shared" si="634"/>
        <v>6801.72</v>
      </c>
      <c r="F1224" s="116">
        <f t="shared" si="635"/>
        <v>45311</v>
      </c>
      <c r="G1224" s="117">
        <f t="shared" si="613"/>
        <v>4.2003345503722755E-3</v>
      </c>
      <c r="H1224" s="118">
        <f t="shared" si="626"/>
        <v>45371</v>
      </c>
      <c r="I1224" s="118">
        <f t="shared" si="614"/>
        <v>45371</v>
      </c>
      <c r="J1224" s="119">
        <f t="shared" si="621"/>
        <v>21</v>
      </c>
      <c r="K1224" s="119">
        <f t="shared" si="636"/>
        <v>19</v>
      </c>
      <c r="L1224" s="8">
        <f t="shared" si="622"/>
        <v>1.0037995399999999</v>
      </c>
      <c r="M1224" s="120">
        <f t="shared" si="637"/>
        <v>1.0056001299999999</v>
      </c>
      <c r="N1224" s="120">
        <f t="shared" si="630"/>
        <v>1.2647918807921263</v>
      </c>
      <c r="O1224" s="113">
        <f t="shared" si="633"/>
        <v>1.2695974999999999</v>
      </c>
      <c r="P1224" s="113">
        <f t="shared" si="615"/>
        <v>1419.7497723399999</v>
      </c>
      <c r="Q1224" s="11">
        <f t="shared" si="627"/>
        <v>0</v>
      </c>
      <c r="R1224" s="30">
        <f t="shared" si="623"/>
        <v>0</v>
      </c>
      <c r="S1224" s="8">
        <f t="shared" si="616"/>
        <v>0</v>
      </c>
      <c r="T1224" s="122">
        <f t="shared" si="624"/>
        <v>0.13059999999999999</v>
      </c>
      <c r="U1224" s="121">
        <f t="shared" si="632"/>
        <v>59</v>
      </c>
      <c r="V1224" s="121">
        <v>252</v>
      </c>
      <c r="W1224" s="120">
        <f t="shared" si="617"/>
        <v>1.02915567</v>
      </c>
      <c r="X1224" s="113">
        <f t="shared" si="631"/>
        <v>41.393755839999997</v>
      </c>
      <c r="Y1224" s="113">
        <f t="shared" si="618"/>
        <v>0</v>
      </c>
      <c r="Z1224" s="125" t="str">
        <f t="shared" si="628"/>
        <v>J=</v>
      </c>
      <c r="AA1224" s="118">
        <f t="shared" si="629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>
        <f t="shared" si="619"/>
        <v>45370</v>
      </c>
      <c r="B1225" s="113">
        <f t="shared" si="612"/>
        <v>1462.1472279899999</v>
      </c>
      <c r="C1225" s="113">
        <f t="shared" si="625"/>
        <v>1118.26761816</v>
      </c>
      <c r="D1225" s="114">
        <f t="shared" si="620"/>
        <v>6773.27</v>
      </c>
      <c r="E1225" s="115">
        <f t="shared" si="634"/>
        <v>6801.72</v>
      </c>
      <c r="F1225" s="116">
        <f t="shared" si="635"/>
        <v>45311</v>
      </c>
      <c r="G1225" s="117">
        <f t="shared" si="613"/>
        <v>4.2003345503722755E-3</v>
      </c>
      <c r="H1225" s="118">
        <f t="shared" si="626"/>
        <v>45371</v>
      </c>
      <c r="I1225" s="118">
        <f t="shared" si="614"/>
        <v>45371</v>
      </c>
      <c r="J1225" s="119">
        <f t="shared" si="621"/>
        <v>21</v>
      </c>
      <c r="K1225" s="119">
        <f t="shared" si="636"/>
        <v>20</v>
      </c>
      <c r="L1225" s="8">
        <f t="shared" si="622"/>
        <v>1.0039999100000001</v>
      </c>
      <c r="M1225" s="120">
        <f t="shared" si="637"/>
        <v>1.0056001299999999</v>
      </c>
      <c r="N1225" s="120">
        <f t="shared" si="630"/>
        <v>1.2647918807921263</v>
      </c>
      <c r="O1225" s="113">
        <f t="shared" si="633"/>
        <v>1.26985093</v>
      </c>
      <c r="P1225" s="113">
        <f t="shared" si="615"/>
        <v>1420.0331748999999</v>
      </c>
      <c r="Q1225" s="11">
        <f t="shared" si="627"/>
        <v>0</v>
      </c>
      <c r="R1225" s="30">
        <f t="shared" si="623"/>
        <v>0</v>
      </c>
      <c r="S1225" s="8">
        <f t="shared" si="616"/>
        <v>0</v>
      </c>
      <c r="T1225" s="122">
        <f t="shared" si="624"/>
        <v>0.13059999999999999</v>
      </c>
      <c r="U1225" s="121">
        <f t="shared" si="632"/>
        <v>60</v>
      </c>
      <c r="V1225" s="121">
        <v>252</v>
      </c>
      <c r="W1225" s="120">
        <f t="shared" si="617"/>
        <v>1.029657091</v>
      </c>
      <c r="X1225" s="113">
        <f t="shared" si="631"/>
        <v>42.114053089999999</v>
      </c>
      <c r="Y1225" s="113">
        <f t="shared" si="618"/>
        <v>0</v>
      </c>
      <c r="Z1225" s="125" t="str">
        <f t="shared" si="628"/>
        <v>J=</v>
      </c>
      <c r="AA1225" s="118">
        <f t="shared" si="629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>
        <f t="shared" si="619"/>
        <v>45371</v>
      </c>
      <c r="B1226" s="113">
        <f t="shared" ref="B1226:B1289" si="638">(P1226+X1226)</f>
        <v>1463.15162768</v>
      </c>
      <c r="C1226" s="113">
        <f t="shared" si="625"/>
        <v>1118.26761816</v>
      </c>
      <c r="D1226" s="114">
        <f t="shared" si="620"/>
        <v>6773.27</v>
      </c>
      <c r="E1226" s="115">
        <f t="shared" si="634"/>
        <v>6801.72</v>
      </c>
      <c r="F1226" s="116">
        <f t="shared" si="635"/>
        <v>45311</v>
      </c>
      <c r="G1226" s="117">
        <f t="shared" ref="G1226:G1289" si="639">(E1226/D1226)-1</f>
        <v>4.2003345503722755E-3</v>
      </c>
      <c r="H1226" s="118">
        <f t="shared" si="626"/>
        <v>45404</v>
      </c>
      <c r="I1226" s="118">
        <f t="shared" ref="I1226:I1289" si="640">IF(A1226&gt;I1225,H1226,I1225)</f>
        <v>45371</v>
      </c>
      <c r="J1226" s="119">
        <f t="shared" si="621"/>
        <v>21</v>
      </c>
      <c r="K1226" s="119">
        <f t="shared" si="636"/>
        <v>21</v>
      </c>
      <c r="L1226" s="8">
        <f t="shared" si="622"/>
        <v>1.00420033</v>
      </c>
      <c r="M1226" s="120">
        <f t="shared" si="637"/>
        <v>1.0056001299999999</v>
      </c>
      <c r="N1226" s="120">
        <f t="shared" si="630"/>
        <v>1.2647918807921263</v>
      </c>
      <c r="O1226" s="113">
        <f t="shared" si="633"/>
        <v>1.27010442</v>
      </c>
      <c r="P1226" s="113">
        <f t="shared" ref="P1226:P1289" si="641">TRUNC(C1226*O1226,8)</f>
        <v>1420.31664456</v>
      </c>
      <c r="Q1226" s="11">
        <f t="shared" si="627"/>
        <v>40</v>
      </c>
      <c r="R1226" s="30">
        <f t="shared" si="623"/>
        <v>0</v>
      </c>
      <c r="S1226" s="8">
        <f t="shared" ref="S1226:S1289" si="642">IF(R1226&gt;0,TRUNC(R1226*P1226,8),0)</f>
        <v>0</v>
      </c>
      <c r="T1226" s="122">
        <f t="shared" si="624"/>
        <v>0.13059999999999999</v>
      </c>
      <c r="U1226" s="121">
        <f t="shared" si="632"/>
        <v>61</v>
      </c>
      <c r="V1226" s="121">
        <v>252</v>
      </c>
      <c r="W1226" s="120">
        <f t="shared" ref="W1226:W1289" si="643">ROUND((1+T1226)^TRUNC((U1226/V1226),9),9)</f>
        <v>1.0301587560000001</v>
      </c>
      <c r="X1226" s="113">
        <f t="shared" si="631"/>
        <v>42.834983119999997</v>
      </c>
      <c r="Y1226" s="113">
        <f t="shared" ref="Y1226:Y1289" si="644">IF(Q1226&gt;0,S1226+X1226,0)</f>
        <v>42.834983119999997</v>
      </c>
      <c r="Z1226" s="125" t="str">
        <f t="shared" si="628"/>
        <v>J=</v>
      </c>
      <c r="AA1226" s="118">
        <f t="shared" si="629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>
        <f t="shared" ref="A1227:A1290" si="645">(A1226+1)</f>
        <v>45372</v>
      </c>
      <c r="B1227" s="113">
        <f t="shared" si="638"/>
        <v>1421.5425876100001</v>
      </c>
      <c r="C1227" s="113">
        <f t="shared" si="625"/>
        <v>1118.26761816</v>
      </c>
      <c r="D1227" s="114">
        <f t="shared" ref="D1227:D1290" si="646">IF(E1227=E1226,D1226,E1226)</f>
        <v>6801.72</v>
      </c>
      <c r="E1227" s="115">
        <f t="shared" si="634"/>
        <v>6858.17</v>
      </c>
      <c r="F1227" s="116">
        <f t="shared" si="635"/>
        <v>45342</v>
      </c>
      <c r="G1227" s="117">
        <f t="shared" si="639"/>
        <v>8.2993713354857501E-3</v>
      </c>
      <c r="H1227" s="118">
        <f t="shared" si="626"/>
        <v>45404</v>
      </c>
      <c r="I1227" s="118">
        <f t="shared" si="640"/>
        <v>45404</v>
      </c>
      <c r="J1227" s="119">
        <f t="shared" ref="J1227:J1290" si="647">IF(I1227=I1226,J1226,NETWORKDAYS(I1226,I1227,$AD$176:$AD$502)-1)</f>
        <v>22</v>
      </c>
      <c r="K1227" s="119">
        <f t="shared" si="636"/>
        <v>1</v>
      </c>
      <c r="L1227" s="8">
        <f t="shared" ref="L1227:L1290" si="648">IF(E1227&lt;D1227,1,TRUNC((E1227/D1227)^TRUNC((K1227/J1227),9),8))</f>
        <v>1.0003757499999999</v>
      </c>
      <c r="M1227" s="120">
        <f t="shared" si="637"/>
        <v>1.00420033</v>
      </c>
      <c r="N1227" s="120">
        <f t="shared" si="630"/>
        <v>1.2701044240727739</v>
      </c>
      <c r="O1227" s="113">
        <f t="shared" si="633"/>
        <v>1.2705816599999999</v>
      </c>
      <c r="P1227" s="113">
        <f t="shared" si="641"/>
        <v>1420.8503266</v>
      </c>
      <c r="Q1227" s="11">
        <f t="shared" si="627"/>
        <v>0</v>
      </c>
      <c r="R1227" s="30">
        <f t="shared" ref="R1227:R1290" si="649">IF(Q1227&gt;0,VLOOKUP($A1227,$AD$10:$AI$170,6),0)</f>
        <v>0</v>
      </c>
      <c r="S1227" s="8">
        <f t="shared" si="642"/>
        <v>0</v>
      </c>
      <c r="T1227" s="122">
        <f t="shared" ref="T1227:T1290" si="650">(T1226)</f>
        <v>0.13059999999999999</v>
      </c>
      <c r="U1227" s="121">
        <f t="shared" si="632"/>
        <v>1</v>
      </c>
      <c r="V1227" s="121">
        <v>252</v>
      </c>
      <c r="W1227" s="120">
        <f t="shared" si="643"/>
        <v>1.000487216</v>
      </c>
      <c r="X1227" s="113">
        <f t="shared" si="631"/>
        <v>0.69226100999999995</v>
      </c>
      <c r="Y1227" s="113">
        <f t="shared" si="644"/>
        <v>0</v>
      </c>
      <c r="Z1227" s="125" t="str">
        <f t="shared" si="628"/>
        <v>J=</v>
      </c>
      <c r="AA1227" s="118">
        <f t="shared" si="629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>
        <f t="shared" si="645"/>
        <v>45373</v>
      </c>
      <c r="B1228" s="113">
        <f t="shared" si="638"/>
        <v>1422.76960024</v>
      </c>
      <c r="C1228" s="113">
        <f t="shared" ref="C1228:C1291" si="651">TRUNC(IF(Q1227&gt;0,VLOOKUP(A1227,$AD$12:$AE$170,2),C1227),8)</f>
        <v>1118.26761816</v>
      </c>
      <c r="D1228" s="114">
        <f t="shared" si="646"/>
        <v>6801.72</v>
      </c>
      <c r="E1228" s="115">
        <f t="shared" si="634"/>
        <v>6858.17</v>
      </c>
      <c r="F1228" s="116">
        <f t="shared" si="635"/>
        <v>45342</v>
      </c>
      <c r="G1228" s="117">
        <f t="shared" si="639"/>
        <v>8.2993713354857501E-3</v>
      </c>
      <c r="H1228" s="118">
        <f t="shared" ref="H1228:H1291" si="652">IF(DAY(A1228)=H$9,VLOOKUP(A1228,AH$118:AN$450,4),H1227)</f>
        <v>45404</v>
      </c>
      <c r="I1228" s="118">
        <f t="shared" si="640"/>
        <v>45404</v>
      </c>
      <c r="J1228" s="119">
        <f t="shared" si="647"/>
        <v>22</v>
      </c>
      <c r="K1228" s="119">
        <f t="shared" si="636"/>
        <v>2</v>
      </c>
      <c r="L1228" s="8">
        <f t="shared" si="648"/>
        <v>1.00075165</v>
      </c>
      <c r="M1228" s="120">
        <f t="shared" si="637"/>
        <v>1.00420033</v>
      </c>
      <c r="N1228" s="120">
        <f t="shared" si="630"/>
        <v>1.2701044240727739</v>
      </c>
      <c r="O1228" s="113">
        <f t="shared" si="633"/>
        <v>1.2710590900000001</v>
      </c>
      <c r="P1228" s="113">
        <f t="shared" si="641"/>
        <v>1421.38422111</v>
      </c>
      <c r="Q1228" s="11">
        <f t="shared" ref="Q1228:Q1291" si="653">IF(VLOOKUP(A1228,AD$10:AK$170,8)=VLOOKUP(A1227,AD$10:AK$170,8),0,VLOOKUP(A1228,AD$10:AK$170,8))</f>
        <v>0</v>
      </c>
      <c r="R1228" s="30">
        <f t="shared" si="649"/>
        <v>0</v>
      </c>
      <c r="S1228" s="8">
        <f t="shared" si="642"/>
        <v>0</v>
      </c>
      <c r="T1228" s="122">
        <f t="shared" si="650"/>
        <v>0.13059999999999999</v>
      </c>
      <c r="U1228" s="121">
        <f t="shared" si="632"/>
        <v>2</v>
      </c>
      <c r="V1228" s="121">
        <v>252</v>
      </c>
      <c r="W1228" s="120">
        <f t="shared" si="643"/>
        <v>1.0009746690000001</v>
      </c>
      <c r="X1228" s="113">
        <f t="shared" si="631"/>
        <v>1.38537913</v>
      </c>
      <c r="Y1228" s="113">
        <f t="shared" si="644"/>
        <v>0</v>
      </c>
      <c r="Z1228" s="125" t="str">
        <f t="shared" ref="Z1228:Z1291" si="654">IF($Q1227&gt;0,VLOOKUP($A1227,$AD$10:$AM$170,9),Z1227)</f>
        <v>J=</v>
      </c>
      <c r="AA1228" s="118">
        <f t="shared" ref="AA1228:AA1291" si="655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>
        <f t="shared" si="645"/>
        <v>45374</v>
      </c>
      <c r="B1229" s="113">
        <f t="shared" si="638"/>
        <v>1423.99767195</v>
      </c>
      <c r="C1229" s="113">
        <f t="shared" si="651"/>
        <v>1118.26761816</v>
      </c>
      <c r="D1229" s="114">
        <f t="shared" si="646"/>
        <v>6801.72</v>
      </c>
      <c r="E1229" s="115">
        <f t="shared" si="634"/>
        <v>6858.17</v>
      </c>
      <c r="F1229" s="116">
        <f t="shared" si="635"/>
        <v>45342</v>
      </c>
      <c r="G1229" s="117">
        <f t="shared" si="639"/>
        <v>8.2993713354857501E-3</v>
      </c>
      <c r="H1229" s="118">
        <f t="shared" si="652"/>
        <v>45404</v>
      </c>
      <c r="I1229" s="118">
        <f t="shared" si="640"/>
        <v>45404</v>
      </c>
      <c r="J1229" s="119">
        <f t="shared" si="647"/>
        <v>22</v>
      </c>
      <c r="K1229" s="119">
        <f t="shared" si="636"/>
        <v>3</v>
      </c>
      <c r="L1229" s="8">
        <f t="shared" si="648"/>
        <v>1.0011276899999999</v>
      </c>
      <c r="M1229" s="120">
        <f t="shared" si="637"/>
        <v>1.00420033</v>
      </c>
      <c r="N1229" s="120">
        <f t="shared" si="630"/>
        <v>1.2701044240727739</v>
      </c>
      <c r="O1229" s="113">
        <f t="shared" si="633"/>
        <v>1.2715367</v>
      </c>
      <c r="P1229" s="113">
        <f t="shared" si="641"/>
        <v>1421.9183169099999</v>
      </c>
      <c r="Q1229" s="11">
        <f t="shared" si="653"/>
        <v>0</v>
      </c>
      <c r="R1229" s="30">
        <f t="shared" si="649"/>
        <v>0</v>
      </c>
      <c r="S1229" s="8">
        <f t="shared" si="642"/>
        <v>0</v>
      </c>
      <c r="T1229" s="122">
        <f t="shared" si="650"/>
        <v>0.13059999999999999</v>
      </c>
      <c r="U1229" s="121">
        <f t="shared" si="632"/>
        <v>3</v>
      </c>
      <c r="V1229" s="121">
        <v>252</v>
      </c>
      <c r="W1229" s="120">
        <f t="shared" si="643"/>
        <v>1.001462359</v>
      </c>
      <c r="X1229" s="113">
        <f t="shared" si="631"/>
        <v>2.0793550399999998</v>
      </c>
      <c r="Y1229" s="113">
        <f t="shared" si="644"/>
        <v>0</v>
      </c>
      <c r="Z1229" s="125" t="str">
        <f t="shared" si="654"/>
        <v>J=</v>
      </c>
      <c r="AA1229" s="118">
        <f t="shared" si="655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>
        <f t="shared" si="645"/>
        <v>45375</v>
      </c>
      <c r="B1230" s="113">
        <f t="shared" si="638"/>
        <v>1423.99767195</v>
      </c>
      <c r="C1230" s="113">
        <f t="shared" si="651"/>
        <v>1118.26761816</v>
      </c>
      <c r="D1230" s="114">
        <f t="shared" si="646"/>
        <v>6801.72</v>
      </c>
      <c r="E1230" s="115">
        <f t="shared" si="634"/>
        <v>6858.17</v>
      </c>
      <c r="F1230" s="116">
        <f t="shared" si="635"/>
        <v>45342</v>
      </c>
      <c r="G1230" s="117">
        <f t="shared" si="639"/>
        <v>8.2993713354857501E-3</v>
      </c>
      <c r="H1230" s="118">
        <f t="shared" si="652"/>
        <v>45404</v>
      </c>
      <c r="I1230" s="118">
        <f t="shared" si="640"/>
        <v>45404</v>
      </c>
      <c r="J1230" s="119">
        <f t="shared" si="647"/>
        <v>22</v>
      </c>
      <c r="K1230" s="119">
        <f t="shared" si="636"/>
        <v>3</v>
      </c>
      <c r="L1230" s="8">
        <f t="shared" si="648"/>
        <v>1.0011276899999999</v>
      </c>
      <c r="M1230" s="120">
        <f t="shared" si="637"/>
        <v>1.00420033</v>
      </c>
      <c r="N1230" s="120">
        <f t="shared" si="630"/>
        <v>1.2701044240727739</v>
      </c>
      <c r="O1230" s="113">
        <f t="shared" si="633"/>
        <v>1.2715367</v>
      </c>
      <c r="P1230" s="113">
        <f t="shared" si="641"/>
        <v>1421.9183169099999</v>
      </c>
      <c r="Q1230" s="11">
        <f t="shared" si="653"/>
        <v>0</v>
      </c>
      <c r="R1230" s="30">
        <f t="shared" si="649"/>
        <v>0</v>
      </c>
      <c r="S1230" s="8">
        <f t="shared" si="642"/>
        <v>0</v>
      </c>
      <c r="T1230" s="122">
        <f t="shared" si="650"/>
        <v>0.13059999999999999</v>
      </c>
      <c r="U1230" s="121">
        <f t="shared" si="632"/>
        <v>3</v>
      </c>
      <c r="V1230" s="121">
        <v>252</v>
      </c>
      <c r="W1230" s="120">
        <f t="shared" si="643"/>
        <v>1.001462359</v>
      </c>
      <c r="X1230" s="113">
        <f t="shared" si="631"/>
        <v>2.0793550399999998</v>
      </c>
      <c r="Y1230" s="113">
        <f t="shared" si="644"/>
        <v>0</v>
      </c>
      <c r="Z1230" s="125" t="str">
        <f t="shared" si="654"/>
        <v>J=</v>
      </c>
      <c r="AA1230" s="118">
        <f t="shared" si="655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>
        <f t="shared" si="645"/>
        <v>45376</v>
      </c>
      <c r="B1231" s="113">
        <f t="shared" si="638"/>
        <v>1423.99767195</v>
      </c>
      <c r="C1231" s="113">
        <f t="shared" si="651"/>
        <v>1118.26761816</v>
      </c>
      <c r="D1231" s="114">
        <f t="shared" si="646"/>
        <v>6801.72</v>
      </c>
      <c r="E1231" s="115">
        <f t="shared" si="634"/>
        <v>6858.17</v>
      </c>
      <c r="F1231" s="116">
        <f t="shared" si="635"/>
        <v>45342</v>
      </c>
      <c r="G1231" s="117">
        <f t="shared" si="639"/>
        <v>8.2993713354857501E-3</v>
      </c>
      <c r="H1231" s="118">
        <f t="shared" si="652"/>
        <v>45404</v>
      </c>
      <c r="I1231" s="118">
        <f t="shared" si="640"/>
        <v>45404</v>
      </c>
      <c r="J1231" s="119">
        <f t="shared" si="647"/>
        <v>22</v>
      </c>
      <c r="K1231" s="119">
        <f t="shared" si="636"/>
        <v>3</v>
      </c>
      <c r="L1231" s="8">
        <f t="shared" si="648"/>
        <v>1.0011276899999999</v>
      </c>
      <c r="M1231" s="120">
        <f t="shared" si="637"/>
        <v>1.00420033</v>
      </c>
      <c r="N1231" s="120">
        <f t="shared" si="630"/>
        <v>1.2701044240727739</v>
      </c>
      <c r="O1231" s="113">
        <f t="shared" si="633"/>
        <v>1.2715367</v>
      </c>
      <c r="P1231" s="113">
        <f t="shared" si="641"/>
        <v>1421.9183169099999</v>
      </c>
      <c r="Q1231" s="11">
        <f t="shared" si="653"/>
        <v>0</v>
      </c>
      <c r="R1231" s="30">
        <f t="shared" si="649"/>
        <v>0</v>
      </c>
      <c r="S1231" s="8">
        <f t="shared" si="642"/>
        <v>0</v>
      </c>
      <c r="T1231" s="122">
        <f t="shared" si="650"/>
        <v>0.13059999999999999</v>
      </c>
      <c r="U1231" s="121">
        <f t="shared" si="632"/>
        <v>3</v>
      </c>
      <c r="V1231" s="121">
        <v>252</v>
      </c>
      <c r="W1231" s="120">
        <f t="shared" si="643"/>
        <v>1.001462359</v>
      </c>
      <c r="X1231" s="113">
        <f t="shared" si="631"/>
        <v>2.0793550399999998</v>
      </c>
      <c r="Y1231" s="113">
        <f t="shared" si="644"/>
        <v>0</v>
      </c>
      <c r="Z1231" s="125" t="str">
        <f t="shared" si="654"/>
        <v>J=</v>
      </c>
      <c r="AA1231" s="118">
        <f t="shared" si="655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>
        <f t="shared" si="645"/>
        <v>45377</v>
      </c>
      <c r="B1232" s="113">
        <f t="shared" si="638"/>
        <v>1425.22680625</v>
      </c>
      <c r="C1232" s="113">
        <f t="shared" si="651"/>
        <v>1118.26761816</v>
      </c>
      <c r="D1232" s="114">
        <f t="shared" si="646"/>
        <v>6801.72</v>
      </c>
      <c r="E1232" s="115">
        <f t="shared" si="634"/>
        <v>6858.17</v>
      </c>
      <c r="F1232" s="116">
        <f t="shared" si="635"/>
        <v>45342</v>
      </c>
      <c r="G1232" s="117">
        <f t="shared" si="639"/>
        <v>8.2993713354857501E-3</v>
      </c>
      <c r="H1232" s="118">
        <f t="shared" si="652"/>
        <v>45404</v>
      </c>
      <c r="I1232" s="118">
        <f t="shared" si="640"/>
        <v>45404</v>
      </c>
      <c r="J1232" s="119">
        <f t="shared" si="647"/>
        <v>22</v>
      </c>
      <c r="K1232" s="119">
        <f t="shared" si="636"/>
        <v>4</v>
      </c>
      <c r="L1232" s="8">
        <f t="shared" si="648"/>
        <v>1.0015038700000001</v>
      </c>
      <c r="M1232" s="120">
        <f t="shared" si="637"/>
        <v>1.00420033</v>
      </c>
      <c r="N1232" s="120">
        <f t="shared" si="630"/>
        <v>1.2701044240727739</v>
      </c>
      <c r="O1232" s="113">
        <f t="shared" si="633"/>
        <v>1.2720144900000001</v>
      </c>
      <c r="P1232" s="113">
        <f t="shared" si="641"/>
        <v>1422.4526139899999</v>
      </c>
      <c r="Q1232" s="11">
        <f t="shared" si="653"/>
        <v>0</v>
      </c>
      <c r="R1232" s="30">
        <f t="shared" si="649"/>
        <v>0</v>
      </c>
      <c r="S1232" s="8">
        <f t="shared" si="642"/>
        <v>0</v>
      </c>
      <c r="T1232" s="122">
        <f t="shared" si="650"/>
        <v>0.13059999999999999</v>
      </c>
      <c r="U1232" s="121">
        <f t="shared" si="632"/>
        <v>4</v>
      </c>
      <c r="V1232" s="121">
        <v>252</v>
      </c>
      <c r="W1232" s="120">
        <f t="shared" si="643"/>
        <v>1.001950288</v>
      </c>
      <c r="X1232" s="113">
        <f t="shared" si="631"/>
        <v>2.77419226</v>
      </c>
      <c r="Y1232" s="113">
        <f t="shared" si="644"/>
        <v>0</v>
      </c>
      <c r="Z1232" s="125" t="str">
        <f t="shared" si="654"/>
        <v>J=</v>
      </c>
      <c r="AA1232" s="118">
        <f t="shared" si="655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>
        <f t="shared" si="645"/>
        <v>45378</v>
      </c>
      <c r="B1233" s="113">
        <f t="shared" si="638"/>
        <v>1426.4570121899999</v>
      </c>
      <c r="C1233" s="113">
        <f t="shared" si="651"/>
        <v>1118.26761816</v>
      </c>
      <c r="D1233" s="114">
        <f t="shared" si="646"/>
        <v>6801.72</v>
      </c>
      <c r="E1233" s="115">
        <f t="shared" si="634"/>
        <v>6858.17</v>
      </c>
      <c r="F1233" s="116">
        <f t="shared" si="635"/>
        <v>45342</v>
      </c>
      <c r="G1233" s="117">
        <f t="shared" si="639"/>
        <v>8.2993713354857501E-3</v>
      </c>
      <c r="H1233" s="118">
        <f t="shared" si="652"/>
        <v>45404</v>
      </c>
      <c r="I1233" s="118">
        <f t="shared" si="640"/>
        <v>45404</v>
      </c>
      <c r="J1233" s="119">
        <f t="shared" si="647"/>
        <v>22</v>
      </c>
      <c r="K1233" s="119">
        <f t="shared" si="636"/>
        <v>5</v>
      </c>
      <c r="L1233" s="8">
        <f t="shared" si="648"/>
        <v>1.0018802</v>
      </c>
      <c r="M1233" s="120">
        <f t="shared" si="637"/>
        <v>1.00420033</v>
      </c>
      <c r="N1233" s="120">
        <f t="shared" si="630"/>
        <v>1.2701044240727739</v>
      </c>
      <c r="O1233" s="113">
        <f t="shared" si="633"/>
        <v>1.27249247</v>
      </c>
      <c r="P1233" s="113">
        <f t="shared" si="641"/>
        <v>1422.98712355</v>
      </c>
      <c r="Q1233" s="11">
        <f t="shared" si="653"/>
        <v>0</v>
      </c>
      <c r="R1233" s="30">
        <f t="shared" si="649"/>
        <v>0</v>
      </c>
      <c r="S1233" s="8">
        <f t="shared" si="642"/>
        <v>0</v>
      </c>
      <c r="T1233" s="122">
        <f t="shared" si="650"/>
        <v>0.13059999999999999</v>
      </c>
      <c r="U1233" s="121">
        <f t="shared" si="632"/>
        <v>5</v>
      </c>
      <c r="V1233" s="121">
        <v>252</v>
      </c>
      <c r="W1233" s="120">
        <f t="shared" si="643"/>
        <v>1.002438454</v>
      </c>
      <c r="X1233" s="113">
        <f t="shared" si="631"/>
        <v>3.4698886400000002</v>
      </c>
      <c r="Y1233" s="113">
        <f t="shared" si="644"/>
        <v>0</v>
      </c>
      <c r="Z1233" s="125" t="str">
        <f t="shared" si="654"/>
        <v>J=</v>
      </c>
      <c r="AA1233" s="118">
        <f t="shared" si="655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>
        <f t="shared" si="645"/>
        <v>45379</v>
      </c>
      <c r="B1234" s="113">
        <f t="shared" si="638"/>
        <v>1427.68825681</v>
      </c>
      <c r="C1234" s="113">
        <f t="shared" si="651"/>
        <v>1118.26761816</v>
      </c>
      <c r="D1234" s="114">
        <f t="shared" si="646"/>
        <v>6801.72</v>
      </c>
      <c r="E1234" s="115">
        <f t="shared" si="634"/>
        <v>6858.17</v>
      </c>
      <c r="F1234" s="116">
        <f t="shared" si="635"/>
        <v>45342</v>
      </c>
      <c r="G1234" s="117">
        <f t="shared" si="639"/>
        <v>8.2993713354857501E-3</v>
      </c>
      <c r="H1234" s="118">
        <f t="shared" si="652"/>
        <v>45404</v>
      </c>
      <c r="I1234" s="118">
        <f t="shared" si="640"/>
        <v>45404</v>
      </c>
      <c r="J1234" s="119">
        <f t="shared" si="647"/>
        <v>22</v>
      </c>
      <c r="K1234" s="119">
        <f t="shared" si="636"/>
        <v>6</v>
      </c>
      <c r="L1234" s="8">
        <f t="shared" si="648"/>
        <v>1.00225666</v>
      </c>
      <c r="M1234" s="120">
        <f t="shared" si="637"/>
        <v>1.00420033</v>
      </c>
      <c r="N1234" s="120">
        <f t="shared" si="630"/>
        <v>1.2701044240727739</v>
      </c>
      <c r="O1234" s="113">
        <f t="shared" si="633"/>
        <v>1.27297061</v>
      </c>
      <c r="P1234" s="113">
        <f t="shared" si="641"/>
        <v>1423.5218120300001</v>
      </c>
      <c r="Q1234" s="11">
        <f t="shared" si="653"/>
        <v>0</v>
      </c>
      <c r="R1234" s="30">
        <f t="shared" si="649"/>
        <v>0</v>
      </c>
      <c r="S1234" s="8">
        <f t="shared" si="642"/>
        <v>0</v>
      </c>
      <c r="T1234" s="122">
        <f t="shared" si="650"/>
        <v>0.13059999999999999</v>
      </c>
      <c r="U1234" s="121">
        <f t="shared" si="632"/>
        <v>6</v>
      </c>
      <c r="V1234" s="121">
        <v>252</v>
      </c>
      <c r="W1234" s="120">
        <f t="shared" si="643"/>
        <v>1.0029268570000001</v>
      </c>
      <c r="X1234" s="113">
        <f t="shared" si="631"/>
        <v>4.16644478</v>
      </c>
      <c r="Y1234" s="113">
        <f t="shared" si="644"/>
        <v>0</v>
      </c>
      <c r="Z1234" s="125" t="str">
        <f t="shared" si="654"/>
        <v>J=</v>
      </c>
      <c r="AA1234" s="118">
        <f t="shared" si="655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>
        <f t="shared" si="645"/>
        <v>45380</v>
      </c>
      <c r="B1235" s="113">
        <f t="shared" si="638"/>
        <v>1428.92058847</v>
      </c>
      <c r="C1235" s="113">
        <f t="shared" si="651"/>
        <v>1118.26761816</v>
      </c>
      <c r="D1235" s="114">
        <f t="shared" si="646"/>
        <v>6801.72</v>
      </c>
      <c r="E1235" s="115">
        <f t="shared" si="634"/>
        <v>6858.17</v>
      </c>
      <c r="F1235" s="116">
        <f t="shared" si="635"/>
        <v>45342</v>
      </c>
      <c r="G1235" s="117">
        <f t="shared" si="639"/>
        <v>8.2993713354857501E-3</v>
      </c>
      <c r="H1235" s="118">
        <f t="shared" si="652"/>
        <v>45404</v>
      </c>
      <c r="I1235" s="118">
        <f t="shared" si="640"/>
        <v>45404</v>
      </c>
      <c r="J1235" s="119">
        <f t="shared" si="647"/>
        <v>22</v>
      </c>
      <c r="K1235" s="119">
        <f t="shared" si="636"/>
        <v>7</v>
      </c>
      <c r="L1235" s="8">
        <f t="shared" si="648"/>
        <v>1.00263327</v>
      </c>
      <c r="M1235" s="120">
        <f t="shared" si="637"/>
        <v>1.00420033</v>
      </c>
      <c r="N1235" s="120">
        <f t="shared" si="630"/>
        <v>1.2701044240727739</v>
      </c>
      <c r="O1235" s="113">
        <f t="shared" si="633"/>
        <v>1.2734489499999999</v>
      </c>
      <c r="P1235" s="113">
        <f t="shared" si="641"/>
        <v>1424.0567241599999</v>
      </c>
      <c r="Q1235" s="11">
        <f t="shared" si="653"/>
        <v>0</v>
      </c>
      <c r="R1235" s="30">
        <f t="shared" si="649"/>
        <v>0</v>
      </c>
      <c r="S1235" s="8">
        <f t="shared" si="642"/>
        <v>0</v>
      </c>
      <c r="T1235" s="122">
        <f t="shared" si="650"/>
        <v>0.13059999999999999</v>
      </c>
      <c r="U1235" s="121">
        <f t="shared" si="632"/>
        <v>7</v>
      </c>
      <c r="V1235" s="121">
        <v>252</v>
      </c>
      <c r="W1235" s="120">
        <f t="shared" si="643"/>
        <v>1.0034154989999999</v>
      </c>
      <c r="X1235" s="113">
        <f t="shared" si="631"/>
        <v>4.8638643100000003</v>
      </c>
      <c r="Y1235" s="113">
        <f t="shared" si="644"/>
        <v>0</v>
      </c>
      <c r="Z1235" s="125" t="str">
        <f t="shared" si="654"/>
        <v>J=</v>
      </c>
      <c r="AA1235" s="118">
        <f t="shared" si="655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>
        <f t="shared" si="645"/>
        <v>45381</v>
      </c>
      <c r="B1236" s="113">
        <f t="shared" si="638"/>
        <v>1428.92058847</v>
      </c>
      <c r="C1236" s="113">
        <f t="shared" si="651"/>
        <v>1118.26761816</v>
      </c>
      <c r="D1236" s="114">
        <f t="shared" si="646"/>
        <v>6801.72</v>
      </c>
      <c r="E1236" s="115">
        <f t="shared" si="634"/>
        <v>6858.17</v>
      </c>
      <c r="F1236" s="116">
        <f t="shared" si="635"/>
        <v>45342</v>
      </c>
      <c r="G1236" s="117">
        <f t="shared" si="639"/>
        <v>8.2993713354857501E-3</v>
      </c>
      <c r="H1236" s="118">
        <f t="shared" si="652"/>
        <v>45404</v>
      </c>
      <c r="I1236" s="118">
        <f t="shared" si="640"/>
        <v>45404</v>
      </c>
      <c r="J1236" s="119">
        <f t="shared" si="647"/>
        <v>22</v>
      </c>
      <c r="K1236" s="119">
        <f t="shared" si="636"/>
        <v>7</v>
      </c>
      <c r="L1236" s="8">
        <f t="shared" si="648"/>
        <v>1.00263327</v>
      </c>
      <c r="M1236" s="120">
        <f t="shared" si="637"/>
        <v>1.00420033</v>
      </c>
      <c r="N1236" s="120">
        <f t="shared" si="630"/>
        <v>1.2701044240727739</v>
      </c>
      <c r="O1236" s="113">
        <f t="shared" si="633"/>
        <v>1.2734489499999999</v>
      </c>
      <c r="P1236" s="113">
        <f t="shared" si="641"/>
        <v>1424.0567241599999</v>
      </c>
      <c r="Q1236" s="11">
        <f t="shared" si="653"/>
        <v>0</v>
      </c>
      <c r="R1236" s="30">
        <f t="shared" si="649"/>
        <v>0</v>
      </c>
      <c r="S1236" s="8">
        <f t="shared" si="642"/>
        <v>0</v>
      </c>
      <c r="T1236" s="122">
        <f t="shared" si="650"/>
        <v>0.13059999999999999</v>
      </c>
      <c r="U1236" s="121">
        <f t="shared" si="632"/>
        <v>7</v>
      </c>
      <c r="V1236" s="121">
        <v>252</v>
      </c>
      <c r="W1236" s="120">
        <f t="shared" si="643"/>
        <v>1.0034154989999999</v>
      </c>
      <c r="X1236" s="113">
        <f t="shared" si="631"/>
        <v>4.8638643100000003</v>
      </c>
      <c r="Y1236" s="113">
        <f t="shared" si="644"/>
        <v>0</v>
      </c>
      <c r="Z1236" s="125" t="str">
        <f t="shared" si="654"/>
        <v>J=</v>
      </c>
      <c r="AA1236" s="118">
        <f t="shared" si="655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>
        <f t="shared" si="645"/>
        <v>45382</v>
      </c>
      <c r="B1237" s="113">
        <f t="shared" si="638"/>
        <v>1428.92058847</v>
      </c>
      <c r="C1237" s="113">
        <f t="shared" si="651"/>
        <v>1118.26761816</v>
      </c>
      <c r="D1237" s="114">
        <f t="shared" si="646"/>
        <v>6801.72</v>
      </c>
      <c r="E1237" s="115">
        <f t="shared" si="634"/>
        <v>6858.17</v>
      </c>
      <c r="F1237" s="116">
        <f t="shared" si="635"/>
        <v>45342</v>
      </c>
      <c r="G1237" s="117">
        <f t="shared" si="639"/>
        <v>8.2993713354857501E-3</v>
      </c>
      <c r="H1237" s="118">
        <f t="shared" si="652"/>
        <v>45404</v>
      </c>
      <c r="I1237" s="118">
        <f t="shared" si="640"/>
        <v>45404</v>
      </c>
      <c r="J1237" s="119">
        <f t="shared" si="647"/>
        <v>22</v>
      </c>
      <c r="K1237" s="119">
        <f t="shared" si="636"/>
        <v>7</v>
      </c>
      <c r="L1237" s="8">
        <f t="shared" si="648"/>
        <v>1.00263327</v>
      </c>
      <c r="M1237" s="120">
        <f t="shared" si="637"/>
        <v>1.00420033</v>
      </c>
      <c r="N1237" s="120">
        <f t="shared" si="630"/>
        <v>1.2701044240727739</v>
      </c>
      <c r="O1237" s="113">
        <f t="shared" si="633"/>
        <v>1.2734489499999999</v>
      </c>
      <c r="P1237" s="113">
        <f t="shared" si="641"/>
        <v>1424.0567241599999</v>
      </c>
      <c r="Q1237" s="11">
        <f t="shared" si="653"/>
        <v>0</v>
      </c>
      <c r="R1237" s="30">
        <f t="shared" si="649"/>
        <v>0</v>
      </c>
      <c r="S1237" s="8">
        <f t="shared" si="642"/>
        <v>0</v>
      </c>
      <c r="T1237" s="122">
        <f t="shared" si="650"/>
        <v>0.13059999999999999</v>
      </c>
      <c r="U1237" s="121">
        <f t="shared" si="632"/>
        <v>7</v>
      </c>
      <c r="V1237" s="121">
        <v>252</v>
      </c>
      <c r="W1237" s="120">
        <f t="shared" si="643"/>
        <v>1.0034154989999999</v>
      </c>
      <c r="X1237" s="113">
        <f t="shared" si="631"/>
        <v>4.8638643100000003</v>
      </c>
      <c r="Y1237" s="113">
        <f t="shared" si="644"/>
        <v>0</v>
      </c>
      <c r="Z1237" s="125" t="str">
        <f t="shared" si="654"/>
        <v>J=</v>
      </c>
      <c r="AA1237" s="118">
        <f t="shared" si="655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>
        <f t="shared" si="645"/>
        <v>45383</v>
      </c>
      <c r="B1238" s="113">
        <f t="shared" si="638"/>
        <v>1428.92058847</v>
      </c>
      <c r="C1238" s="113">
        <f t="shared" si="651"/>
        <v>1118.26761816</v>
      </c>
      <c r="D1238" s="114">
        <f t="shared" si="646"/>
        <v>6801.72</v>
      </c>
      <c r="E1238" s="115">
        <f t="shared" si="634"/>
        <v>6858.17</v>
      </c>
      <c r="F1238" s="116">
        <f t="shared" si="635"/>
        <v>45342</v>
      </c>
      <c r="G1238" s="117">
        <f t="shared" si="639"/>
        <v>8.2993713354857501E-3</v>
      </c>
      <c r="H1238" s="118">
        <f t="shared" si="652"/>
        <v>45404</v>
      </c>
      <c r="I1238" s="118">
        <f t="shared" si="640"/>
        <v>45404</v>
      </c>
      <c r="J1238" s="119">
        <f t="shared" si="647"/>
        <v>22</v>
      </c>
      <c r="K1238" s="119">
        <f t="shared" si="636"/>
        <v>7</v>
      </c>
      <c r="L1238" s="8">
        <f t="shared" si="648"/>
        <v>1.00263327</v>
      </c>
      <c r="M1238" s="120">
        <f t="shared" si="637"/>
        <v>1.00420033</v>
      </c>
      <c r="N1238" s="120">
        <f t="shared" si="630"/>
        <v>1.2701044240727739</v>
      </c>
      <c r="O1238" s="113">
        <f t="shared" si="633"/>
        <v>1.2734489499999999</v>
      </c>
      <c r="P1238" s="113">
        <f t="shared" si="641"/>
        <v>1424.0567241599999</v>
      </c>
      <c r="Q1238" s="11">
        <f t="shared" si="653"/>
        <v>0</v>
      </c>
      <c r="R1238" s="30">
        <f t="shared" si="649"/>
        <v>0</v>
      </c>
      <c r="S1238" s="8">
        <f t="shared" si="642"/>
        <v>0</v>
      </c>
      <c r="T1238" s="122">
        <f t="shared" si="650"/>
        <v>0.13059999999999999</v>
      </c>
      <c r="U1238" s="121">
        <f t="shared" si="632"/>
        <v>7</v>
      </c>
      <c r="V1238" s="121">
        <v>252</v>
      </c>
      <c r="W1238" s="120">
        <f t="shared" si="643"/>
        <v>1.0034154989999999</v>
      </c>
      <c r="X1238" s="113">
        <f t="shared" si="631"/>
        <v>4.8638643100000003</v>
      </c>
      <c r="Y1238" s="113">
        <f t="shared" si="644"/>
        <v>0</v>
      </c>
      <c r="Z1238" s="125" t="str">
        <f t="shared" si="654"/>
        <v>J=</v>
      </c>
      <c r="AA1238" s="118">
        <f t="shared" si="655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>
        <f t="shared" si="645"/>
        <v>45384</v>
      </c>
      <c r="B1239" s="113">
        <f t="shared" si="638"/>
        <v>1430.15396158</v>
      </c>
      <c r="C1239" s="113">
        <f t="shared" si="651"/>
        <v>1118.26761816</v>
      </c>
      <c r="D1239" s="114">
        <f t="shared" si="646"/>
        <v>6801.72</v>
      </c>
      <c r="E1239" s="115">
        <f t="shared" si="634"/>
        <v>6858.17</v>
      </c>
      <c r="F1239" s="116">
        <f t="shared" si="635"/>
        <v>45342</v>
      </c>
      <c r="G1239" s="117">
        <f t="shared" si="639"/>
        <v>8.2993713354857501E-3</v>
      </c>
      <c r="H1239" s="118">
        <f t="shared" si="652"/>
        <v>45404</v>
      </c>
      <c r="I1239" s="118">
        <f t="shared" si="640"/>
        <v>45404</v>
      </c>
      <c r="J1239" s="119">
        <f t="shared" si="647"/>
        <v>22</v>
      </c>
      <c r="K1239" s="119">
        <f t="shared" si="636"/>
        <v>8</v>
      </c>
      <c r="L1239" s="8">
        <f t="shared" si="648"/>
        <v>1.0030100099999999</v>
      </c>
      <c r="M1239" s="120">
        <f t="shared" si="637"/>
        <v>1.00420033</v>
      </c>
      <c r="N1239" s="120">
        <f t="shared" si="630"/>
        <v>1.2701044240727739</v>
      </c>
      <c r="O1239" s="113">
        <f t="shared" si="633"/>
        <v>1.27392745</v>
      </c>
      <c r="P1239" s="113">
        <f t="shared" si="641"/>
        <v>1424.5918152199999</v>
      </c>
      <c r="Q1239" s="11">
        <f t="shared" si="653"/>
        <v>0</v>
      </c>
      <c r="R1239" s="30">
        <f t="shared" si="649"/>
        <v>0</v>
      </c>
      <c r="S1239" s="8">
        <f t="shared" si="642"/>
        <v>0</v>
      </c>
      <c r="T1239" s="122">
        <f t="shared" si="650"/>
        <v>0.13059999999999999</v>
      </c>
      <c r="U1239" s="121">
        <f t="shared" si="632"/>
        <v>8</v>
      </c>
      <c r="V1239" s="121">
        <v>252</v>
      </c>
      <c r="W1239" s="120">
        <f t="shared" si="643"/>
        <v>1.003904379</v>
      </c>
      <c r="X1239" s="113">
        <f t="shared" si="631"/>
        <v>5.5621463599999998</v>
      </c>
      <c r="Y1239" s="113">
        <f t="shared" si="644"/>
        <v>0</v>
      </c>
      <c r="Z1239" s="125" t="str">
        <f t="shared" si="654"/>
        <v>J=</v>
      </c>
      <c r="AA1239" s="118">
        <f t="shared" si="655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>
        <f t="shared" si="645"/>
        <v>45385</v>
      </c>
      <c r="B1240" s="113">
        <f t="shared" si="638"/>
        <v>1431.3884104599999</v>
      </c>
      <c r="C1240" s="113">
        <f t="shared" si="651"/>
        <v>1118.26761816</v>
      </c>
      <c r="D1240" s="114">
        <f t="shared" si="646"/>
        <v>6801.72</v>
      </c>
      <c r="E1240" s="115">
        <f t="shared" si="634"/>
        <v>6858.17</v>
      </c>
      <c r="F1240" s="116">
        <f t="shared" si="635"/>
        <v>45342</v>
      </c>
      <c r="G1240" s="117">
        <f t="shared" si="639"/>
        <v>8.2993713354857501E-3</v>
      </c>
      <c r="H1240" s="118">
        <f t="shared" si="652"/>
        <v>45404</v>
      </c>
      <c r="I1240" s="118">
        <f t="shared" si="640"/>
        <v>45404</v>
      </c>
      <c r="J1240" s="119">
        <f t="shared" si="647"/>
        <v>22</v>
      </c>
      <c r="K1240" s="119">
        <f t="shared" si="636"/>
        <v>9</v>
      </c>
      <c r="L1240" s="8">
        <f t="shared" si="648"/>
        <v>1.0033869</v>
      </c>
      <c r="M1240" s="120">
        <f t="shared" si="637"/>
        <v>1.00420033</v>
      </c>
      <c r="N1240" s="120">
        <f t="shared" si="630"/>
        <v>1.2701044240727739</v>
      </c>
      <c r="O1240" s="113">
        <f t="shared" si="633"/>
        <v>1.27440614</v>
      </c>
      <c r="P1240" s="113">
        <f t="shared" si="641"/>
        <v>1425.12711874</v>
      </c>
      <c r="Q1240" s="11">
        <f t="shared" si="653"/>
        <v>0</v>
      </c>
      <c r="R1240" s="30">
        <f t="shared" si="649"/>
        <v>0</v>
      </c>
      <c r="S1240" s="8">
        <f t="shared" si="642"/>
        <v>0</v>
      </c>
      <c r="T1240" s="122">
        <f t="shared" si="650"/>
        <v>0.13059999999999999</v>
      </c>
      <c r="U1240" s="121">
        <f t="shared" si="632"/>
        <v>9</v>
      </c>
      <c r="V1240" s="121">
        <v>252</v>
      </c>
      <c r="W1240" s="120">
        <f t="shared" si="643"/>
        <v>1.0043934969999999</v>
      </c>
      <c r="X1240" s="113">
        <f t="shared" si="631"/>
        <v>6.26129172</v>
      </c>
      <c r="Y1240" s="113">
        <f t="shared" si="644"/>
        <v>0</v>
      </c>
      <c r="Z1240" s="125" t="str">
        <f t="shared" si="654"/>
        <v>J=</v>
      </c>
      <c r="AA1240" s="118">
        <f t="shared" si="655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>
        <f t="shared" si="645"/>
        <v>45386</v>
      </c>
      <c r="B1241" s="113">
        <f t="shared" si="638"/>
        <v>1432.6239133300001</v>
      </c>
      <c r="C1241" s="113">
        <f t="shared" si="651"/>
        <v>1118.26761816</v>
      </c>
      <c r="D1241" s="114">
        <f t="shared" si="646"/>
        <v>6801.72</v>
      </c>
      <c r="E1241" s="115">
        <f t="shared" si="634"/>
        <v>6858.17</v>
      </c>
      <c r="F1241" s="116">
        <f t="shared" si="635"/>
        <v>45342</v>
      </c>
      <c r="G1241" s="117">
        <f t="shared" si="639"/>
        <v>8.2993713354857501E-3</v>
      </c>
      <c r="H1241" s="118">
        <f t="shared" si="652"/>
        <v>45404</v>
      </c>
      <c r="I1241" s="118">
        <f t="shared" si="640"/>
        <v>45404</v>
      </c>
      <c r="J1241" s="119">
        <f t="shared" si="647"/>
        <v>22</v>
      </c>
      <c r="K1241" s="119">
        <f t="shared" si="636"/>
        <v>10</v>
      </c>
      <c r="L1241" s="8">
        <f t="shared" si="648"/>
        <v>1.0037639300000001</v>
      </c>
      <c r="M1241" s="120">
        <f t="shared" si="637"/>
        <v>1.00420033</v>
      </c>
      <c r="N1241" s="120">
        <f t="shared" si="630"/>
        <v>1.2701044240727739</v>
      </c>
      <c r="O1241" s="113">
        <f t="shared" si="633"/>
        <v>1.274885</v>
      </c>
      <c r="P1241" s="113">
        <f t="shared" si="641"/>
        <v>1425.66261237</v>
      </c>
      <c r="Q1241" s="11">
        <f t="shared" si="653"/>
        <v>0</v>
      </c>
      <c r="R1241" s="30">
        <f t="shared" si="649"/>
        <v>0</v>
      </c>
      <c r="S1241" s="8">
        <f t="shared" si="642"/>
        <v>0</v>
      </c>
      <c r="T1241" s="122">
        <f t="shared" si="650"/>
        <v>0.13059999999999999</v>
      </c>
      <c r="U1241" s="121">
        <f t="shared" si="632"/>
        <v>10</v>
      </c>
      <c r="V1241" s="121">
        <v>252</v>
      </c>
      <c r="W1241" s="120">
        <f t="shared" si="643"/>
        <v>1.004882853</v>
      </c>
      <c r="X1241" s="113">
        <f t="shared" si="631"/>
        <v>6.96130096</v>
      </c>
      <c r="Y1241" s="113">
        <f t="shared" si="644"/>
        <v>0</v>
      </c>
      <c r="Z1241" s="125" t="str">
        <f t="shared" si="654"/>
        <v>J=</v>
      </c>
      <c r="AA1241" s="118">
        <f t="shared" si="655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>
        <f t="shared" si="645"/>
        <v>45387</v>
      </c>
      <c r="B1242" s="113">
        <f t="shared" si="638"/>
        <v>1433.86050602</v>
      </c>
      <c r="C1242" s="113">
        <f t="shared" si="651"/>
        <v>1118.26761816</v>
      </c>
      <c r="D1242" s="114">
        <f t="shared" si="646"/>
        <v>6801.72</v>
      </c>
      <c r="E1242" s="115">
        <f t="shared" si="634"/>
        <v>6858.17</v>
      </c>
      <c r="F1242" s="116">
        <f t="shared" si="635"/>
        <v>45342</v>
      </c>
      <c r="G1242" s="117">
        <f t="shared" si="639"/>
        <v>8.2993713354857501E-3</v>
      </c>
      <c r="H1242" s="118">
        <f t="shared" si="652"/>
        <v>45404</v>
      </c>
      <c r="I1242" s="118">
        <f t="shared" si="640"/>
        <v>45404</v>
      </c>
      <c r="J1242" s="119">
        <f t="shared" si="647"/>
        <v>22</v>
      </c>
      <c r="K1242" s="119">
        <f t="shared" si="636"/>
        <v>11</v>
      </c>
      <c r="L1242" s="8">
        <f t="shared" si="648"/>
        <v>1.0041411099999999</v>
      </c>
      <c r="M1242" s="120">
        <f t="shared" si="637"/>
        <v>1.00420033</v>
      </c>
      <c r="N1242" s="120">
        <f t="shared" si="630"/>
        <v>1.2701044240727739</v>
      </c>
      <c r="O1242" s="113">
        <f t="shared" si="633"/>
        <v>1.27536406</v>
      </c>
      <c r="P1242" s="113">
        <f t="shared" si="641"/>
        <v>1426.1983296599999</v>
      </c>
      <c r="Q1242" s="11">
        <f t="shared" si="653"/>
        <v>0</v>
      </c>
      <c r="R1242" s="30">
        <f t="shared" si="649"/>
        <v>0</v>
      </c>
      <c r="S1242" s="8">
        <f t="shared" si="642"/>
        <v>0</v>
      </c>
      <c r="T1242" s="122">
        <f t="shared" si="650"/>
        <v>0.13059999999999999</v>
      </c>
      <c r="U1242" s="121">
        <f t="shared" si="632"/>
        <v>11</v>
      </c>
      <c r="V1242" s="121">
        <v>252</v>
      </c>
      <c r="W1242" s="120">
        <f t="shared" si="643"/>
        <v>1.0053724479999999</v>
      </c>
      <c r="X1242" s="113">
        <f t="shared" si="631"/>
        <v>7.6621763600000001</v>
      </c>
      <c r="Y1242" s="113">
        <f t="shared" si="644"/>
        <v>0</v>
      </c>
      <c r="Z1242" s="125" t="str">
        <f t="shared" si="654"/>
        <v>J=</v>
      </c>
      <c r="AA1242" s="118">
        <f t="shared" si="655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>
        <f t="shared" si="645"/>
        <v>45388</v>
      </c>
      <c r="B1243" s="113">
        <f t="shared" si="638"/>
        <v>1435.0981428100001</v>
      </c>
      <c r="C1243" s="113">
        <f t="shared" si="651"/>
        <v>1118.26761816</v>
      </c>
      <c r="D1243" s="114">
        <f t="shared" si="646"/>
        <v>6801.72</v>
      </c>
      <c r="E1243" s="115">
        <f t="shared" si="634"/>
        <v>6858.17</v>
      </c>
      <c r="F1243" s="116">
        <f t="shared" si="635"/>
        <v>45342</v>
      </c>
      <c r="G1243" s="117">
        <f t="shared" si="639"/>
        <v>8.2993713354857501E-3</v>
      </c>
      <c r="H1243" s="118">
        <f t="shared" si="652"/>
        <v>45404</v>
      </c>
      <c r="I1243" s="118">
        <f t="shared" si="640"/>
        <v>45404</v>
      </c>
      <c r="J1243" s="119">
        <f t="shared" si="647"/>
        <v>22</v>
      </c>
      <c r="K1243" s="119">
        <f t="shared" si="636"/>
        <v>12</v>
      </c>
      <c r="L1243" s="8">
        <f t="shared" si="648"/>
        <v>1.0045184199999999</v>
      </c>
      <c r="M1243" s="120">
        <f t="shared" si="637"/>
        <v>1.00420033</v>
      </c>
      <c r="N1243" s="120">
        <f t="shared" si="630"/>
        <v>1.2701044240727739</v>
      </c>
      <c r="O1243" s="113">
        <f t="shared" si="633"/>
        <v>1.2758432799999999</v>
      </c>
      <c r="P1243" s="113">
        <f t="shared" si="641"/>
        <v>1426.73422587</v>
      </c>
      <c r="Q1243" s="11">
        <f t="shared" si="653"/>
        <v>0</v>
      </c>
      <c r="R1243" s="30">
        <f t="shared" si="649"/>
        <v>0</v>
      </c>
      <c r="S1243" s="8">
        <f t="shared" si="642"/>
        <v>0</v>
      </c>
      <c r="T1243" s="122">
        <f t="shared" si="650"/>
        <v>0.13059999999999999</v>
      </c>
      <c r="U1243" s="121">
        <f t="shared" si="632"/>
        <v>12</v>
      </c>
      <c r="V1243" s="121">
        <v>252</v>
      </c>
      <c r="W1243" s="120">
        <f t="shared" si="643"/>
        <v>1.005862281</v>
      </c>
      <c r="X1243" s="113">
        <f t="shared" si="631"/>
        <v>8.3639169399999993</v>
      </c>
      <c r="Y1243" s="113">
        <f t="shared" si="644"/>
        <v>0</v>
      </c>
      <c r="Z1243" s="125" t="str">
        <f t="shared" si="654"/>
        <v>J=</v>
      </c>
      <c r="AA1243" s="118">
        <f t="shared" si="655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>
        <f t="shared" si="645"/>
        <v>45389</v>
      </c>
      <c r="B1244" s="113">
        <f t="shared" si="638"/>
        <v>1435.0981428100001</v>
      </c>
      <c r="C1244" s="113">
        <f t="shared" si="651"/>
        <v>1118.26761816</v>
      </c>
      <c r="D1244" s="114">
        <f t="shared" si="646"/>
        <v>6801.72</v>
      </c>
      <c r="E1244" s="115">
        <f t="shared" si="634"/>
        <v>6858.17</v>
      </c>
      <c r="F1244" s="116">
        <f t="shared" si="635"/>
        <v>45342</v>
      </c>
      <c r="G1244" s="117">
        <f t="shared" si="639"/>
        <v>8.2993713354857501E-3</v>
      </c>
      <c r="H1244" s="118">
        <f t="shared" si="652"/>
        <v>45404</v>
      </c>
      <c r="I1244" s="118">
        <f t="shared" si="640"/>
        <v>45404</v>
      </c>
      <c r="J1244" s="119">
        <f t="shared" si="647"/>
        <v>22</v>
      </c>
      <c r="K1244" s="119">
        <f t="shared" si="636"/>
        <v>12</v>
      </c>
      <c r="L1244" s="8">
        <f t="shared" si="648"/>
        <v>1.0045184199999999</v>
      </c>
      <c r="M1244" s="120">
        <f t="shared" si="637"/>
        <v>1.00420033</v>
      </c>
      <c r="N1244" s="120">
        <f t="shared" si="630"/>
        <v>1.2701044240727739</v>
      </c>
      <c r="O1244" s="113">
        <f t="shared" si="633"/>
        <v>1.2758432799999999</v>
      </c>
      <c r="P1244" s="113">
        <f t="shared" si="641"/>
        <v>1426.73422587</v>
      </c>
      <c r="Q1244" s="11">
        <f t="shared" si="653"/>
        <v>0</v>
      </c>
      <c r="R1244" s="30">
        <f t="shared" si="649"/>
        <v>0</v>
      </c>
      <c r="S1244" s="8">
        <f t="shared" si="642"/>
        <v>0</v>
      </c>
      <c r="T1244" s="122">
        <f t="shared" si="650"/>
        <v>0.13059999999999999</v>
      </c>
      <c r="U1244" s="121">
        <f t="shared" si="632"/>
        <v>12</v>
      </c>
      <c r="V1244" s="121">
        <v>252</v>
      </c>
      <c r="W1244" s="120">
        <f t="shared" si="643"/>
        <v>1.005862281</v>
      </c>
      <c r="X1244" s="113">
        <f t="shared" si="631"/>
        <v>8.3639169399999993</v>
      </c>
      <c r="Y1244" s="113">
        <f t="shared" si="644"/>
        <v>0</v>
      </c>
      <c r="Z1244" s="125" t="str">
        <f t="shared" si="654"/>
        <v>J=</v>
      </c>
      <c r="AA1244" s="118">
        <f t="shared" si="655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>
        <f t="shared" si="645"/>
        <v>45390</v>
      </c>
      <c r="B1245" s="113">
        <f t="shared" si="638"/>
        <v>1435.0981428100001</v>
      </c>
      <c r="C1245" s="113">
        <f t="shared" si="651"/>
        <v>1118.26761816</v>
      </c>
      <c r="D1245" s="114">
        <f t="shared" si="646"/>
        <v>6801.72</v>
      </c>
      <c r="E1245" s="115">
        <f t="shared" si="634"/>
        <v>6858.17</v>
      </c>
      <c r="F1245" s="116">
        <f t="shared" si="635"/>
        <v>45342</v>
      </c>
      <c r="G1245" s="117">
        <f t="shared" si="639"/>
        <v>8.2993713354857501E-3</v>
      </c>
      <c r="H1245" s="118">
        <f t="shared" si="652"/>
        <v>45404</v>
      </c>
      <c r="I1245" s="118">
        <f t="shared" si="640"/>
        <v>45404</v>
      </c>
      <c r="J1245" s="119">
        <f t="shared" si="647"/>
        <v>22</v>
      </c>
      <c r="K1245" s="119">
        <f t="shared" si="636"/>
        <v>12</v>
      </c>
      <c r="L1245" s="8">
        <f t="shared" si="648"/>
        <v>1.0045184199999999</v>
      </c>
      <c r="M1245" s="120">
        <f t="shared" si="637"/>
        <v>1.00420033</v>
      </c>
      <c r="N1245" s="120">
        <f t="shared" si="630"/>
        <v>1.2701044240727739</v>
      </c>
      <c r="O1245" s="113">
        <f t="shared" si="633"/>
        <v>1.2758432799999999</v>
      </c>
      <c r="P1245" s="113">
        <f t="shared" si="641"/>
        <v>1426.73422587</v>
      </c>
      <c r="Q1245" s="11">
        <f t="shared" si="653"/>
        <v>0</v>
      </c>
      <c r="R1245" s="30">
        <f t="shared" si="649"/>
        <v>0</v>
      </c>
      <c r="S1245" s="8">
        <f t="shared" si="642"/>
        <v>0</v>
      </c>
      <c r="T1245" s="122">
        <f t="shared" si="650"/>
        <v>0.13059999999999999</v>
      </c>
      <c r="U1245" s="121">
        <f t="shared" si="632"/>
        <v>12</v>
      </c>
      <c r="V1245" s="121">
        <v>252</v>
      </c>
      <c r="W1245" s="120">
        <f t="shared" si="643"/>
        <v>1.005862281</v>
      </c>
      <c r="X1245" s="113">
        <f t="shared" si="631"/>
        <v>8.3639169399999993</v>
      </c>
      <c r="Y1245" s="113">
        <f t="shared" si="644"/>
        <v>0</v>
      </c>
      <c r="Z1245" s="125" t="str">
        <f t="shared" si="654"/>
        <v>J=</v>
      </c>
      <c r="AA1245" s="118">
        <f t="shared" si="655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>
        <f t="shared" si="645"/>
        <v>45391</v>
      </c>
      <c r="B1246" s="113">
        <f t="shared" si="638"/>
        <v>1436.3368707899999</v>
      </c>
      <c r="C1246" s="113">
        <f t="shared" si="651"/>
        <v>1118.26761816</v>
      </c>
      <c r="D1246" s="114">
        <f t="shared" si="646"/>
        <v>6801.72</v>
      </c>
      <c r="E1246" s="115">
        <f t="shared" si="634"/>
        <v>6858.17</v>
      </c>
      <c r="F1246" s="116">
        <f t="shared" si="635"/>
        <v>45342</v>
      </c>
      <c r="G1246" s="117">
        <f t="shared" si="639"/>
        <v>8.2993713354857501E-3</v>
      </c>
      <c r="H1246" s="118">
        <f t="shared" si="652"/>
        <v>45404</v>
      </c>
      <c r="I1246" s="118">
        <f t="shared" si="640"/>
        <v>45404</v>
      </c>
      <c r="J1246" s="119">
        <f t="shared" si="647"/>
        <v>22</v>
      </c>
      <c r="K1246" s="119">
        <f t="shared" si="636"/>
        <v>13</v>
      </c>
      <c r="L1246" s="8">
        <f t="shared" si="648"/>
        <v>1.0048958800000001</v>
      </c>
      <c r="M1246" s="120">
        <f t="shared" si="637"/>
        <v>1.00420033</v>
      </c>
      <c r="N1246" s="120">
        <f t="shared" si="630"/>
        <v>1.2701044240727739</v>
      </c>
      <c r="O1246" s="113">
        <f t="shared" si="633"/>
        <v>1.2763226999999999</v>
      </c>
      <c r="P1246" s="113">
        <f t="shared" si="641"/>
        <v>1427.2703457299999</v>
      </c>
      <c r="Q1246" s="11">
        <f t="shared" si="653"/>
        <v>0</v>
      </c>
      <c r="R1246" s="30">
        <f t="shared" si="649"/>
        <v>0</v>
      </c>
      <c r="S1246" s="8">
        <f t="shared" si="642"/>
        <v>0</v>
      </c>
      <c r="T1246" s="122">
        <f t="shared" si="650"/>
        <v>0.13059999999999999</v>
      </c>
      <c r="U1246" s="121">
        <f t="shared" si="632"/>
        <v>13</v>
      </c>
      <c r="V1246" s="121">
        <v>252</v>
      </c>
      <c r="W1246" s="120">
        <f t="shared" si="643"/>
        <v>1.006352353</v>
      </c>
      <c r="X1246" s="113">
        <f t="shared" si="631"/>
        <v>9.06652506</v>
      </c>
      <c r="Y1246" s="113">
        <f t="shared" si="644"/>
        <v>0</v>
      </c>
      <c r="Z1246" s="125" t="str">
        <f t="shared" si="654"/>
        <v>J=</v>
      </c>
      <c r="AA1246" s="118">
        <f t="shared" si="655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>
        <f t="shared" si="645"/>
        <v>45392</v>
      </c>
      <c r="B1247" s="113">
        <f t="shared" si="638"/>
        <v>1437.57664563</v>
      </c>
      <c r="C1247" s="113">
        <f t="shared" si="651"/>
        <v>1118.26761816</v>
      </c>
      <c r="D1247" s="114">
        <f t="shared" si="646"/>
        <v>6801.72</v>
      </c>
      <c r="E1247" s="115">
        <f t="shared" si="634"/>
        <v>6858.17</v>
      </c>
      <c r="F1247" s="116">
        <f t="shared" si="635"/>
        <v>45342</v>
      </c>
      <c r="G1247" s="117">
        <f t="shared" si="639"/>
        <v>8.2993713354857501E-3</v>
      </c>
      <c r="H1247" s="118">
        <f t="shared" si="652"/>
        <v>45404</v>
      </c>
      <c r="I1247" s="118">
        <f t="shared" si="640"/>
        <v>45404</v>
      </c>
      <c r="J1247" s="119">
        <f t="shared" si="647"/>
        <v>22</v>
      </c>
      <c r="K1247" s="119">
        <f t="shared" si="636"/>
        <v>14</v>
      </c>
      <c r="L1247" s="8">
        <f t="shared" si="648"/>
        <v>1.0052734699999999</v>
      </c>
      <c r="M1247" s="120">
        <f t="shared" si="637"/>
        <v>1.00420033</v>
      </c>
      <c r="N1247" s="120">
        <f t="shared" ref="N1247:N1310" si="656">IF(I1247&gt;I1246,N1246*M1247,N1246)</f>
        <v>1.2701044240727739</v>
      </c>
      <c r="O1247" s="113">
        <f t="shared" si="633"/>
        <v>1.2768022800000001</v>
      </c>
      <c r="P1247" s="113">
        <f t="shared" si="641"/>
        <v>1427.8066445100001</v>
      </c>
      <c r="Q1247" s="11">
        <f t="shared" si="653"/>
        <v>0</v>
      </c>
      <c r="R1247" s="30">
        <f t="shared" si="649"/>
        <v>0</v>
      </c>
      <c r="S1247" s="8">
        <f t="shared" si="642"/>
        <v>0</v>
      </c>
      <c r="T1247" s="122">
        <f t="shared" si="650"/>
        <v>0.13059999999999999</v>
      </c>
      <c r="U1247" s="121">
        <f t="shared" si="632"/>
        <v>14</v>
      </c>
      <c r="V1247" s="121">
        <v>252</v>
      </c>
      <c r="W1247" s="120">
        <f t="shared" si="643"/>
        <v>1.0068426640000001</v>
      </c>
      <c r="X1247" s="113">
        <f t="shared" si="631"/>
        <v>9.7700011199999999</v>
      </c>
      <c r="Y1247" s="113">
        <f t="shared" si="644"/>
        <v>0</v>
      </c>
      <c r="Z1247" s="125" t="str">
        <f t="shared" si="654"/>
        <v>J=</v>
      </c>
      <c r="AA1247" s="118">
        <f t="shared" si="655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>
        <f t="shared" si="645"/>
        <v>45393</v>
      </c>
      <c r="B1248" s="113">
        <f t="shared" si="638"/>
        <v>1438.8175003600002</v>
      </c>
      <c r="C1248" s="113">
        <f t="shared" si="651"/>
        <v>1118.26761816</v>
      </c>
      <c r="D1248" s="114">
        <f t="shared" si="646"/>
        <v>6801.72</v>
      </c>
      <c r="E1248" s="115">
        <f t="shared" si="634"/>
        <v>6858.17</v>
      </c>
      <c r="F1248" s="116">
        <f t="shared" si="635"/>
        <v>45342</v>
      </c>
      <c r="G1248" s="117">
        <f t="shared" si="639"/>
        <v>8.2993713354857501E-3</v>
      </c>
      <c r="H1248" s="118">
        <f t="shared" si="652"/>
        <v>45404</v>
      </c>
      <c r="I1248" s="118">
        <f t="shared" si="640"/>
        <v>45404</v>
      </c>
      <c r="J1248" s="119">
        <f t="shared" si="647"/>
        <v>22</v>
      </c>
      <c r="K1248" s="119">
        <f t="shared" si="636"/>
        <v>15</v>
      </c>
      <c r="L1248" s="8">
        <f t="shared" si="648"/>
        <v>1.0056512099999999</v>
      </c>
      <c r="M1248" s="120">
        <f t="shared" si="637"/>
        <v>1.00420033</v>
      </c>
      <c r="N1248" s="120">
        <f t="shared" si="656"/>
        <v>1.2701044240727739</v>
      </c>
      <c r="O1248" s="113">
        <f t="shared" si="633"/>
        <v>1.2772820499999999</v>
      </c>
      <c r="P1248" s="113">
        <f t="shared" si="641"/>
        <v>1428.3431557700001</v>
      </c>
      <c r="Q1248" s="11">
        <f t="shared" si="653"/>
        <v>0</v>
      </c>
      <c r="R1248" s="30">
        <f t="shared" si="649"/>
        <v>0</v>
      </c>
      <c r="S1248" s="8">
        <f t="shared" si="642"/>
        <v>0</v>
      </c>
      <c r="T1248" s="122">
        <f t="shared" si="650"/>
        <v>0.13059999999999999</v>
      </c>
      <c r="U1248" s="121">
        <f t="shared" si="632"/>
        <v>15</v>
      </c>
      <c r="V1248" s="121">
        <v>252</v>
      </c>
      <c r="W1248" s="120">
        <f t="shared" si="643"/>
        <v>1.0073332129999999</v>
      </c>
      <c r="X1248" s="113">
        <f t="shared" si="631"/>
        <v>10.474344589999999</v>
      </c>
      <c r="Y1248" s="113">
        <f t="shared" si="644"/>
        <v>0</v>
      </c>
      <c r="Z1248" s="125" t="str">
        <f t="shared" si="654"/>
        <v>J=</v>
      </c>
      <c r="AA1248" s="118">
        <f t="shared" si="655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>
        <f t="shared" si="645"/>
        <v>45394</v>
      </c>
      <c r="B1249" s="113">
        <f t="shared" si="638"/>
        <v>1440.0594159799998</v>
      </c>
      <c r="C1249" s="113">
        <f t="shared" si="651"/>
        <v>1118.26761816</v>
      </c>
      <c r="D1249" s="114">
        <f t="shared" si="646"/>
        <v>6801.72</v>
      </c>
      <c r="E1249" s="115">
        <f t="shared" si="634"/>
        <v>6858.17</v>
      </c>
      <c r="F1249" s="116">
        <f t="shared" si="635"/>
        <v>45342</v>
      </c>
      <c r="G1249" s="117">
        <f t="shared" si="639"/>
        <v>8.2993713354857501E-3</v>
      </c>
      <c r="H1249" s="118">
        <f t="shared" si="652"/>
        <v>45404</v>
      </c>
      <c r="I1249" s="118">
        <f t="shared" si="640"/>
        <v>45404</v>
      </c>
      <c r="J1249" s="119">
        <f t="shared" si="647"/>
        <v>22</v>
      </c>
      <c r="K1249" s="119">
        <f t="shared" si="636"/>
        <v>16</v>
      </c>
      <c r="L1249" s="8">
        <f t="shared" si="648"/>
        <v>1.00602909</v>
      </c>
      <c r="M1249" s="120">
        <f t="shared" si="637"/>
        <v>1.00420033</v>
      </c>
      <c r="N1249" s="120">
        <f t="shared" si="656"/>
        <v>1.2701044240727739</v>
      </c>
      <c r="O1249" s="113">
        <f t="shared" si="633"/>
        <v>1.2777619899999999</v>
      </c>
      <c r="P1249" s="113">
        <f t="shared" si="641"/>
        <v>1428.8798571299999</v>
      </c>
      <c r="Q1249" s="11">
        <f t="shared" si="653"/>
        <v>0</v>
      </c>
      <c r="R1249" s="30">
        <f t="shared" si="649"/>
        <v>0</v>
      </c>
      <c r="S1249" s="8">
        <f t="shared" si="642"/>
        <v>0</v>
      </c>
      <c r="T1249" s="122">
        <f t="shared" si="650"/>
        <v>0.13059999999999999</v>
      </c>
      <c r="U1249" s="121">
        <f t="shared" si="632"/>
        <v>16</v>
      </c>
      <c r="V1249" s="121">
        <v>252</v>
      </c>
      <c r="W1249" s="120">
        <f t="shared" si="643"/>
        <v>1.007824002</v>
      </c>
      <c r="X1249" s="113">
        <f t="shared" si="631"/>
        <v>11.179558849999999</v>
      </c>
      <c r="Y1249" s="113">
        <f t="shared" si="644"/>
        <v>0</v>
      </c>
      <c r="Z1249" s="125" t="str">
        <f t="shared" si="654"/>
        <v>J=</v>
      </c>
      <c r="AA1249" s="118">
        <f t="shared" si="655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>
        <f t="shared" si="645"/>
        <v>45395</v>
      </c>
      <c r="B1250" s="113">
        <f t="shared" si="638"/>
        <v>1441.3024255599998</v>
      </c>
      <c r="C1250" s="113">
        <f t="shared" si="651"/>
        <v>1118.26761816</v>
      </c>
      <c r="D1250" s="114">
        <f t="shared" si="646"/>
        <v>6801.72</v>
      </c>
      <c r="E1250" s="115">
        <f t="shared" si="634"/>
        <v>6858.17</v>
      </c>
      <c r="F1250" s="116">
        <f t="shared" si="635"/>
        <v>45342</v>
      </c>
      <c r="G1250" s="117">
        <f t="shared" si="639"/>
        <v>8.2993713354857501E-3</v>
      </c>
      <c r="H1250" s="118">
        <f t="shared" si="652"/>
        <v>45404</v>
      </c>
      <c r="I1250" s="118">
        <f t="shared" si="640"/>
        <v>45404</v>
      </c>
      <c r="J1250" s="119">
        <f t="shared" si="647"/>
        <v>22</v>
      </c>
      <c r="K1250" s="119">
        <f t="shared" si="636"/>
        <v>17</v>
      </c>
      <c r="L1250" s="8">
        <f t="shared" si="648"/>
        <v>1.00640712</v>
      </c>
      <c r="M1250" s="120">
        <f t="shared" si="637"/>
        <v>1.00420033</v>
      </c>
      <c r="N1250" s="120">
        <f t="shared" si="656"/>
        <v>1.2701044240727739</v>
      </c>
      <c r="O1250" s="113">
        <f t="shared" si="633"/>
        <v>1.27824213</v>
      </c>
      <c r="P1250" s="113">
        <f t="shared" si="641"/>
        <v>1429.4167821399999</v>
      </c>
      <c r="Q1250" s="11">
        <f t="shared" si="653"/>
        <v>0</v>
      </c>
      <c r="R1250" s="30">
        <f t="shared" si="649"/>
        <v>0</v>
      </c>
      <c r="S1250" s="8">
        <f t="shared" si="642"/>
        <v>0</v>
      </c>
      <c r="T1250" s="122">
        <f t="shared" si="650"/>
        <v>0.13059999999999999</v>
      </c>
      <c r="U1250" s="121">
        <f t="shared" si="632"/>
        <v>17</v>
      </c>
      <c r="V1250" s="121">
        <v>252</v>
      </c>
      <c r="W1250" s="120">
        <f t="shared" si="643"/>
        <v>1.0083150299999999</v>
      </c>
      <c r="X1250" s="113">
        <f t="shared" ref="X1250:X1313" si="657">TRUNC((P1250*(W1250-1)),8)</f>
        <v>11.885643419999999</v>
      </c>
      <c r="Y1250" s="113">
        <f t="shared" si="644"/>
        <v>0</v>
      </c>
      <c r="Z1250" s="125" t="str">
        <f t="shared" si="654"/>
        <v>J=</v>
      </c>
      <c r="AA1250" s="118">
        <f t="shared" si="655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>
        <f t="shared" si="645"/>
        <v>45396</v>
      </c>
      <c r="B1251" s="113">
        <f t="shared" si="638"/>
        <v>1441.3024255599998</v>
      </c>
      <c r="C1251" s="113">
        <f t="shared" si="651"/>
        <v>1118.26761816</v>
      </c>
      <c r="D1251" s="114">
        <f t="shared" si="646"/>
        <v>6801.72</v>
      </c>
      <c r="E1251" s="115">
        <f t="shared" si="634"/>
        <v>6858.17</v>
      </c>
      <c r="F1251" s="116">
        <f t="shared" si="635"/>
        <v>45342</v>
      </c>
      <c r="G1251" s="117">
        <f t="shared" si="639"/>
        <v>8.2993713354857501E-3</v>
      </c>
      <c r="H1251" s="118">
        <f t="shared" si="652"/>
        <v>45404</v>
      </c>
      <c r="I1251" s="118">
        <f t="shared" si="640"/>
        <v>45404</v>
      </c>
      <c r="J1251" s="119">
        <f t="shared" si="647"/>
        <v>22</v>
      </c>
      <c r="K1251" s="119">
        <f t="shared" si="636"/>
        <v>17</v>
      </c>
      <c r="L1251" s="8">
        <f t="shared" si="648"/>
        <v>1.00640712</v>
      </c>
      <c r="M1251" s="120">
        <f t="shared" si="637"/>
        <v>1.00420033</v>
      </c>
      <c r="N1251" s="120">
        <f t="shared" si="656"/>
        <v>1.2701044240727739</v>
      </c>
      <c r="O1251" s="113">
        <f t="shared" si="633"/>
        <v>1.27824213</v>
      </c>
      <c r="P1251" s="113">
        <f t="shared" si="641"/>
        <v>1429.4167821399999</v>
      </c>
      <c r="Q1251" s="11">
        <f t="shared" si="653"/>
        <v>0</v>
      </c>
      <c r="R1251" s="30">
        <f t="shared" si="649"/>
        <v>0</v>
      </c>
      <c r="S1251" s="8">
        <f t="shared" si="642"/>
        <v>0</v>
      </c>
      <c r="T1251" s="122">
        <f t="shared" si="650"/>
        <v>0.13059999999999999</v>
      </c>
      <c r="U1251" s="121">
        <f t="shared" si="632"/>
        <v>17</v>
      </c>
      <c r="V1251" s="121">
        <v>252</v>
      </c>
      <c r="W1251" s="120">
        <f t="shared" si="643"/>
        <v>1.0083150299999999</v>
      </c>
      <c r="X1251" s="113">
        <f t="shared" si="657"/>
        <v>11.885643419999999</v>
      </c>
      <c r="Y1251" s="113">
        <f t="shared" si="644"/>
        <v>0</v>
      </c>
      <c r="Z1251" s="125" t="str">
        <f t="shared" si="654"/>
        <v>J=</v>
      </c>
      <c r="AA1251" s="118">
        <f t="shared" si="655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>
        <f t="shared" si="645"/>
        <v>45397</v>
      </c>
      <c r="B1252" s="113">
        <f t="shared" si="638"/>
        <v>1441.3024255599998</v>
      </c>
      <c r="C1252" s="113">
        <f t="shared" si="651"/>
        <v>1118.26761816</v>
      </c>
      <c r="D1252" s="114">
        <f t="shared" si="646"/>
        <v>6801.72</v>
      </c>
      <c r="E1252" s="115">
        <f t="shared" si="634"/>
        <v>6858.17</v>
      </c>
      <c r="F1252" s="116">
        <f t="shared" si="635"/>
        <v>45342</v>
      </c>
      <c r="G1252" s="117">
        <f t="shared" si="639"/>
        <v>8.2993713354857501E-3</v>
      </c>
      <c r="H1252" s="118">
        <f t="shared" si="652"/>
        <v>45404</v>
      </c>
      <c r="I1252" s="118">
        <f t="shared" si="640"/>
        <v>45404</v>
      </c>
      <c r="J1252" s="119">
        <f t="shared" si="647"/>
        <v>22</v>
      </c>
      <c r="K1252" s="119">
        <f t="shared" si="636"/>
        <v>17</v>
      </c>
      <c r="L1252" s="8">
        <f t="shared" si="648"/>
        <v>1.00640712</v>
      </c>
      <c r="M1252" s="120">
        <f t="shared" si="637"/>
        <v>1.00420033</v>
      </c>
      <c r="N1252" s="120">
        <f t="shared" si="656"/>
        <v>1.2701044240727739</v>
      </c>
      <c r="O1252" s="113">
        <f t="shared" si="633"/>
        <v>1.27824213</v>
      </c>
      <c r="P1252" s="113">
        <f t="shared" si="641"/>
        <v>1429.4167821399999</v>
      </c>
      <c r="Q1252" s="11">
        <f t="shared" si="653"/>
        <v>0</v>
      </c>
      <c r="R1252" s="30">
        <f t="shared" si="649"/>
        <v>0</v>
      </c>
      <c r="S1252" s="8">
        <f t="shared" si="642"/>
        <v>0</v>
      </c>
      <c r="T1252" s="122">
        <f t="shared" si="650"/>
        <v>0.13059999999999999</v>
      </c>
      <c r="U1252" s="121">
        <f t="shared" si="632"/>
        <v>17</v>
      </c>
      <c r="V1252" s="121">
        <v>252</v>
      </c>
      <c r="W1252" s="120">
        <f t="shared" si="643"/>
        <v>1.0083150299999999</v>
      </c>
      <c r="X1252" s="113">
        <f t="shared" si="657"/>
        <v>11.885643419999999</v>
      </c>
      <c r="Y1252" s="113">
        <f t="shared" si="644"/>
        <v>0</v>
      </c>
      <c r="Z1252" s="125" t="str">
        <f t="shared" si="654"/>
        <v>J=</v>
      </c>
      <c r="AA1252" s="118">
        <f t="shared" si="655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>
        <f t="shared" si="645"/>
        <v>45398</v>
      </c>
      <c r="B1253" s="113">
        <f t="shared" si="638"/>
        <v>1442.5464846900002</v>
      </c>
      <c r="C1253" s="113">
        <f t="shared" si="651"/>
        <v>1118.26761816</v>
      </c>
      <c r="D1253" s="114">
        <f t="shared" si="646"/>
        <v>6801.72</v>
      </c>
      <c r="E1253" s="115">
        <f t="shared" si="634"/>
        <v>6858.17</v>
      </c>
      <c r="F1253" s="116">
        <f t="shared" si="635"/>
        <v>45342</v>
      </c>
      <c r="G1253" s="117">
        <f t="shared" si="639"/>
        <v>8.2993713354857501E-3</v>
      </c>
      <c r="H1253" s="118">
        <f t="shared" si="652"/>
        <v>45404</v>
      </c>
      <c r="I1253" s="118">
        <f t="shared" si="640"/>
        <v>45404</v>
      </c>
      <c r="J1253" s="119">
        <f t="shared" si="647"/>
        <v>22</v>
      </c>
      <c r="K1253" s="119">
        <f t="shared" si="636"/>
        <v>18</v>
      </c>
      <c r="L1253" s="8">
        <f t="shared" si="648"/>
        <v>1.0067852799999999</v>
      </c>
      <c r="M1253" s="120">
        <f t="shared" si="637"/>
        <v>1.00420033</v>
      </c>
      <c r="N1253" s="120">
        <f t="shared" si="656"/>
        <v>1.2701044240727739</v>
      </c>
      <c r="O1253" s="113">
        <f t="shared" si="633"/>
        <v>1.27872243</v>
      </c>
      <c r="P1253" s="113">
        <f t="shared" si="641"/>
        <v>1429.9538860800001</v>
      </c>
      <c r="Q1253" s="11">
        <f t="shared" si="653"/>
        <v>0</v>
      </c>
      <c r="R1253" s="30">
        <f t="shared" si="649"/>
        <v>0</v>
      </c>
      <c r="S1253" s="8">
        <f t="shared" si="642"/>
        <v>0</v>
      </c>
      <c r="T1253" s="122">
        <f t="shared" si="650"/>
        <v>0.13059999999999999</v>
      </c>
      <c r="U1253" s="121">
        <f t="shared" ref="U1253:U1316" si="658">IF(Q1252&gt;0,1,IF(K1253=K1252,U1252,U1252+1))</f>
        <v>18</v>
      </c>
      <c r="V1253" s="121">
        <v>252</v>
      </c>
      <c r="W1253" s="120">
        <f t="shared" si="643"/>
        <v>1.008806297</v>
      </c>
      <c r="X1253" s="113">
        <f t="shared" si="657"/>
        <v>12.59259861</v>
      </c>
      <c r="Y1253" s="113">
        <f t="shared" si="644"/>
        <v>0</v>
      </c>
      <c r="Z1253" s="125" t="str">
        <f t="shared" si="654"/>
        <v>J=</v>
      </c>
      <c r="AA1253" s="118">
        <f t="shared" si="655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>
        <f t="shared" si="645"/>
        <v>45399</v>
      </c>
      <c r="B1254" s="113">
        <f t="shared" si="638"/>
        <v>1443.7916391599999</v>
      </c>
      <c r="C1254" s="113">
        <f t="shared" si="651"/>
        <v>1118.26761816</v>
      </c>
      <c r="D1254" s="114">
        <f t="shared" si="646"/>
        <v>6801.72</v>
      </c>
      <c r="E1254" s="115">
        <f t="shared" si="634"/>
        <v>6858.17</v>
      </c>
      <c r="F1254" s="116">
        <f t="shared" si="635"/>
        <v>45342</v>
      </c>
      <c r="G1254" s="117">
        <f t="shared" si="639"/>
        <v>8.2993713354857501E-3</v>
      </c>
      <c r="H1254" s="118">
        <f t="shared" si="652"/>
        <v>45404</v>
      </c>
      <c r="I1254" s="118">
        <f t="shared" si="640"/>
        <v>45404</v>
      </c>
      <c r="J1254" s="119">
        <f t="shared" si="647"/>
        <v>22</v>
      </c>
      <c r="K1254" s="119">
        <f t="shared" si="636"/>
        <v>19</v>
      </c>
      <c r="L1254" s="8">
        <f t="shared" si="648"/>
        <v>1.00716359</v>
      </c>
      <c r="M1254" s="120">
        <f t="shared" si="637"/>
        <v>1.00420033</v>
      </c>
      <c r="N1254" s="120">
        <f t="shared" si="656"/>
        <v>1.2701044240727739</v>
      </c>
      <c r="O1254" s="113">
        <f t="shared" si="633"/>
        <v>1.2792029300000001</v>
      </c>
      <c r="P1254" s="113">
        <f t="shared" si="641"/>
        <v>1430.49121367</v>
      </c>
      <c r="Q1254" s="11">
        <f t="shared" si="653"/>
        <v>0</v>
      </c>
      <c r="R1254" s="30">
        <f t="shared" si="649"/>
        <v>0</v>
      </c>
      <c r="S1254" s="8">
        <f t="shared" si="642"/>
        <v>0</v>
      </c>
      <c r="T1254" s="122">
        <f t="shared" si="650"/>
        <v>0.13059999999999999</v>
      </c>
      <c r="U1254" s="121">
        <f t="shared" si="658"/>
        <v>19</v>
      </c>
      <c r="V1254" s="121">
        <v>252</v>
      </c>
      <c r="W1254" s="120">
        <f t="shared" si="643"/>
        <v>1.0092978029999999</v>
      </c>
      <c r="X1254" s="113">
        <f t="shared" si="657"/>
        <v>13.30042549</v>
      </c>
      <c r="Y1254" s="113">
        <f t="shared" si="644"/>
        <v>0</v>
      </c>
      <c r="Z1254" s="125" t="str">
        <f t="shared" si="654"/>
        <v>J=</v>
      </c>
      <c r="AA1254" s="118">
        <f t="shared" si="655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>
        <f t="shared" si="645"/>
        <v>45400</v>
      </c>
      <c r="B1255" s="113">
        <f t="shared" si="638"/>
        <v>1445.0378572500001</v>
      </c>
      <c r="C1255" s="113">
        <f t="shared" si="651"/>
        <v>1118.26761816</v>
      </c>
      <c r="D1255" s="114">
        <f t="shared" si="646"/>
        <v>6801.72</v>
      </c>
      <c r="E1255" s="115">
        <f t="shared" si="634"/>
        <v>6858.17</v>
      </c>
      <c r="F1255" s="116">
        <f t="shared" si="635"/>
        <v>45342</v>
      </c>
      <c r="G1255" s="117">
        <f t="shared" si="639"/>
        <v>8.2993713354857501E-3</v>
      </c>
      <c r="H1255" s="118">
        <f t="shared" si="652"/>
        <v>45404</v>
      </c>
      <c r="I1255" s="118">
        <f t="shared" si="640"/>
        <v>45404</v>
      </c>
      <c r="J1255" s="119">
        <f t="shared" si="647"/>
        <v>22</v>
      </c>
      <c r="K1255" s="119">
        <f t="shared" si="636"/>
        <v>20</v>
      </c>
      <c r="L1255" s="8">
        <f t="shared" si="648"/>
        <v>1.0075420399999999</v>
      </c>
      <c r="M1255" s="120">
        <f t="shared" si="637"/>
        <v>1.00420033</v>
      </c>
      <c r="N1255" s="120">
        <f t="shared" si="656"/>
        <v>1.2701044240727739</v>
      </c>
      <c r="O1255" s="113">
        <f t="shared" si="633"/>
        <v>1.2796836</v>
      </c>
      <c r="P1255" s="113">
        <f t="shared" si="641"/>
        <v>1431.0287313700001</v>
      </c>
      <c r="Q1255" s="11">
        <f t="shared" si="653"/>
        <v>0</v>
      </c>
      <c r="R1255" s="30">
        <f t="shared" si="649"/>
        <v>0</v>
      </c>
      <c r="S1255" s="8">
        <f t="shared" si="642"/>
        <v>0</v>
      </c>
      <c r="T1255" s="122">
        <f t="shared" si="650"/>
        <v>0.13059999999999999</v>
      </c>
      <c r="U1255" s="121">
        <f t="shared" si="658"/>
        <v>20</v>
      </c>
      <c r="V1255" s="121">
        <v>252</v>
      </c>
      <c r="W1255" s="120">
        <f t="shared" si="643"/>
        <v>1.009789549</v>
      </c>
      <c r="X1255" s="113">
        <f t="shared" si="657"/>
        <v>14.009125879999999</v>
      </c>
      <c r="Y1255" s="113">
        <f t="shared" si="644"/>
        <v>0</v>
      </c>
      <c r="Z1255" s="125" t="str">
        <f t="shared" si="654"/>
        <v>J=</v>
      </c>
      <c r="AA1255" s="118">
        <f t="shared" si="655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>
        <f t="shared" si="645"/>
        <v>45401</v>
      </c>
      <c r="B1256" s="113">
        <f t="shared" si="638"/>
        <v>1446.28514948</v>
      </c>
      <c r="C1256" s="113">
        <f t="shared" si="651"/>
        <v>1118.26761816</v>
      </c>
      <c r="D1256" s="114">
        <f t="shared" si="646"/>
        <v>6801.72</v>
      </c>
      <c r="E1256" s="115">
        <f t="shared" si="634"/>
        <v>6858.17</v>
      </c>
      <c r="F1256" s="116">
        <f t="shared" si="635"/>
        <v>45342</v>
      </c>
      <c r="G1256" s="117">
        <f t="shared" si="639"/>
        <v>8.2993713354857501E-3</v>
      </c>
      <c r="H1256" s="118">
        <f t="shared" si="652"/>
        <v>45404</v>
      </c>
      <c r="I1256" s="118">
        <f t="shared" si="640"/>
        <v>45404</v>
      </c>
      <c r="J1256" s="119">
        <f t="shared" si="647"/>
        <v>22</v>
      </c>
      <c r="K1256" s="119">
        <f t="shared" si="636"/>
        <v>21</v>
      </c>
      <c r="L1256" s="8">
        <f t="shared" si="648"/>
        <v>1.0079206300000001</v>
      </c>
      <c r="M1256" s="120">
        <f t="shared" si="637"/>
        <v>1.00420033</v>
      </c>
      <c r="N1256" s="120">
        <f t="shared" si="656"/>
        <v>1.2701044240727739</v>
      </c>
      <c r="O1256" s="113">
        <f t="shared" si="633"/>
        <v>1.28016445</v>
      </c>
      <c r="P1256" s="113">
        <f t="shared" si="641"/>
        <v>1431.56645035</v>
      </c>
      <c r="Q1256" s="11">
        <f t="shared" si="653"/>
        <v>0</v>
      </c>
      <c r="R1256" s="30">
        <f t="shared" si="649"/>
        <v>0</v>
      </c>
      <c r="S1256" s="8">
        <f t="shared" si="642"/>
        <v>0</v>
      </c>
      <c r="T1256" s="122">
        <f t="shared" si="650"/>
        <v>0.13059999999999999</v>
      </c>
      <c r="U1256" s="121">
        <f t="shared" si="658"/>
        <v>21</v>
      </c>
      <c r="V1256" s="121">
        <v>252</v>
      </c>
      <c r="W1256" s="120">
        <f t="shared" si="643"/>
        <v>1.010281534</v>
      </c>
      <c r="X1256" s="113">
        <f t="shared" si="657"/>
        <v>14.718699129999999</v>
      </c>
      <c r="Y1256" s="113">
        <f t="shared" si="644"/>
        <v>0</v>
      </c>
      <c r="Z1256" s="125" t="str">
        <f t="shared" si="654"/>
        <v>J=</v>
      </c>
      <c r="AA1256" s="118">
        <f t="shared" si="655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>
        <f t="shared" si="645"/>
        <v>45402</v>
      </c>
      <c r="B1257" s="113">
        <f t="shared" si="638"/>
        <v>1447.5335292700001</v>
      </c>
      <c r="C1257" s="113">
        <f t="shared" si="651"/>
        <v>1118.26761816</v>
      </c>
      <c r="D1257" s="114">
        <f t="shared" si="646"/>
        <v>6801.72</v>
      </c>
      <c r="E1257" s="115">
        <f t="shared" si="634"/>
        <v>6858.17</v>
      </c>
      <c r="F1257" s="116">
        <f t="shared" si="635"/>
        <v>45342</v>
      </c>
      <c r="G1257" s="117">
        <f t="shared" si="639"/>
        <v>8.2993713354857501E-3</v>
      </c>
      <c r="H1257" s="118">
        <f t="shared" si="652"/>
        <v>45432</v>
      </c>
      <c r="I1257" s="118">
        <f t="shared" si="640"/>
        <v>45404</v>
      </c>
      <c r="J1257" s="119">
        <f t="shared" si="647"/>
        <v>22</v>
      </c>
      <c r="K1257" s="119">
        <f t="shared" si="636"/>
        <v>22</v>
      </c>
      <c r="L1257" s="8">
        <f t="shared" si="648"/>
        <v>1.00829937</v>
      </c>
      <c r="M1257" s="120">
        <f t="shared" si="637"/>
        <v>1.00420033</v>
      </c>
      <c r="N1257" s="120">
        <f t="shared" si="656"/>
        <v>1.2701044240727739</v>
      </c>
      <c r="O1257" s="113">
        <f t="shared" ref="O1257:O1320" si="659">TRUNC(TRUNC((L1257*N1257),15),8)</f>
        <v>1.2806454899999999</v>
      </c>
      <c r="P1257" s="113">
        <f t="shared" si="641"/>
        <v>1432.1043818000001</v>
      </c>
      <c r="Q1257" s="11">
        <f t="shared" si="653"/>
        <v>0</v>
      </c>
      <c r="R1257" s="30">
        <f t="shared" si="649"/>
        <v>0</v>
      </c>
      <c r="S1257" s="8">
        <f t="shared" si="642"/>
        <v>0</v>
      </c>
      <c r="T1257" s="122">
        <f t="shared" si="650"/>
        <v>0.13059999999999999</v>
      </c>
      <c r="U1257" s="121">
        <f t="shared" si="658"/>
        <v>22</v>
      </c>
      <c r="V1257" s="121">
        <v>252</v>
      </c>
      <c r="W1257" s="120">
        <f t="shared" si="643"/>
        <v>1.0107737590000001</v>
      </c>
      <c r="X1257" s="113">
        <f t="shared" si="657"/>
        <v>15.42914747</v>
      </c>
      <c r="Y1257" s="113">
        <f t="shared" si="644"/>
        <v>0</v>
      </c>
      <c r="Z1257" s="125" t="str">
        <f t="shared" si="654"/>
        <v>J=</v>
      </c>
      <c r="AA1257" s="118">
        <f t="shared" si="655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>
        <f t="shared" si="645"/>
        <v>45403</v>
      </c>
      <c r="B1258" s="113">
        <f t="shared" si="638"/>
        <v>1447.5335292700001</v>
      </c>
      <c r="C1258" s="113">
        <f t="shared" si="651"/>
        <v>1118.26761816</v>
      </c>
      <c r="D1258" s="114">
        <f t="shared" si="646"/>
        <v>6801.72</v>
      </c>
      <c r="E1258" s="115">
        <f t="shared" ref="E1258:E1321" si="660">IF($K1258=1,VLOOKUP($A1257,$AO$10:$AS$131,4),E1257)</f>
        <v>6858.17</v>
      </c>
      <c r="F1258" s="116">
        <f t="shared" ref="F1258:F1321" si="661">IF($K1258=1,VLOOKUP($A1257,$AO$10:$AS$131,5),F1257)</f>
        <v>45342</v>
      </c>
      <c r="G1258" s="117">
        <f t="shared" si="639"/>
        <v>8.2993713354857501E-3</v>
      </c>
      <c r="H1258" s="118">
        <f t="shared" si="652"/>
        <v>45432</v>
      </c>
      <c r="I1258" s="118">
        <f t="shared" si="640"/>
        <v>45404</v>
      </c>
      <c r="J1258" s="119">
        <f t="shared" si="647"/>
        <v>22</v>
      </c>
      <c r="K1258" s="119">
        <f t="shared" ref="K1258:K1321" si="662">(J1258-(NETWORKDAYS(A1258,I1258,AD$176:AD$502)-1))</f>
        <v>22</v>
      </c>
      <c r="L1258" s="8">
        <f t="shared" si="648"/>
        <v>1.00829937</v>
      </c>
      <c r="M1258" s="120">
        <f t="shared" ref="M1258:M1321" si="663">IF(I1258&gt;I1257,L1257,M1257)</f>
        <v>1.00420033</v>
      </c>
      <c r="N1258" s="120">
        <f t="shared" si="656"/>
        <v>1.2701044240727739</v>
      </c>
      <c r="O1258" s="113">
        <f t="shared" si="659"/>
        <v>1.2806454899999999</v>
      </c>
      <c r="P1258" s="113">
        <f t="shared" si="641"/>
        <v>1432.1043818000001</v>
      </c>
      <c r="Q1258" s="11">
        <f t="shared" si="653"/>
        <v>0</v>
      </c>
      <c r="R1258" s="30">
        <f t="shared" si="649"/>
        <v>0</v>
      </c>
      <c r="S1258" s="8">
        <f t="shared" si="642"/>
        <v>0</v>
      </c>
      <c r="T1258" s="122">
        <f t="shared" si="650"/>
        <v>0.13059999999999999</v>
      </c>
      <c r="U1258" s="121">
        <f t="shared" si="658"/>
        <v>22</v>
      </c>
      <c r="V1258" s="121">
        <v>252</v>
      </c>
      <c r="W1258" s="120">
        <f t="shared" si="643"/>
        <v>1.0107737590000001</v>
      </c>
      <c r="X1258" s="113">
        <f t="shared" si="657"/>
        <v>15.42914747</v>
      </c>
      <c r="Y1258" s="113">
        <f t="shared" si="644"/>
        <v>0</v>
      </c>
      <c r="Z1258" s="125" t="str">
        <f t="shared" si="654"/>
        <v>J=</v>
      </c>
      <c r="AA1258" s="118">
        <f t="shared" si="655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>
        <f t="shared" si="645"/>
        <v>45404</v>
      </c>
      <c r="B1259" s="113">
        <f t="shared" si="638"/>
        <v>1447.5335292700001</v>
      </c>
      <c r="C1259" s="113">
        <f t="shared" si="651"/>
        <v>1118.26761816</v>
      </c>
      <c r="D1259" s="114">
        <f t="shared" si="646"/>
        <v>6801.72</v>
      </c>
      <c r="E1259" s="115">
        <f t="shared" si="660"/>
        <v>6858.17</v>
      </c>
      <c r="F1259" s="116">
        <f t="shared" si="661"/>
        <v>45342</v>
      </c>
      <c r="G1259" s="117">
        <f t="shared" si="639"/>
        <v>8.2993713354857501E-3</v>
      </c>
      <c r="H1259" s="118">
        <f t="shared" si="652"/>
        <v>45432</v>
      </c>
      <c r="I1259" s="118">
        <f t="shared" si="640"/>
        <v>45404</v>
      </c>
      <c r="J1259" s="119">
        <f t="shared" si="647"/>
        <v>22</v>
      </c>
      <c r="K1259" s="119">
        <f t="shared" si="662"/>
        <v>22</v>
      </c>
      <c r="L1259" s="8">
        <f t="shared" si="648"/>
        <v>1.00829937</v>
      </c>
      <c r="M1259" s="120">
        <f t="shared" si="663"/>
        <v>1.00420033</v>
      </c>
      <c r="N1259" s="120">
        <f t="shared" si="656"/>
        <v>1.2701044240727739</v>
      </c>
      <c r="O1259" s="113">
        <f t="shared" si="659"/>
        <v>1.2806454899999999</v>
      </c>
      <c r="P1259" s="113">
        <f t="shared" si="641"/>
        <v>1432.1043818000001</v>
      </c>
      <c r="Q1259" s="11">
        <f t="shared" si="653"/>
        <v>41</v>
      </c>
      <c r="R1259" s="30">
        <f t="shared" si="649"/>
        <v>0</v>
      </c>
      <c r="S1259" s="8">
        <f t="shared" si="642"/>
        <v>0</v>
      </c>
      <c r="T1259" s="122">
        <f t="shared" si="650"/>
        <v>0.13059999999999999</v>
      </c>
      <c r="U1259" s="121">
        <f t="shared" si="658"/>
        <v>22</v>
      </c>
      <c r="V1259" s="121">
        <v>252</v>
      </c>
      <c r="W1259" s="120">
        <f t="shared" si="643"/>
        <v>1.0107737590000001</v>
      </c>
      <c r="X1259" s="113">
        <f t="shared" si="657"/>
        <v>15.42914747</v>
      </c>
      <c r="Y1259" s="113">
        <f t="shared" si="644"/>
        <v>15.42914747</v>
      </c>
      <c r="Z1259" s="125" t="str">
        <f t="shared" si="654"/>
        <v>J=</v>
      </c>
      <c r="AA1259" s="118">
        <f t="shared" si="655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>
        <f t="shared" si="645"/>
        <v>45405</v>
      </c>
      <c r="B1260" s="113">
        <f t="shared" si="638"/>
        <v>1432.9226444400001</v>
      </c>
      <c r="C1260" s="113">
        <f t="shared" si="651"/>
        <v>1118.26761816</v>
      </c>
      <c r="D1260" s="114">
        <f t="shared" si="646"/>
        <v>6858.17</v>
      </c>
      <c r="E1260" s="115">
        <f t="shared" si="660"/>
        <v>6869.14</v>
      </c>
      <c r="F1260" s="116">
        <f t="shared" si="661"/>
        <v>45373</v>
      </c>
      <c r="G1260" s="117">
        <f t="shared" si="639"/>
        <v>1.5995520670966101E-3</v>
      </c>
      <c r="H1260" s="118">
        <f t="shared" si="652"/>
        <v>45432</v>
      </c>
      <c r="I1260" s="118">
        <f t="shared" si="640"/>
        <v>45432</v>
      </c>
      <c r="J1260" s="119">
        <f t="shared" si="647"/>
        <v>19</v>
      </c>
      <c r="K1260" s="119">
        <f t="shared" si="662"/>
        <v>1</v>
      </c>
      <c r="L1260" s="8">
        <f t="shared" si="648"/>
        <v>1.0000841199999999</v>
      </c>
      <c r="M1260" s="120">
        <f t="shared" si="663"/>
        <v>1.00829937</v>
      </c>
      <c r="N1260" s="120">
        <f t="shared" si="656"/>
        <v>1.2806454906267908</v>
      </c>
      <c r="O1260" s="113">
        <f t="shared" si="659"/>
        <v>1.2807532100000001</v>
      </c>
      <c r="P1260" s="113">
        <f t="shared" si="641"/>
        <v>1432.2248415900001</v>
      </c>
      <c r="Q1260" s="11">
        <f t="shared" si="653"/>
        <v>0</v>
      </c>
      <c r="R1260" s="30">
        <f t="shared" si="649"/>
        <v>0</v>
      </c>
      <c r="S1260" s="8">
        <f t="shared" si="642"/>
        <v>0</v>
      </c>
      <c r="T1260" s="122">
        <f t="shared" si="650"/>
        <v>0.13059999999999999</v>
      </c>
      <c r="U1260" s="121">
        <f t="shared" si="658"/>
        <v>1</v>
      </c>
      <c r="V1260" s="121">
        <v>252</v>
      </c>
      <c r="W1260" s="120">
        <f t="shared" si="643"/>
        <v>1.000487216</v>
      </c>
      <c r="X1260" s="113">
        <f t="shared" si="657"/>
        <v>0.69780284999999997</v>
      </c>
      <c r="Y1260" s="113">
        <f t="shared" si="644"/>
        <v>0</v>
      </c>
      <c r="Z1260" s="125" t="str">
        <f t="shared" si="654"/>
        <v>J=</v>
      </c>
      <c r="AA1260" s="118">
        <f t="shared" si="655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>
        <f t="shared" si="645"/>
        <v>45406</v>
      </c>
      <c r="B1261" s="113">
        <f t="shared" si="638"/>
        <v>1433.7413863300001</v>
      </c>
      <c r="C1261" s="113">
        <f t="shared" si="651"/>
        <v>1118.26761816</v>
      </c>
      <c r="D1261" s="114">
        <f t="shared" si="646"/>
        <v>6858.17</v>
      </c>
      <c r="E1261" s="115">
        <f t="shared" si="660"/>
        <v>6869.14</v>
      </c>
      <c r="F1261" s="116">
        <f t="shared" si="661"/>
        <v>45373</v>
      </c>
      <c r="G1261" s="117">
        <f t="shared" si="639"/>
        <v>1.5995520670966101E-3</v>
      </c>
      <c r="H1261" s="118">
        <f t="shared" si="652"/>
        <v>45432</v>
      </c>
      <c r="I1261" s="118">
        <f t="shared" si="640"/>
        <v>45432</v>
      </c>
      <c r="J1261" s="119">
        <f t="shared" si="647"/>
        <v>19</v>
      </c>
      <c r="K1261" s="119">
        <f t="shared" si="662"/>
        <v>2</v>
      </c>
      <c r="L1261" s="8">
        <f t="shared" si="648"/>
        <v>1.00016825</v>
      </c>
      <c r="M1261" s="120">
        <f t="shared" si="663"/>
        <v>1.00829937</v>
      </c>
      <c r="N1261" s="120">
        <f t="shared" si="656"/>
        <v>1.2806454906267908</v>
      </c>
      <c r="O1261" s="113">
        <f t="shared" si="659"/>
        <v>1.2808609500000001</v>
      </c>
      <c r="P1261" s="113">
        <f t="shared" si="641"/>
        <v>1432.34532375</v>
      </c>
      <c r="Q1261" s="11">
        <f t="shared" si="653"/>
        <v>0</v>
      </c>
      <c r="R1261" s="30">
        <f t="shared" si="649"/>
        <v>0</v>
      </c>
      <c r="S1261" s="8">
        <f t="shared" si="642"/>
        <v>0</v>
      </c>
      <c r="T1261" s="122">
        <f t="shared" si="650"/>
        <v>0.13059999999999999</v>
      </c>
      <c r="U1261" s="121">
        <f t="shared" si="658"/>
        <v>2</v>
      </c>
      <c r="V1261" s="121">
        <v>252</v>
      </c>
      <c r="W1261" s="120">
        <f t="shared" si="643"/>
        <v>1.0009746690000001</v>
      </c>
      <c r="X1261" s="113">
        <f t="shared" si="657"/>
        <v>1.3960625799999999</v>
      </c>
      <c r="Y1261" s="113">
        <f t="shared" si="644"/>
        <v>0</v>
      </c>
      <c r="Z1261" s="125" t="str">
        <f t="shared" si="654"/>
        <v>J=</v>
      </c>
      <c r="AA1261" s="118">
        <f t="shared" si="655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>
        <f t="shared" si="645"/>
        <v>45407</v>
      </c>
      <c r="B1262" s="113">
        <f t="shared" si="638"/>
        <v>1434.56060755</v>
      </c>
      <c r="C1262" s="113">
        <f t="shared" si="651"/>
        <v>1118.26761816</v>
      </c>
      <c r="D1262" s="114">
        <f t="shared" si="646"/>
        <v>6858.17</v>
      </c>
      <c r="E1262" s="115">
        <f t="shared" si="660"/>
        <v>6869.14</v>
      </c>
      <c r="F1262" s="116">
        <f t="shared" si="661"/>
        <v>45373</v>
      </c>
      <c r="G1262" s="117">
        <f t="shared" si="639"/>
        <v>1.5995520670966101E-3</v>
      </c>
      <c r="H1262" s="118">
        <f t="shared" si="652"/>
        <v>45432</v>
      </c>
      <c r="I1262" s="118">
        <f t="shared" si="640"/>
        <v>45432</v>
      </c>
      <c r="J1262" s="119">
        <f t="shared" si="647"/>
        <v>19</v>
      </c>
      <c r="K1262" s="119">
        <f t="shared" si="662"/>
        <v>3</v>
      </c>
      <c r="L1262" s="8">
        <f t="shared" si="648"/>
        <v>1.00025239</v>
      </c>
      <c r="M1262" s="120">
        <f t="shared" si="663"/>
        <v>1.00829937</v>
      </c>
      <c r="N1262" s="120">
        <f t="shared" si="656"/>
        <v>1.2806454906267908</v>
      </c>
      <c r="O1262" s="113">
        <f t="shared" si="659"/>
        <v>1.28096871</v>
      </c>
      <c r="P1262" s="113">
        <f t="shared" si="641"/>
        <v>1432.4658282600001</v>
      </c>
      <c r="Q1262" s="11">
        <f t="shared" si="653"/>
        <v>0</v>
      </c>
      <c r="R1262" s="30">
        <f t="shared" si="649"/>
        <v>0</v>
      </c>
      <c r="S1262" s="8">
        <f t="shared" si="642"/>
        <v>0</v>
      </c>
      <c r="T1262" s="122">
        <f t="shared" si="650"/>
        <v>0.13059999999999999</v>
      </c>
      <c r="U1262" s="121">
        <f t="shared" si="658"/>
        <v>3</v>
      </c>
      <c r="V1262" s="121">
        <v>252</v>
      </c>
      <c r="W1262" s="120">
        <f t="shared" si="643"/>
        <v>1.001462359</v>
      </c>
      <c r="X1262" s="113">
        <f t="shared" si="657"/>
        <v>2.09477929</v>
      </c>
      <c r="Y1262" s="113">
        <f t="shared" si="644"/>
        <v>0</v>
      </c>
      <c r="Z1262" s="125" t="str">
        <f t="shared" si="654"/>
        <v>J=</v>
      </c>
      <c r="AA1262" s="118">
        <f t="shared" si="655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>
        <f t="shared" si="645"/>
        <v>45408</v>
      </c>
      <c r="B1263" s="113">
        <f t="shared" si="638"/>
        <v>1435.38027751</v>
      </c>
      <c r="C1263" s="113">
        <f t="shared" si="651"/>
        <v>1118.26761816</v>
      </c>
      <c r="D1263" s="114">
        <f t="shared" si="646"/>
        <v>6858.17</v>
      </c>
      <c r="E1263" s="115">
        <f t="shared" si="660"/>
        <v>6869.14</v>
      </c>
      <c r="F1263" s="116">
        <f t="shared" si="661"/>
        <v>45373</v>
      </c>
      <c r="G1263" s="117">
        <f t="shared" si="639"/>
        <v>1.5995520670966101E-3</v>
      </c>
      <c r="H1263" s="118">
        <f t="shared" si="652"/>
        <v>45432</v>
      </c>
      <c r="I1263" s="118">
        <f t="shared" si="640"/>
        <v>45432</v>
      </c>
      <c r="J1263" s="119">
        <f t="shared" si="647"/>
        <v>19</v>
      </c>
      <c r="K1263" s="119">
        <f t="shared" si="662"/>
        <v>4</v>
      </c>
      <c r="L1263" s="8">
        <f t="shared" si="648"/>
        <v>1.00033653</v>
      </c>
      <c r="M1263" s="120">
        <f t="shared" si="663"/>
        <v>1.00829937</v>
      </c>
      <c r="N1263" s="120">
        <f t="shared" si="656"/>
        <v>1.2806454906267908</v>
      </c>
      <c r="O1263" s="113">
        <f t="shared" si="659"/>
        <v>1.28107646</v>
      </c>
      <c r="P1263" s="113">
        <f t="shared" si="641"/>
        <v>1432.5863216</v>
      </c>
      <c r="Q1263" s="11">
        <f t="shared" si="653"/>
        <v>0</v>
      </c>
      <c r="R1263" s="30">
        <f t="shared" si="649"/>
        <v>0</v>
      </c>
      <c r="S1263" s="8">
        <f t="shared" si="642"/>
        <v>0</v>
      </c>
      <c r="T1263" s="122">
        <f t="shared" si="650"/>
        <v>0.13059999999999999</v>
      </c>
      <c r="U1263" s="121">
        <f t="shared" si="658"/>
        <v>4</v>
      </c>
      <c r="V1263" s="121">
        <v>252</v>
      </c>
      <c r="W1263" s="120">
        <f t="shared" si="643"/>
        <v>1.001950288</v>
      </c>
      <c r="X1263" s="113">
        <f t="shared" si="657"/>
        <v>2.7939559100000002</v>
      </c>
      <c r="Y1263" s="113">
        <f t="shared" si="644"/>
        <v>0</v>
      </c>
      <c r="Z1263" s="125" t="str">
        <f t="shared" si="654"/>
        <v>J=</v>
      </c>
      <c r="AA1263" s="118">
        <f t="shared" si="655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>
        <f t="shared" si="645"/>
        <v>45409</v>
      </c>
      <c r="B1264" s="113">
        <f t="shared" si="638"/>
        <v>1436.2004270099999</v>
      </c>
      <c r="C1264" s="113">
        <f t="shared" si="651"/>
        <v>1118.26761816</v>
      </c>
      <c r="D1264" s="114">
        <f t="shared" si="646"/>
        <v>6858.17</v>
      </c>
      <c r="E1264" s="115">
        <f t="shared" si="660"/>
        <v>6869.14</v>
      </c>
      <c r="F1264" s="116">
        <f t="shared" si="661"/>
        <v>45373</v>
      </c>
      <c r="G1264" s="117">
        <f t="shared" si="639"/>
        <v>1.5995520670966101E-3</v>
      </c>
      <c r="H1264" s="118">
        <f t="shared" si="652"/>
        <v>45432</v>
      </c>
      <c r="I1264" s="118">
        <f t="shared" si="640"/>
        <v>45432</v>
      </c>
      <c r="J1264" s="119">
        <f t="shared" si="647"/>
        <v>19</v>
      </c>
      <c r="K1264" s="119">
        <f t="shared" si="662"/>
        <v>5</v>
      </c>
      <c r="L1264" s="8">
        <f t="shared" si="648"/>
        <v>1.00042068</v>
      </c>
      <c r="M1264" s="120">
        <f t="shared" si="663"/>
        <v>1.00829937</v>
      </c>
      <c r="N1264" s="120">
        <f t="shared" si="656"/>
        <v>1.2806454906267908</v>
      </c>
      <c r="O1264" s="113">
        <f t="shared" si="659"/>
        <v>1.28118423</v>
      </c>
      <c r="P1264" s="113">
        <f t="shared" si="641"/>
        <v>1432.7068373</v>
      </c>
      <c r="Q1264" s="11">
        <f t="shared" si="653"/>
        <v>0</v>
      </c>
      <c r="R1264" s="30">
        <f t="shared" si="649"/>
        <v>0</v>
      </c>
      <c r="S1264" s="8">
        <f t="shared" si="642"/>
        <v>0</v>
      </c>
      <c r="T1264" s="122">
        <f t="shared" si="650"/>
        <v>0.13059999999999999</v>
      </c>
      <c r="U1264" s="121">
        <f t="shared" si="658"/>
        <v>5</v>
      </c>
      <c r="V1264" s="121">
        <v>252</v>
      </c>
      <c r="W1264" s="120">
        <f t="shared" si="643"/>
        <v>1.002438454</v>
      </c>
      <c r="X1264" s="113">
        <f t="shared" si="657"/>
        <v>3.4935897100000002</v>
      </c>
      <c r="Y1264" s="113">
        <f t="shared" si="644"/>
        <v>0</v>
      </c>
      <c r="Z1264" s="125" t="str">
        <f t="shared" si="654"/>
        <v>J=</v>
      </c>
      <c r="AA1264" s="118">
        <f t="shared" si="655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>
        <f t="shared" si="645"/>
        <v>45410</v>
      </c>
      <c r="B1265" s="113">
        <f t="shared" si="638"/>
        <v>1436.2004270099999</v>
      </c>
      <c r="C1265" s="113">
        <f t="shared" si="651"/>
        <v>1118.26761816</v>
      </c>
      <c r="D1265" s="114">
        <f t="shared" si="646"/>
        <v>6858.17</v>
      </c>
      <c r="E1265" s="115">
        <f t="shared" si="660"/>
        <v>6869.14</v>
      </c>
      <c r="F1265" s="116">
        <f t="shared" si="661"/>
        <v>45373</v>
      </c>
      <c r="G1265" s="117">
        <f t="shared" si="639"/>
        <v>1.5995520670966101E-3</v>
      </c>
      <c r="H1265" s="118">
        <f t="shared" si="652"/>
        <v>45432</v>
      </c>
      <c r="I1265" s="118">
        <f t="shared" si="640"/>
        <v>45432</v>
      </c>
      <c r="J1265" s="119">
        <f t="shared" si="647"/>
        <v>19</v>
      </c>
      <c r="K1265" s="119">
        <f t="shared" si="662"/>
        <v>5</v>
      </c>
      <c r="L1265" s="8">
        <f t="shared" si="648"/>
        <v>1.00042068</v>
      </c>
      <c r="M1265" s="120">
        <f t="shared" si="663"/>
        <v>1.00829937</v>
      </c>
      <c r="N1265" s="120">
        <f t="shared" si="656"/>
        <v>1.2806454906267908</v>
      </c>
      <c r="O1265" s="113">
        <f t="shared" si="659"/>
        <v>1.28118423</v>
      </c>
      <c r="P1265" s="113">
        <f t="shared" si="641"/>
        <v>1432.7068373</v>
      </c>
      <c r="Q1265" s="11">
        <f t="shared" si="653"/>
        <v>0</v>
      </c>
      <c r="R1265" s="30">
        <f t="shared" si="649"/>
        <v>0</v>
      </c>
      <c r="S1265" s="8">
        <f t="shared" si="642"/>
        <v>0</v>
      </c>
      <c r="T1265" s="122">
        <f t="shared" si="650"/>
        <v>0.13059999999999999</v>
      </c>
      <c r="U1265" s="121">
        <f t="shared" si="658"/>
        <v>5</v>
      </c>
      <c r="V1265" s="121">
        <v>252</v>
      </c>
      <c r="W1265" s="120">
        <f t="shared" si="643"/>
        <v>1.002438454</v>
      </c>
      <c r="X1265" s="113">
        <f t="shared" si="657"/>
        <v>3.4935897100000002</v>
      </c>
      <c r="Y1265" s="113">
        <f t="shared" si="644"/>
        <v>0</v>
      </c>
      <c r="Z1265" s="125" t="str">
        <f t="shared" si="654"/>
        <v>J=</v>
      </c>
      <c r="AA1265" s="118">
        <f t="shared" si="655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>
        <f t="shared" si="645"/>
        <v>45411</v>
      </c>
      <c r="B1266" s="113">
        <f t="shared" si="638"/>
        <v>1436.2004270099999</v>
      </c>
      <c r="C1266" s="113">
        <f t="shared" si="651"/>
        <v>1118.26761816</v>
      </c>
      <c r="D1266" s="114">
        <f t="shared" si="646"/>
        <v>6858.17</v>
      </c>
      <c r="E1266" s="115">
        <f t="shared" si="660"/>
        <v>6869.14</v>
      </c>
      <c r="F1266" s="116">
        <f t="shared" si="661"/>
        <v>45373</v>
      </c>
      <c r="G1266" s="117">
        <f t="shared" si="639"/>
        <v>1.5995520670966101E-3</v>
      </c>
      <c r="H1266" s="118">
        <f t="shared" si="652"/>
        <v>45432</v>
      </c>
      <c r="I1266" s="118">
        <f t="shared" si="640"/>
        <v>45432</v>
      </c>
      <c r="J1266" s="119">
        <f t="shared" si="647"/>
        <v>19</v>
      </c>
      <c r="K1266" s="119">
        <f t="shared" si="662"/>
        <v>5</v>
      </c>
      <c r="L1266" s="8">
        <f t="shared" si="648"/>
        <v>1.00042068</v>
      </c>
      <c r="M1266" s="120">
        <f t="shared" si="663"/>
        <v>1.00829937</v>
      </c>
      <c r="N1266" s="120">
        <f t="shared" si="656"/>
        <v>1.2806454906267908</v>
      </c>
      <c r="O1266" s="113">
        <f t="shared" si="659"/>
        <v>1.28118423</v>
      </c>
      <c r="P1266" s="113">
        <f t="shared" si="641"/>
        <v>1432.7068373</v>
      </c>
      <c r="Q1266" s="11">
        <f t="shared" si="653"/>
        <v>0</v>
      </c>
      <c r="R1266" s="30">
        <f t="shared" si="649"/>
        <v>0</v>
      </c>
      <c r="S1266" s="8">
        <f t="shared" si="642"/>
        <v>0</v>
      </c>
      <c r="T1266" s="122">
        <f t="shared" si="650"/>
        <v>0.13059999999999999</v>
      </c>
      <c r="U1266" s="121">
        <f t="shared" si="658"/>
        <v>5</v>
      </c>
      <c r="V1266" s="121">
        <v>252</v>
      </c>
      <c r="W1266" s="120">
        <f t="shared" si="643"/>
        <v>1.002438454</v>
      </c>
      <c r="X1266" s="113">
        <f t="shared" si="657"/>
        <v>3.4935897100000002</v>
      </c>
      <c r="Y1266" s="113">
        <f t="shared" si="644"/>
        <v>0</v>
      </c>
      <c r="Z1266" s="125" t="str">
        <f t="shared" si="654"/>
        <v>J=</v>
      </c>
      <c r="AA1266" s="118">
        <f t="shared" si="655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>
        <f t="shared" si="645"/>
        <v>45412</v>
      </c>
      <c r="B1267" s="113">
        <f t="shared" si="638"/>
        <v>1437.0210449900001</v>
      </c>
      <c r="C1267" s="113">
        <f t="shared" si="651"/>
        <v>1118.26761816</v>
      </c>
      <c r="D1267" s="114">
        <f t="shared" si="646"/>
        <v>6858.17</v>
      </c>
      <c r="E1267" s="115">
        <f t="shared" si="660"/>
        <v>6869.14</v>
      </c>
      <c r="F1267" s="116">
        <f t="shared" si="661"/>
        <v>45373</v>
      </c>
      <c r="G1267" s="117">
        <f t="shared" si="639"/>
        <v>1.5995520670966101E-3</v>
      </c>
      <c r="H1267" s="118">
        <f t="shared" si="652"/>
        <v>45432</v>
      </c>
      <c r="I1267" s="118">
        <f t="shared" si="640"/>
        <v>45432</v>
      </c>
      <c r="J1267" s="119">
        <f t="shared" si="647"/>
        <v>19</v>
      </c>
      <c r="K1267" s="119">
        <f t="shared" si="662"/>
        <v>6</v>
      </c>
      <c r="L1267" s="8">
        <f t="shared" si="648"/>
        <v>1.0005048400000001</v>
      </c>
      <c r="M1267" s="120">
        <f t="shared" si="663"/>
        <v>1.00829937</v>
      </c>
      <c r="N1267" s="120">
        <f t="shared" si="656"/>
        <v>1.2806454906267908</v>
      </c>
      <c r="O1267" s="113">
        <f t="shared" si="659"/>
        <v>1.28129201</v>
      </c>
      <c r="P1267" s="113">
        <f t="shared" si="641"/>
        <v>1432.82736419</v>
      </c>
      <c r="Q1267" s="11">
        <f t="shared" si="653"/>
        <v>0</v>
      </c>
      <c r="R1267" s="30">
        <f t="shared" si="649"/>
        <v>0</v>
      </c>
      <c r="S1267" s="8">
        <f t="shared" si="642"/>
        <v>0</v>
      </c>
      <c r="T1267" s="122">
        <f t="shared" si="650"/>
        <v>0.13059999999999999</v>
      </c>
      <c r="U1267" s="121">
        <f t="shared" si="658"/>
        <v>6</v>
      </c>
      <c r="V1267" s="121">
        <v>252</v>
      </c>
      <c r="W1267" s="120">
        <f t="shared" si="643"/>
        <v>1.0029268570000001</v>
      </c>
      <c r="X1267" s="113">
        <f t="shared" si="657"/>
        <v>4.1936808000000001</v>
      </c>
      <c r="Y1267" s="113">
        <f t="shared" si="644"/>
        <v>0</v>
      </c>
      <c r="Z1267" s="125" t="str">
        <f t="shared" si="654"/>
        <v>J=</v>
      </c>
      <c r="AA1267" s="118">
        <f t="shared" si="655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>
        <f t="shared" si="645"/>
        <v>45413</v>
      </c>
      <c r="B1268" s="113">
        <f t="shared" si="638"/>
        <v>1437.8421343699999</v>
      </c>
      <c r="C1268" s="113">
        <f t="shared" si="651"/>
        <v>1118.26761816</v>
      </c>
      <c r="D1268" s="114">
        <f t="shared" si="646"/>
        <v>6858.17</v>
      </c>
      <c r="E1268" s="115">
        <f t="shared" si="660"/>
        <v>6869.14</v>
      </c>
      <c r="F1268" s="116">
        <f t="shared" si="661"/>
        <v>45373</v>
      </c>
      <c r="G1268" s="117">
        <f t="shared" si="639"/>
        <v>1.5995520670966101E-3</v>
      </c>
      <c r="H1268" s="118">
        <f t="shared" si="652"/>
        <v>45432</v>
      </c>
      <c r="I1268" s="118">
        <f t="shared" si="640"/>
        <v>45432</v>
      </c>
      <c r="J1268" s="119">
        <f t="shared" si="647"/>
        <v>19</v>
      </c>
      <c r="K1268" s="119">
        <f t="shared" si="662"/>
        <v>7</v>
      </c>
      <c r="L1268" s="8">
        <f t="shared" si="648"/>
        <v>1.0005890099999999</v>
      </c>
      <c r="M1268" s="120">
        <f t="shared" si="663"/>
        <v>1.00829937</v>
      </c>
      <c r="N1268" s="120">
        <f t="shared" si="656"/>
        <v>1.2806454906267908</v>
      </c>
      <c r="O1268" s="113">
        <f t="shared" si="659"/>
        <v>1.2813998</v>
      </c>
      <c r="P1268" s="113">
        <f t="shared" si="641"/>
        <v>1432.94790225</v>
      </c>
      <c r="Q1268" s="11">
        <f t="shared" si="653"/>
        <v>0</v>
      </c>
      <c r="R1268" s="30">
        <f t="shared" si="649"/>
        <v>0</v>
      </c>
      <c r="S1268" s="8">
        <f t="shared" si="642"/>
        <v>0</v>
      </c>
      <c r="T1268" s="122">
        <f t="shared" si="650"/>
        <v>0.13059999999999999</v>
      </c>
      <c r="U1268" s="121">
        <f t="shared" si="658"/>
        <v>7</v>
      </c>
      <c r="V1268" s="121">
        <v>252</v>
      </c>
      <c r="W1268" s="120">
        <f t="shared" si="643"/>
        <v>1.0034154989999999</v>
      </c>
      <c r="X1268" s="113">
        <f t="shared" si="657"/>
        <v>4.8942321199999999</v>
      </c>
      <c r="Y1268" s="113">
        <f t="shared" si="644"/>
        <v>0</v>
      </c>
      <c r="Z1268" s="125" t="str">
        <f t="shared" si="654"/>
        <v>J=</v>
      </c>
      <c r="AA1268" s="118">
        <f t="shared" si="655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>
        <f t="shared" si="645"/>
        <v>45414</v>
      </c>
      <c r="B1269" s="113">
        <f t="shared" si="638"/>
        <v>1437.8421343699999</v>
      </c>
      <c r="C1269" s="113">
        <f t="shared" si="651"/>
        <v>1118.26761816</v>
      </c>
      <c r="D1269" s="114">
        <f t="shared" si="646"/>
        <v>6858.17</v>
      </c>
      <c r="E1269" s="115">
        <f t="shared" si="660"/>
        <v>6869.14</v>
      </c>
      <c r="F1269" s="116">
        <f t="shared" si="661"/>
        <v>45373</v>
      </c>
      <c r="G1269" s="117">
        <f t="shared" si="639"/>
        <v>1.5995520670966101E-3</v>
      </c>
      <c r="H1269" s="118">
        <f t="shared" si="652"/>
        <v>45432</v>
      </c>
      <c r="I1269" s="118">
        <f t="shared" si="640"/>
        <v>45432</v>
      </c>
      <c r="J1269" s="119">
        <f t="shared" si="647"/>
        <v>19</v>
      </c>
      <c r="K1269" s="119">
        <f t="shared" si="662"/>
        <v>7</v>
      </c>
      <c r="L1269" s="8">
        <f t="shared" si="648"/>
        <v>1.0005890099999999</v>
      </c>
      <c r="M1269" s="120">
        <f t="shared" si="663"/>
        <v>1.00829937</v>
      </c>
      <c r="N1269" s="120">
        <f t="shared" si="656"/>
        <v>1.2806454906267908</v>
      </c>
      <c r="O1269" s="113">
        <f t="shared" si="659"/>
        <v>1.2813998</v>
      </c>
      <c r="P1269" s="113">
        <f t="shared" si="641"/>
        <v>1432.94790225</v>
      </c>
      <c r="Q1269" s="11">
        <f t="shared" si="653"/>
        <v>0</v>
      </c>
      <c r="R1269" s="30">
        <f t="shared" si="649"/>
        <v>0</v>
      </c>
      <c r="S1269" s="8">
        <f t="shared" si="642"/>
        <v>0</v>
      </c>
      <c r="T1269" s="122">
        <f t="shared" si="650"/>
        <v>0.13059999999999999</v>
      </c>
      <c r="U1269" s="121">
        <f t="shared" si="658"/>
        <v>7</v>
      </c>
      <c r="V1269" s="121">
        <v>252</v>
      </c>
      <c r="W1269" s="120">
        <f t="shared" si="643"/>
        <v>1.0034154989999999</v>
      </c>
      <c r="X1269" s="113">
        <f t="shared" si="657"/>
        <v>4.8942321199999999</v>
      </c>
      <c r="Y1269" s="113">
        <f t="shared" si="644"/>
        <v>0</v>
      </c>
      <c r="Z1269" s="125" t="str">
        <f t="shared" si="654"/>
        <v>J=</v>
      </c>
      <c r="AA1269" s="118">
        <f t="shared" si="655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>
        <f t="shared" si="645"/>
        <v>45415</v>
      </c>
      <c r="B1270" s="113">
        <f t="shared" si="638"/>
        <v>1438.6636826399999</v>
      </c>
      <c r="C1270" s="113">
        <f t="shared" si="651"/>
        <v>1118.26761816</v>
      </c>
      <c r="D1270" s="114">
        <f t="shared" si="646"/>
        <v>6858.17</v>
      </c>
      <c r="E1270" s="115">
        <f t="shared" si="660"/>
        <v>6869.14</v>
      </c>
      <c r="F1270" s="116">
        <f t="shared" si="661"/>
        <v>45373</v>
      </c>
      <c r="G1270" s="117">
        <f t="shared" si="639"/>
        <v>1.5995520670966101E-3</v>
      </c>
      <c r="H1270" s="118">
        <f t="shared" si="652"/>
        <v>45432</v>
      </c>
      <c r="I1270" s="118">
        <f t="shared" si="640"/>
        <v>45432</v>
      </c>
      <c r="J1270" s="119">
        <f t="shared" si="647"/>
        <v>19</v>
      </c>
      <c r="K1270" s="119">
        <f t="shared" si="662"/>
        <v>8</v>
      </c>
      <c r="L1270" s="8">
        <f t="shared" si="648"/>
        <v>1.0006731799999999</v>
      </c>
      <c r="M1270" s="120">
        <f t="shared" si="663"/>
        <v>1.00829937</v>
      </c>
      <c r="N1270" s="120">
        <f t="shared" si="656"/>
        <v>1.2806454906267908</v>
      </c>
      <c r="O1270" s="113">
        <f t="shared" si="659"/>
        <v>1.2815075899999999</v>
      </c>
      <c r="P1270" s="113">
        <f t="shared" si="641"/>
        <v>1433.06844032</v>
      </c>
      <c r="Q1270" s="11">
        <f t="shared" si="653"/>
        <v>0</v>
      </c>
      <c r="R1270" s="30">
        <f t="shared" si="649"/>
        <v>0</v>
      </c>
      <c r="S1270" s="8">
        <f t="shared" si="642"/>
        <v>0</v>
      </c>
      <c r="T1270" s="122">
        <f t="shared" si="650"/>
        <v>0.13059999999999999</v>
      </c>
      <c r="U1270" s="121">
        <f t="shared" si="658"/>
        <v>8</v>
      </c>
      <c r="V1270" s="121">
        <v>252</v>
      </c>
      <c r="W1270" s="120">
        <f t="shared" si="643"/>
        <v>1.003904379</v>
      </c>
      <c r="X1270" s="113">
        <f t="shared" si="657"/>
        <v>5.5952423199999997</v>
      </c>
      <c r="Y1270" s="113">
        <f t="shared" si="644"/>
        <v>0</v>
      </c>
      <c r="Z1270" s="125" t="str">
        <f t="shared" si="654"/>
        <v>J=</v>
      </c>
      <c r="AA1270" s="118">
        <f t="shared" si="655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>
        <f t="shared" si="645"/>
        <v>45416</v>
      </c>
      <c r="B1271" s="113">
        <f t="shared" si="638"/>
        <v>1439.4857123200002</v>
      </c>
      <c r="C1271" s="113">
        <f t="shared" si="651"/>
        <v>1118.26761816</v>
      </c>
      <c r="D1271" s="114">
        <f t="shared" si="646"/>
        <v>6858.17</v>
      </c>
      <c r="E1271" s="115">
        <f t="shared" si="660"/>
        <v>6869.14</v>
      </c>
      <c r="F1271" s="116">
        <f t="shared" si="661"/>
        <v>45373</v>
      </c>
      <c r="G1271" s="117">
        <f t="shared" si="639"/>
        <v>1.5995520670966101E-3</v>
      </c>
      <c r="H1271" s="118">
        <f t="shared" si="652"/>
        <v>45432</v>
      </c>
      <c r="I1271" s="118">
        <f t="shared" si="640"/>
        <v>45432</v>
      </c>
      <c r="J1271" s="119">
        <f t="shared" si="647"/>
        <v>19</v>
      </c>
      <c r="K1271" s="119">
        <f t="shared" si="662"/>
        <v>9</v>
      </c>
      <c r="L1271" s="8">
        <f t="shared" si="648"/>
        <v>1.0007573599999999</v>
      </c>
      <c r="M1271" s="120">
        <f t="shared" si="663"/>
        <v>1.00829937</v>
      </c>
      <c r="N1271" s="120">
        <f t="shared" si="656"/>
        <v>1.2806454906267908</v>
      </c>
      <c r="O1271" s="113">
        <f t="shared" si="659"/>
        <v>1.2816154</v>
      </c>
      <c r="P1271" s="113">
        <f t="shared" si="641"/>
        <v>1433.1890007500001</v>
      </c>
      <c r="Q1271" s="11">
        <f t="shared" si="653"/>
        <v>0</v>
      </c>
      <c r="R1271" s="30">
        <f t="shared" si="649"/>
        <v>0</v>
      </c>
      <c r="S1271" s="8">
        <f t="shared" si="642"/>
        <v>0</v>
      </c>
      <c r="T1271" s="122">
        <f t="shared" si="650"/>
        <v>0.13059999999999999</v>
      </c>
      <c r="U1271" s="121">
        <f t="shared" si="658"/>
        <v>9</v>
      </c>
      <c r="V1271" s="121">
        <v>252</v>
      </c>
      <c r="W1271" s="120">
        <f t="shared" si="643"/>
        <v>1.0043934969999999</v>
      </c>
      <c r="X1271" s="113">
        <f t="shared" si="657"/>
        <v>6.2967115700000003</v>
      </c>
      <c r="Y1271" s="113">
        <f t="shared" si="644"/>
        <v>0</v>
      </c>
      <c r="Z1271" s="125" t="str">
        <f t="shared" si="654"/>
        <v>J=</v>
      </c>
      <c r="AA1271" s="118">
        <f t="shared" si="655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>
        <f t="shared" si="645"/>
        <v>45417</v>
      </c>
      <c r="B1272" s="113">
        <f t="shared" si="638"/>
        <v>1439.4857123200002</v>
      </c>
      <c r="C1272" s="113">
        <f t="shared" si="651"/>
        <v>1118.26761816</v>
      </c>
      <c r="D1272" s="114">
        <f t="shared" si="646"/>
        <v>6858.17</v>
      </c>
      <c r="E1272" s="115">
        <f t="shared" si="660"/>
        <v>6869.14</v>
      </c>
      <c r="F1272" s="116">
        <f t="shared" si="661"/>
        <v>45373</v>
      </c>
      <c r="G1272" s="117">
        <f t="shared" si="639"/>
        <v>1.5995520670966101E-3</v>
      </c>
      <c r="H1272" s="118">
        <f t="shared" si="652"/>
        <v>45432</v>
      </c>
      <c r="I1272" s="118">
        <f t="shared" si="640"/>
        <v>45432</v>
      </c>
      <c r="J1272" s="119">
        <f t="shared" si="647"/>
        <v>19</v>
      </c>
      <c r="K1272" s="119">
        <f t="shared" si="662"/>
        <v>9</v>
      </c>
      <c r="L1272" s="8">
        <f t="shared" si="648"/>
        <v>1.0007573599999999</v>
      </c>
      <c r="M1272" s="120">
        <f t="shared" si="663"/>
        <v>1.00829937</v>
      </c>
      <c r="N1272" s="120">
        <f t="shared" si="656"/>
        <v>1.2806454906267908</v>
      </c>
      <c r="O1272" s="113">
        <f t="shared" si="659"/>
        <v>1.2816154</v>
      </c>
      <c r="P1272" s="113">
        <f t="shared" si="641"/>
        <v>1433.1890007500001</v>
      </c>
      <c r="Q1272" s="11">
        <f t="shared" si="653"/>
        <v>0</v>
      </c>
      <c r="R1272" s="30">
        <f t="shared" si="649"/>
        <v>0</v>
      </c>
      <c r="S1272" s="8">
        <f t="shared" si="642"/>
        <v>0</v>
      </c>
      <c r="T1272" s="122">
        <f t="shared" si="650"/>
        <v>0.13059999999999999</v>
      </c>
      <c r="U1272" s="121">
        <f t="shared" si="658"/>
        <v>9</v>
      </c>
      <c r="V1272" s="121">
        <v>252</v>
      </c>
      <c r="W1272" s="120">
        <f t="shared" si="643"/>
        <v>1.0043934969999999</v>
      </c>
      <c r="X1272" s="113">
        <f t="shared" si="657"/>
        <v>6.2967115700000003</v>
      </c>
      <c r="Y1272" s="113">
        <f t="shared" si="644"/>
        <v>0</v>
      </c>
      <c r="Z1272" s="125" t="str">
        <f t="shared" si="654"/>
        <v>J=</v>
      </c>
      <c r="AA1272" s="118">
        <f t="shared" si="655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>
        <f t="shared" si="645"/>
        <v>45418</v>
      </c>
      <c r="B1273" s="113">
        <f t="shared" si="638"/>
        <v>1439.4857123200002</v>
      </c>
      <c r="C1273" s="113">
        <f t="shared" si="651"/>
        <v>1118.26761816</v>
      </c>
      <c r="D1273" s="114">
        <f t="shared" si="646"/>
        <v>6858.17</v>
      </c>
      <c r="E1273" s="115">
        <f t="shared" si="660"/>
        <v>6869.14</v>
      </c>
      <c r="F1273" s="116">
        <f t="shared" si="661"/>
        <v>45373</v>
      </c>
      <c r="G1273" s="117">
        <f t="shared" si="639"/>
        <v>1.5995520670966101E-3</v>
      </c>
      <c r="H1273" s="118">
        <f t="shared" si="652"/>
        <v>45432</v>
      </c>
      <c r="I1273" s="118">
        <f t="shared" si="640"/>
        <v>45432</v>
      </c>
      <c r="J1273" s="119">
        <f t="shared" si="647"/>
        <v>19</v>
      </c>
      <c r="K1273" s="119">
        <f t="shared" si="662"/>
        <v>9</v>
      </c>
      <c r="L1273" s="8">
        <f t="shared" si="648"/>
        <v>1.0007573599999999</v>
      </c>
      <c r="M1273" s="120">
        <f t="shared" si="663"/>
        <v>1.00829937</v>
      </c>
      <c r="N1273" s="120">
        <f t="shared" si="656"/>
        <v>1.2806454906267908</v>
      </c>
      <c r="O1273" s="113">
        <f t="shared" si="659"/>
        <v>1.2816154</v>
      </c>
      <c r="P1273" s="113">
        <f t="shared" si="641"/>
        <v>1433.1890007500001</v>
      </c>
      <c r="Q1273" s="11">
        <f t="shared" si="653"/>
        <v>0</v>
      </c>
      <c r="R1273" s="30">
        <f t="shared" si="649"/>
        <v>0</v>
      </c>
      <c r="S1273" s="8">
        <f t="shared" si="642"/>
        <v>0</v>
      </c>
      <c r="T1273" s="122">
        <f t="shared" si="650"/>
        <v>0.13059999999999999</v>
      </c>
      <c r="U1273" s="121">
        <f t="shared" si="658"/>
        <v>9</v>
      </c>
      <c r="V1273" s="121">
        <v>252</v>
      </c>
      <c r="W1273" s="120">
        <f t="shared" si="643"/>
        <v>1.0043934969999999</v>
      </c>
      <c r="X1273" s="113">
        <f t="shared" si="657"/>
        <v>6.2967115700000003</v>
      </c>
      <c r="Y1273" s="113">
        <f t="shared" si="644"/>
        <v>0</v>
      </c>
      <c r="Z1273" s="125" t="str">
        <f t="shared" si="654"/>
        <v>J=</v>
      </c>
      <c r="AA1273" s="118">
        <f t="shared" si="655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>
        <f t="shared" si="645"/>
        <v>45419</v>
      </c>
      <c r="B1274" s="113">
        <f t="shared" si="638"/>
        <v>1440.30820107</v>
      </c>
      <c r="C1274" s="113">
        <f t="shared" si="651"/>
        <v>1118.26761816</v>
      </c>
      <c r="D1274" s="114">
        <f t="shared" si="646"/>
        <v>6858.17</v>
      </c>
      <c r="E1274" s="115">
        <f t="shared" si="660"/>
        <v>6869.14</v>
      </c>
      <c r="F1274" s="116">
        <f t="shared" si="661"/>
        <v>45373</v>
      </c>
      <c r="G1274" s="117">
        <f t="shared" si="639"/>
        <v>1.5995520670966101E-3</v>
      </c>
      <c r="H1274" s="118">
        <f t="shared" si="652"/>
        <v>45432</v>
      </c>
      <c r="I1274" s="118">
        <f t="shared" si="640"/>
        <v>45432</v>
      </c>
      <c r="J1274" s="119">
        <f t="shared" si="647"/>
        <v>19</v>
      </c>
      <c r="K1274" s="119">
        <f t="shared" si="662"/>
        <v>10</v>
      </c>
      <c r="L1274" s="8">
        <f t="shared" si="648"/>
        <v>1.0008415500000001</v>
      </c>
      <c r="M1274" s="120">
        <f t="shared" si="663"/>
        <v>1.00829937</v>
      </c>
      <c r="N1274" s="120">
        <f t="shared" si="656"/>
        <v>1.2806454906267908</v>
      </c>
      <c r="O1274" s="113">
        <f t="shared" si="659"/>
        <v>1.28172321</v>
      </c>
      <c r="P1274" s="113">
        <f t="shared" si="641"/>
        <v>1433.3095611799999</v>
      </c>
      <c r="Q1274" s="11">
        <f t="shared" si="653"/>
        <v>0</v>
      </c>
      <c r="R1274" s="30">
        <f t="shared" si="649"/>
        <v>0</v>
      </c>
      <c r="S1274" s="8">
        <f t="shared" si="642"/>
        <v>0</v>
      </c>
      <c r="T1274" s="122">
        <f t="shared" si="650"/>
        <v>0.13059999999999999</v>
      </c>
      <c r="U1274" s="121">
        <f t="shared" si="658"/>
        <v>10</v>
      </c>
      <c r="V1274" s="121">
        <v>252</v>
      </c>
      <c r="W1274" s="120">
        <f t="shared" si="643"/>
        <v>1.004882853</v>
      </c>
      <c r="X1274" s="113">
        <f t="shared" si="657"/>
        <v>6.9986398899999998</v>
      </c>
      <c r="Y1274" s="113">
        <f t="shared" si="644"/>
        <v>0</v>
      </c>
      <c r="Z1274" s="125" t="str">
        <f t="shared" si="654"/>
        <v>J=</v>
      </c>
      <c r="AA1274" s="118">
        <f t="shared" si="655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>
        <f t="shared" si="645"/>
        <v>45420</v>
      </c>
      <c r="B1275" s="113">
        <f t="shared" si="638"/>
        <v>1441.13116165</v>
      </c>
      <c r="C1275" s="113">
        <f t="shared" si="651"/>
        <v>1118.26761816</v>
      </c>
      <c r="D1275" s="114">
        <f t="shared" si="646"/>
        <v>6858.17</v>
      </c>
      <c r="E1275" s="115">
        <f t="shared" si="660"/>
        <v>6869.14</v>
      </c>
      <c r="F1275" s="116">
        <f t="shared" si="661"/>
        <v>45373</v>
      </c>
      <c r="G1275" s="117">
        <f t="shared" si="639"/>
        <v>1.5995520670966101E-3</v>
      </c>
      <c r="H1275" s="118">
        <f t="shared" si="652"/>
        <v>45432</v>
      </c>
      <c r="I1275" s="118">
        <f t="shared" si="640"/>
        <v>45432</v>
      </c>
      <c r="J1275" s="119">
        <f t="shared" si="647"/>
        <v>19</v>
      </c>
      <c r="K1275" s="119">
        <f t="shared" si="662"/>
        <v>11</v>
      </c>
      <c r="L1275" s="8">
        <f t="shared" si="648"/>
        <v>1.00092574</v>
      </c>
      <c r="M1275" s="120">
        <f t="shared" si="663"/>
        <v>1.00829937</v>
      </c>
      <c r="N1275" s="120">
        <f t="shared" si="656"/>
        <v>1.2806454906267908</v>
      </c>
      <c r="O1275" s="113">
        <f t="shared" si="659"/>
        <v>1.28183103</v>
      </c>
      <c r="P1275" s="113">
        <f t="shared" si="641"/>
        <v>1433.4301327999999</v>
      </c>
      <c r="Q1275" s="11">
        <f t="shared" si="653"/>
        <v>0</v>
      </c>
      <c r="R1275" s="30">
        <f t="shared" si="649"/>
        <v>0</v>
      </c>
      <c r="S1275" s="8">
        <f t="shared" si="642"/>
        <v>0</v>
      </c>
      <c r="T1275" s="122">
        <f t="shared" si="650"/>
        <v>0.13059999999999999</v>
      </c>
      <c r="U1275" s="121">
        <f t="shared" si="658"/>
        <v>11</v>
      </c>
      <c r="V1275" s="121">
        <v>252</v>
      </c>
      <c r="W1275" s="120">
        <f t="shared" si="643"/>
        <v>1.0053724479999999</v>
      </c>
      <c r="X1275" s="113">
        <f t="shared" si="657"/>
        <v>7.7010288500000001</v>
      </c>
      <c r="Y1275" s="113">
        <f t="shared" si="644"/>
        <v>0</v>
      </c>
      <c r="Z1275" s="125" t="str">
        <f t="shared" si="654"/>
        <v>J=</v>
      </c>
      <c r="AA1275" s="118">
        <f t="shared" si="655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>
        <f t="shared" si="645"/>
        <v>45421</v>
      </c>
      <c r="B1276" s="113">
        <f t="shared" si="638"/>
        <v>1441.95459271</v>
      </c>
      <c r="C1276" s="113">
        <f t="shared" si="651"/>
        <v>1118.26761816</v>
      </c>
      <c r="D1276" s="114">
        <f t="shared" si="646"/>
        <v>6858.17</v>
      </c>
      <c r="E1276" s="115">
        <f t="shared" si="660"/>
        <v>6869.14</v>
      </c>
      <c r="F1276" s="116">
        <f t="shared" si="661"/>
        <v>45373</v>
      </c>
      <c r="G1276" s="117">
        <f t="shared" si="639"/>
        <v>1.5995520670966101E-3</v>
      </c>
      <c r="H1276" s="118">
        <f t="shared" si="652"/>
        <v>45432</v>
      </c>
      <c r="I1276" s="118">
        <f t="shared" si="640"/>
        <v>45432</v>
      </c>
      <c r="J1276" s="119">
        <f t="shared" si="647"/>
        <v>19</v>
      </c>
      <c r="K1276" s="119">
        <f t="shared" si="662"/>
        <v>12</v>
      </c>
      <c r="L1276" s="8">
        <f t="shared" si="648"/>
        <v>1.0010099400000001</v>
      </c>
      <c r="M1276" s="120">
        <f t="shared" si="663"/>
        <v>1.00829937</v>
      </c>
      <c r="N1276" s="120">
        <f t="shared" si="656"/>
        <v>1.2806454906267908</v>
      </c>
      <c r="O1276" s="113">
        <f t="shared" si="659"/>
        <v>1.2819388599999999</v>
      </c>
      <c r="P1276" s="113">
        <f t="shared" si="641"/>
        <v>1433.55071559</v>
      </c>
      <c r="Q1276" s="11">
        <f t="shared" si="653"/>
        <v>0</v>
      </c>
      <c r="R1276" s="30">
        <f t="shared" si="649"/>
        <v>0</v>
      </c>
      <c r="S1276" s="8">
        <f t="shared" si="642"/>
        <v>0</v>
      </c>
      <c r="T1276" s="122">
        <f t="shared" si="650"/>
        <v>0.13059999999999999</v>
      </c>
      <c r="U1276" s="121">
        <f t="shared" si="658"/>
        <v>12</v>
      </c>
      <c r="V1276" s="121">
        <v>252</v>
      </c>
      <c r="W1276" s="120">
        <f t="shared" si="643"/>
        <v>1.005862281</v>
      </c>
      <c r="X1276" s="113">
        <f t="shared" si="657"/>
        <v>8.4038771200000006</v>
      </c>
      <c r="Y1276" s="113">
        <f t="shared" si="644"/>
        <v>0</v>
      </c>
      <c r="Z1276" s="125" t="str">
        <f t="shared" si="654"/>
        <v>J=</v>
      </c>
      <c r="AA1276" s="118">
        <f t="shared" si="655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>
        <f t="shared" si="645"/>
        <v>45422</v>
      </c>
      <c r="B1277" s="113">
        <f t="shared" si="638"/>
        <v>1442.7784958099999</v>
      </c>
      <c r="C1277" s="113">
        <f t="shared" si="651"/>
        <v>1118.26761816</v>
      </c>
      <c r="D1277" s="114">
        <f t="shared" si="646"/>
        <v>6858.17</v>
      </c>
      <c r="E1277" s="115">
        <f t="shared" si="660"/>
        <v>6869.14</v>
      </c>
      <c r="F1277" s="116">
        <f t="shared" si="661"/>
        <v>45373</v>
      </c>
      <c r="G1277" s="117">
        <f t="shared" si="639"/>
        <v>1.5995520670966101E-3</v>
      </c>
      <c r="H1277" s="118">
        <f t="shared" si="652"/>
        <v>45432</v>
      </c>
      <c r="I1277" s="118">
        <f t="shared" si="640"/>
        <v>45432</v>
      </c>
      <c r="J1277" s="119">
        <f t="shared" si="647"/>
        <v>19</v>
      </c>
      <c r="K1277" s="119">
        <f t="shared" si="662"/>
        <v>13</v>
      </c>
      <c r="L1277" s="8">
        <f t="shared" si="648"/>
        <v>1.0010941499999999</v>
      </c>
      <c r="M1277" s="120">
        <f t="shared" si="663"/>
        <v>1.00829937</v>
      </c>
      <c r="N1277" s="120">
        <f t="shared" si="656"/>
        <v>1.2806454906267908</v>
      </c>
      <c r="O1277" s="113">
        <f t="shared" si="659"/>
        <v>1.2820467</v>
      </c>
      <c r="P1277" s="113">
        <f t="shared" si="641"/>
        <v>1433.6713095699999</v>
      </c>
      <c r="Q1277" s="11">
        <f t="shared" si="653"/>
        <v>0</v>
      </c>
      <c r="R1277" s="30">
        <f t="shared" si="649"/>
        <v>0</v>
      </c>
      <c r="S1277" s="8">
        <f t="shared" si="642"/>
        <v>0</v>
      </c>
      <c r="T1277" s="122">
        <f t="shared" si="650"/>
        <v>0.13059999999999999</v>
      </c>
      <c r="U1277" s="121">
        <f t="shared" si="658"/>
        <v>13</v>
      </c>
      <c r="V1277" s="121">
        <v>252</v>
      </c>
      <c r="W1277" s="120">
        <f t="shared" si="643"/>
        <v>1.006352353</v>
      </c>
      <c r="X1277" s="113">
        <f t="shared" si="657"/>
        <v>9.1071862400000008</v>
      </c>
      <c r="Y1277" s="113">
        <f t="shared" si="644"/>
        <v>0</v>
      </c>
      <c r="Z1277" s="125" t="str">
        <f t="shared" si="654"/>
        <v>J=</v>
      </c>
      <c r="AA1277" s="118">
        <f t="shared" si="655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>
        <f t="shared" si="645"/>
        <v>45423</v>
      </c>
      <c r="B1278" s="113">
        <f t="shared" si="638"/>
        <v>1443.60287105</v>
      </c>
      <c r="C1278" s="113">
        <f t="shared" si="651"/>
        <v>1118.26761816</v>
      </c>
      <c r="D1278" s="114">
        <f t="shared" si="646"/>
        <v>6858.17</v>
      </c>
      <c r="E1278" s="115">
        <f t="shared" si="660"/>
        <v>6869.14</v>
      </c>
      <c r="F1278" s="116">
        <f t="shared" si="661"/>
        <v>45373</v>
      </c>
      <c r="G1278" s="117">
        <f t="shared" si="639"/>
        <v>1.5995520670966101E-3</v>
      </c>
      <c r="H1278" s="118">
        <f t="shared" si="652"/>
        <v>45432</v>
      </c>
      <c r="I1278" s="118">
        <f t="shared" si="640"/>
        <v>45432</v>
      </c>
      <c r="J1278" s="119">
        <f t="shared" si="647"/>
        <v>19</v>
      </c>
      <c r="K1278" s="119">
        <f t="shared" si="662"/>
        <v>14</v>
      </c>
      <c r="L1278" s="8">
        <f t="shared" si="648"/>
        <v>1.0011783599999999</v>
      </c>
      <c r="M1278" s="120">
        <f t="shared" si="663"/>
        <v>1.00829937</v>
      </c>
      <c r="N1278" s="120">
        <f t="shared" si="656"/>
        <v>1.2806454906267908</v>
      </c>
      <c r="O1278" s="113">
        <f t="shared" si="659"/>
        <v>1.28215455</v>
      </c>
      <c r="P1278" s="113">
        <f t="shared" si="641"/>
        <v>1433.79191474</v>
      </c>
      <c r="Q1278" s="11">
        <f t="shared" si="653"/>
        <v>0</v>
      </c>
      <c r="R1278" s="30">
        <f t="shared" si="649"/>
        <v>0</v>
      </c>
      <c r="S1278" s="8">
        <f t="shared" si="642"/>
        <v>0</v>
      </c>
      <c r="T1278" s="122">
        <f t="shared" si="650"/>
        <v>0.13059999999999999</v>
      </c>
      <c r="U1278" s="121">
        <f t="shared" si="658"/>
        <v>14</v>
      </c>
      <c r="V1278" s="121">
        <v>252</v>
      </c>
      <c r="W1278" s="120">
        <f t="shared" si="643"/>
        <v>1.0068426640000001</v>
      </c>
      <c r="X1278" s="113">
        <f t="shared" si="657"/>
        <v>9.8109563099999999</v>
      </c>
      <c r="Y1278" s="113">
        <f t="shared" si="644"/>
        <v>0</v>
      </c>
      <c r="Z1278" s="125" t="str">
        <f t="shared" si="654"/>
        <v>J=</v>
      </c>
      <c r="AA1278" s="118">
        <f t="shared" si="655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>
        <f t="shared" si="645"/>
        <v>45424</v>
      </c>
      <c r="B1279" s="113">
        <f t="shared" si="638"/>
        <v>1443.60287105</v>
      </c>
      <c r="C1279" s="113">
        <f t="shared" si="651"/>
        <v>1118.26761816</v>
      </c>
      <c r="D1279" s="114">
        <f t="shared" si="646"/>
        <v>6858.17</v>
      </c>
      <c r="E1279" s="115">
        <f t="shared" si="660"/>
        <v>6869.14</v>
      </c>
      <c r="F1279" s="116">
        <f t="shared" si="661"/>
        <v>45373</v>
      </c>
      <c r="G1279" s="117">
        <f t="shared" si="639"/>
        <v>1.5995520670966101E-3</v>
      </c>
      <c r="H1279" s="118">
        <f t="shared" si="652"/>
        <v>45432</v>
      </c>
      <c r="I1279" s="118">
        <f t="shared" si="640"/>
        <v>45432</v>
      </c>
      <c r="J1279" s="119">
        <f t="shared" si="647"/>
        <v>19</v>
      </c>
      <c r="K1279" s="119">
        <f t="shared" si="662"/>
        <v>14</v>
      </c>
      <c r="L1279" s="8">
        <f t="shared" si="648"/>
        <v>1.0011783599999999</v>
      </c>
      <c r="M1279" s="120">
        <f t="shared" si="663"/>
        <v>1.00829937</v>
      </c>
      <c r="N1279" s="120">
        <f t="shared" si="656"/>
        <v>1.2806454906267908</v>
      </c>
      <c r="O1279" s="113">
        <f t="shared" si="659"/>
        <v>1.28215455</v>
      </c>
      <c r="P1279" s="113">
        <f t="shared" si="641"/>
        <v>1433.79191474</v>
      </c>
      <c r="Q1279" s="11">
        <f t="shared" si="653"/>
        <v>0</v>
      </c>
      <c r="R1279" s="30">
        <f t="shared" si="649"/>
        <v>0</v>
      </c>
      <c r="S1279" s="8">
        <f t="shared" si="642"/>
        <v>0</v>
      </c>
      <c r="T1279" s="122">
        <f t="shared" si="650"/>
        <v>0.13059999999999999</v>
      </c>
      <c r="U1279" s="121">
        <f t="shared" si="658"/>
        <v>14</v>
      </c>
      <c r="V1279" s="121">
        <v>252</v>
      </c>
      <c r="W1279" s="120">
        <f t="shared" si="643"/>
        <v>1.0068426640000001</v>
      </c>
      <c r="X1279" s="113">
        <f t="shared" si="657"/>
        <v>9.8109563099999999</v>
      </c>
      <c r="Y1279" s="113">
        <f t="shared" si="644"/>
        <v>0</v>
      </c>
      <c r="Z1279" s="125" t="str">
        <f t="shared" si="654"/>
        <v>J=</v>
      </c>
      <c r="AA1279" s="118">
        <f t="shared" si="655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>
        <f t="shared" si="645"/>
        <v>45425</v>
      </c>
      <c r="B1280" s="113">
        <f t="shared" si="638"/>
        <v>1443.60287105</v>
      </c>
      <c r="C1280" s="113">
        <f t="shared" si="651"/>
        <v>1118.26761816</v>
      </c>
      <c r="D1280" s="114">
        <f t="shared" si="646"/>
        <v>6858.17</v>
      </c>
      <c r="E1280" s="115">
        <f t="shared" si="660"/>
        <v>6869.14</v>
      </c>
      <c r="F1280" s="116">
        <f t="shared" si="661"/>
        <v>45373</v>
      </c>
      <c r="G1280" s="117">
        <f t="shared" si="639"/>
        <v>1.5995520670966101E-3</v>
      </c>
      <c r="H1280" s="118">
        <f t="shared" si="652"/>
        <v>45432</v>
      </c>
      <c r="I1280" s="118">
        <f t="shared" si="640"/>
        <v>45432</v>
      </c>
      <c r="J1280" s="119">
        <f t="shared" si="647"/>
        <v>19</v>
      </c>
      <c r="K1280" s="119">
        <f t="shared" si="662"/>
        <v>14</v>
      </c>
      <c r="L1280" s="8">
        <f t="shared" si="648"/>
        <v>1.0011783599999999</v>
      </c>
      <c r="M1280" s="120">
        <f t="shared" si="663"/>
        <v>1.00829937</v>
      </c>
      <c r="N1280" s="120">
        <f t="shared" si="656"/>
        <v>1.2806454906267908</v>
      </c>
      <c r="O1280" s="113">
        <f t="shared" si="659"/>
        <v>1.28215455</v>
      </c>
      <c r="P1280" s="113">
        <f t="shared" si="641"/>
        <v>1433.79191474</v>
      </c>
      <c r="Q1280" s="11">
        <f t="shared" si="653"/>
        <v>0</v>
      </c>
      <c r="R1280" s="30">
        <f t="shared" si="649"/>
        <v>0</v>
      </c>
      <c r="S1280" s="8">
        <f t="shared" si="642"/>
        <v>0</v>
      </c>
      <c r="T1280" s="122">
        <f t="shared" si="650"/>
        <v>0.13059999999999999</v>
      </c>
      <c r="U1280" s="121">
        <f t="shared" si="658"/>
        <v>14</v>
      </c>
      <c r="V1280" s="121">
        <v>252</v>
      </c>
      <c r="W1280" s="120">
        <f t="shared" si="643"/>
        <v>1.0068426640000001</v>
      </c>
      <c r="X1280" s="113">
        <f t="shared" si="657"/>
        <v>9.8109563099999999</v>
      </c>
      <c r="Y1280" s="113">
        <f t="shared" si="644"/>
        <v>0</v>
      </c>
      <c r="Z1280" s="125" t="str">
        <f t="shared" si="654"/>
        <v>J=</v>
      </c>
      <c r="AA1280" s="118">
        <f t="shared" si="655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>
        <f t="shared" si="645"/>
        <v>45426</v>
      </c>
      <c r="B1281" s="113">
        <f t="shared" si="638"/>
        <v>1444.4277283500001</v>
      </c>
      <c r="C1281" s="113">
        <f t="shared" si="651"/>
        <v>1118.26761816</v>
      </c>
      <c r="D1281" s="114">
        <f t="shared" si="646"/>
        <v>6858.17</v>
      </c>
      <c r="E1281" s="115">
        <f t="shared" si="660"/>
        <v>6869.14</v>
      </c>
      <c r="F1281" s="116">
        <f t="shared" si="661"/>
        <v>45373</v>
      </c>
      <c r="G1281" s="117">
        <f t="shared" si="639"/>
        <v>1.5995520670966101E-3</v>
      </c>
      <c r="H1281" s="118">
        <f t="shared" si="652"/>
        <v>45432</v>
      </c>
      <c r="I1281" s="118">
        <f t="shared" si="640"/>
        <v>45432</v>
      </c>
      <c r="J1281" s="119">
        <f t="shared" si="647"/>
        <v>19</v>
      </c>
      <c r="K1281" s="119">
        <f t="shared" si="662"/>
        <v>15</v>
      </c>
      <c r="L1281" s="8">
        <f t="shared" si="648"/>
        <v>1.0012625900000001</v>
      </c>
      <c r="M1281" s="120">
        <f t="shared" si="663"/>
        <v>1.00829937</v>
      </c>
      <c r="N1281" s="120">
        <f t="shared" si="656"/>
        <v>1.2806454906267908</v>
      </c>
      <c r="O1281" s="113">
        <f t="shared" si="659"/>
        <v>1.2822624199999999</v>
      </c>
      <c r="P1281" s="113">
        <f t="shared" si="641"/>
        <v>1433.91254226</v>
      </c>
      <c r="Q1281" s="11">
        <f t="shared" si="653"/>
        <v>0</v>
      </c>
      <c r="R1281" s="30">
        <f t="shared" si="649"/>
        <v>0</v>
      </c>
      <c r="S1281" s="8">
        <f t="shared" si="642"/>
        <v>0</v>
      </c>
      <c r="T1281" s="122">
        <f t="shared" si="650"/>
        <v>0.13059999999999999</v>
      </c>
      <c r="U1281" s="121">
        <f t="shared" si="658"/>
        <v>15</v>
      </c>
      <c r="V1281" s="121">
        <v>252</v>
      </c>
      <c r="W1281" s="120">
        <f t="shared" si="643"/>
        <v>1.0073332129999999</v>
      </c>
      <c r="X1281" s="113">
        <f t="shared" si="657"/>
        <v>10.51518609</v>
      </c>
      <c r="Y1281" s="113">
        <f t="shared" si="644"/>
        <v>0</v>
      </c>
      <c r="Z1281" s="125" t="str">
        <f t="shared" si="654"/>
        <v>J=</v>
      </c>
      <c r="AA1281" s="118">
        <f t="shared" si="655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>
        <f t="shared" si="645"/>
        <v>45427</v>
      </c>
      <c r="B1282" s="113">
        <f t="shared" si="638"/>
        <v>1445.25303691</v>
      </c>
      <c r="C1282" s="113">
        <f t="shared" si="651"/>
        <v>1118.26761816</v>
      </c>
      <c r="D1282" s="114">
        <f t="shared" si="646"/>
        <v>6858.17</v>
      </c>
      <c r="E1282" s="115">
        <f t="shared" si="660"/>
        <v>6869.14</v>
      </c>
      <c r="F1282" s="116">
        <f t="shared" si="661"/>
        <v>45373</v>
      </c>
      <c r="G1282" s="117">
        <f t="shared" si="639"/>
        <v>1.5995520670966101E-3</v>
      </c>
      <c r="H1282" s="118">
        <f t="shared" si="652"/>
        <v>45432</v>
      </c>
      <c r="I1282" s="118">
        <f t="shared" si="640"/>
        <v>45432</v>
      </c>
      <c r="J1282" s="119">
        <f t="shared" si="647"/>
        <v>19</v>
      </c>
      <c r="K1282" s="119">
        <f t="shared" si="662"/>
        <v>16</v>
      </c>
      <c r="L1282" s="8">
        <f t="shared" si="648"/>
        <v>1.00134682</v>
      </c>
      <c r="M1282" s="120">
        <f t="shared" si="663"/>
        <v>1.00829937</v>
      </c>
      <c r="N1282" s="120">
        <f t="shared" si="656"/>
        <v>1.2806454906267908</v>
      </c>
      <c r="O1282" s="113">
        <f t="shared" si="659"/>
        <v>1.2823702800000001</v>
      </c>
      <c r="P1282" s="113">
        <f t="shared" si="641"/>
        <v>1434.0331586100001</v>
      </c>
      <c r="Q1282" s="11">
        <f t="shared" si="653"/>
        <v>0</v>
      </c>
      <c r="R1282" s="30">
        <f t="shared" si="649"/>
        <v>0</v>
      </c>
      <c r="S1282" s="8">
        <f t="shared" si="642"/>
        <v>0</v>
      </c>
      <c r="T1282" s="122">
        <f t="shared" si="650"/>
        <v>0.13059999999999999</v>
      </c>
      <c r="U1282" s="121">
        <f t="shared" si="658"/>
        <v>16</v>
      </c>
      <c r="V1282" s="121">
        <v>252</v>
      </c>
      <c r="W1282" s="120">
        <f t="shared" si="643"/>
        <v>1.007824002</v>
      </c>
      <c r="X1282" s="113">
        <f t="shared" si="657"/>
        <v>11.2198783</v>
      </c>
      <c r="Y1282" s="113">
        <f t="shared" si="644"/>
        <v>0</v>
      </c>
      <c r="Z1282" s="125" t="str">
        <f t="shared" si="654"/>
        <v>J=</v>
      </c>
      <c r="AA1282" s="118">
        <f t="shared" si="655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>
        <f t="shared" si="645"/>
        <v>45428</v>
      </c>
      <c r="B1283" s="113">
        <f t="shared" si="638"/>
        <v>1446.07881789</v>
      </c>
      <c r="C1283" s="113">
        <f t="shared" si="651"/>
        <v>1118.26761816</v>
      </c>
      <c r="D1283" s="114">
        <f t="shared" si="646"/>
        <v>6858.17</v>
      </c>
      <c r="E1283" s="115">
        <f t="shared" si="660"/>
        <v>6869.14</v>
      </c>
      <c r="F1283" s="116">
        <f t="shared" si="661"/>
        <v>45373</v>
      </c>
      <c r="G1283" s="117">
        <f t="shared" si="639"/>
        <v>1.5995520670966101E-3</v>
      </c>
      <c r="H1283" s="118">
        <f t="shared" si="652"/>
        <v>45432</v>
      </c>
      <c r="I1283" s="118">
        <f t="shared" si="640"/>
        <v>45432</v>
      </c>
      <c r="J1283" s="119">
        <f t="shared" si="647"/>
        <v>19</v>
      </c>
      <c r="K1283" s="119">
        <f t="shared" si="662"/>
        <v>17</v>
      </c>
      <c r="L1283" s="8">
        <f t="shared" si="648"/>
        <v>1.0014310500000001</v>
      </c>
      <c r="M1283" s="120">
        <f t="shared" si="663"/>
        <v>1.00829937</v>
      </c>
      <c r="N1283" s="120">
        <f t="shared" si="656"/>
        <v>1.2806454906267908</v>
      </c>
      <c r="O1283" s="113">
        <f t="shared" si="659"/>
        <v>1.28247815</v>
      </c>
      <c r="P1283" s="113">
        <f t="shared" si="641"/>
        <v>1434.15378614</v>
      </c>
      <c r="Q1283" s="11">
        <f t="shared" si="653"/>
        <v>0</v>
      </c>
      <c r="R1283" s="30">
        <f t="shared" si="649"/>
        <v>0</v>
      </c>
      <c r="S1283" s="8">
        <f t="shared" si="642"/>
        <v>0</v>
      </c>
      <c r="T1283" s="122">
        <f t="shared" si="650"/>
        <v>0.13059999999999999</v>
      </c>
      <c r="U1283" s="121">
        <f t="shared" si="658"/>
        <v>17</v>
      </c>
      <c r="V1283" s="121">
        <v>252</v>
      </c>
      <c r="W1283" s="120">
        <f t="shared" si="643"/>
        <v>1.0083150299999999</v>
      </c>
      <c r="X1283" s="113">
        <f t="shared" si="657"/>
        <v>11.92503175</v>
      </c>
      <c r="Y1283" s="113">
        <f t="shared" si="644"/>
        <v>0</v>
      </c>
      <c r="Z1283" s="125" t="str">
        <f t="shared" si="654"/>
        <v>J=</v>
      </c>
      <c r="AA1283" s="118">
        <f t="shared" si="655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>
        <f t="shared" si="645"/>
        <v>45429</v>
      </c>
      <c r="B1284" s="113">
        <f t="shared" si="638"/>
        <v>1446.9050939700001</v>
      </c>
      <c r="C1284" s="113">
        <f t="shared" si="651"/>
        <v>1118.26761816</v>
      </c>
      <c r="D1284" s="114">
        <f t="shared" si="646"/>
        <v>6858.17</v>
      </c>
      <c r="E1284" s="115">
        <f t="shared" si="660"/>
        <v>6869.14</v>
      </c>
      <c r="F1284" s="116">
        <f t="shared" si="661"/>
        <v>45373</v>
      </c>
      <c r="G1284" s="117">
        <f t="shared" si="639"/>
        <v>1.5995520670966101E-3</v>
      </c>
      <c r="H1284" s="118">
        <f t="shared" si="652"/>
        <v>45432</v>
      </c>
      <c r="I1284" s="118">
        <f t="shared" si="640"/>
        <v>45432</v>
      </c>
      <c r="J1284" s="119">
        <f t="shared" si="647"/>
        <v>19</v>
      </c>
      <c r="K1284" s="119">
        <f t="shared" si="662"/>
        <v>18</v>
      </c>
      <c r="L1284" s="8">
        <f t="shared" si="648"/>
        <v>1.0015153000000001</v>
      </c>
      <c r="M1284" s="120">
        <f t="shared" si="663"/>
        <v>1.00829937</v>
      </c>
      <c r="N1284" s="120">
        <f t="shared" si="656"/>
        <v>1.2806454906267908</v>
      </c>
      <c r="O1284" s="113">
        <f t="shared" si="659"/>
        <v>1.2825860499999999</v>
      </c>
      <c r="P1284" s="113">
        <f t="shared" si="641"/>
        <v>1434.2744472100001</v>
      </c>
      <c r="Q1284" s="11">
        <f t="shared" si="653"/>
        <v>0</v>
      </c>
      <c r="R1284" s="30">
        <f t="shared" si="649"/>
        <v>0</v>
      </c>
      <c r="S1284" s="8">
        <f t="shared" si="642"/>
        <v>0</v>
      </c>
      <c r="T1284" s="122">
        <f t="shared" si="650"/>
        <v>0.13059999999999999</v>
      </c>
      <c r="U1284" s="121">
        <f t="shared" si="658"/>
        <v>18</v>
      </c>
      <c r="V1284" s="121">
        <v>252</v>
      </c>
      <c r="W1284" s="120">
        <f t="shared" si="643"/>
        <v>1.008806297</v>
      </c>
      <c r="X1284" s="113">
        <f t="shared" si="657"/>
        <v>12.630646759999999</v>
      </c>
      <c r="Y1284" s="113">
        <f t="shared" si="644"/>
        <v>0</v>
      </c>
      <c r="Z1284" s="125" t="str">
        <f t="shared" si="654"/>
        <v>J=</v>
      </c>
      <c r="AA1284" s="118">
        <f t="shared" si="655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>
        <f t="shared" si="645"/>
        <v>45430</v>
      </c>
      <c r="B1285" s="113">
        <f t="shared" si="638"/>
        <v>1447.7318201400001</v>
      </c>
      <c r="C1285" s="113">
        <f t="shared" si="651"/>
        <v>1118.26761816</v>
      </c>
      <c r="D1285" s="114">
        <f t="shared" si="646"/>
        <v>6858.17</v>
      </c>
      <c r="E1285" s="115">
        <f t="shared" si="660"/>
        <v>6869.14</v>
      </c>
      <c r="F1285" s="116">
        <f t="shared" si="661"/>
        <v>45373</v>
      </c>
      <c r="G1285" s="117">
        <f t="shared" si="639"/>
        <v>1.5995520670966101E-3</v>
      </c>
      <c r="H1285" s="118">
        <f t="shared" si="652"/>
        <v>45432</v>
      </c>
      <c r="I1285" s="118">
        <f t="shared" si="640"/>
        <v>45432</v>
      </c>
      <c r="J1285" s="119">
        <f t="shared" si="647"/>
        <v>19</v>
      </c>
      <c r="K1285" s="119">
        <f t="shared" si="662"/>
        <v>19</v>
      </c>
      <c r="L1285" s="8">
        <f t="shared" si="648"/>
        <v>1.0015995499999999</v>
      </c>
      <c r="M1285" s="120">
        <f t="shared" si="663"/>
        <v>1.00829937</v>
      </c>
      <c r="N1285" s="120">
        <f t="shared" si="656"/>
        <v>1.2806454906267908</v>
      </c>
      <c r="O1285" s="113">
        <f t="shared" si="659"/>
        <v>1.2826939399999999</v>
      </c>
      <c r="P1285" s="113">
        <f t="shared" si="641"/>
        <v>1434.3950971100001</v>
      </c>
      <c r="Q1285" s="11">
        <f t="shared" si="653"/>
        <v>0</v>
      </c>
      <c r="R1285" s="30">
        <f t="shared" si="649"/>
        <v>0</v>
      </c>
      <c r="S1285" s="8">
        <f t="shared" si="642"/>
        <v>0</v>
      </c>
      <c r="T1285" s="122">
        <f t="shared" si="650"/>
        <v>0.13059999999999999</v>
      </c>
      <c r="U1285" s="121">
        <f t="shared" si="658"/>
        <v>19</v>
      </c>
      <c r="V1285" s="121">
        <v>252</v>
      </c>
      <c r="W1285" s="120">
        <f t="shared" si="643"/>
        <v>1.0092978029999999</v>
      </c>
      <c r="X1285" s="113">
        <f t="shared" si="657"/>
        <v>13.33672303</v>
      </c>
      <c r="Y1285" s="113">
        <f t="shared" si="644"/>
        <v>0</v>
      </c>
      <c r="Z1285" s="125" t="str">
        <f t="shared" si="654"/>
        <v>J=</v>
      </c>
      <c r="AA1285" s="118">
        <f t="shared" si="655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>
        <f t="shared" si="645"/>
        <v>45431</v>
      </c>
      <c r="B1286" s="113">
        <f t="shared" si="638"/>
        <v>1447.7318201400001</v>
      </c>
      <c r="C1286" s="113">
        <f t="shared" si="651"/>
        <v>1118.26761816</v>
      </c>
      <c r="D1286" s="114">
        <f t="shared" si="646"/>
        <v>6858.17</v>
      </c>
      <c r="E1286" s="115">
        <f t="shared" si="660"/>
        <v>6869.14</v>
      </c>
      <c r="F1286" s="116">
        <f t="shared" si="661"/>
        <v>45373</v>
      </c>
      <c r="G1286" s="117">
        <f t="shared" si="639"/>
        <v>1.5995520670966101E-3</v>
      </c>
      <c r="H1286" s="118">
        <f t="shared" si="652"/>
        <v>45432</v>
      </c>
      <c r="I1286" s="118">
        <f t="shared" si="640"/>
        <v>45432</v>
      </c>
      <c r="J1286" s="119">
        <f t="shared" si="647"/>
        <v>19</v>
      </c>
      <c r="K1286" s="119">
        <f t="shared" si="662"/>
        <v>19</v>
      </c>
      <c r="L1286" s="8">
        <f t="shared" si="648"/>
        <v>1.0015995499999999</v>
      </c>
      <c r="M1286" s="120">
        <f t="shared" si="663"/>
        <v>1.00829937</v>
      </c>
      <c r="N1286" s="120">
        <f t="shared" si="656"/>
        <v>1.2806454906267908</v>
      </c>
      <c r="O1286" s="113">
        <f t="shared" si="659"/>
        <v>1.2826939399999999</v>
      </c>
      <c r="P1286" s="113">
        <f t="shared" si="641"/>
        <v>1434.3950971100001</v>
      </c>
      <c r="Q1286" s="11">
        <f t="shared" si="653"/>
        <v>0</v>
      </c>
      <c r="R1286" s="30">
        <f t="shared" si="649"/>
        <v>0</v>
      </c>
      <c r="S1286" s="8">
        <f t="shared" si="642"/>
        <v>0</v>
      </c>
      <c r="T1286" s="122">
        <f t="shared" si="650"/>
        <v>0.13059999999999999</v>
      </c>
      <c r="U1286" s="121">
        <f t="shared" si="658"/>
        <v>19</v>
      </c>
      <c r="V1286" s="121">
        <v>252</v>
      </c>
      <c r="W1286" s="120">
        <f t="shared" si="643"/>
        <v>1.0092978029999999</v>
      </c>
      <c r="X1286" s="113">
        <f t="shared" si="657"/>
        <v>13.33672303</v>
      </c>
      <c r="Y1286" s="113">
        <f t="shared" si="644"/>
        <v>0</v>
      </c>
      <c r="Z1286" s="125" t="str">
        <f t="shared" si="654"/>
        <v>J=</v>
      </c>
      <c r="AA1286" s="118">
        <f t="shared" si="655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>
        <f t="shared" si="645"/>
        <v>45432</v>
      </c>
      <c r="B1287" s="113">
        <f t="shared" si="638"/>
        <v>1447.7318201400001</v>
      </c>
      <c r="C1287" s="113">
        <f t="shared" si="651"/>
        <v>1118.26761816</v>
      </c>
      <c r="D1287" s="114">
        <f t="shared" si="646"/>
        <v>6858.17</v>
      </c>
      <c r="E1287" s="115">
        <f t="shared" si="660"/>
        <v>6869.14</v>
      </c>
      <c r="F1287" s="116">
        <f t="shared" si="661"/>
        <v>45373</v>
      </c>
      <c r="G1287" s="117">
        <f t="shared" si="639"/>
        <v>1.5995520670966101E-3</v>
      </c>
      <c r="H1287" s="118">
        <f t="shared" si="652"/>
        <v>45463</v>
      </c>
      <c r="I1287" s="118">
        <f t="shared" si="640"/>
        <v>45432</v>
      </c>
      <c r="J1287" s="119">
        <f t="shared" si="647"/>
        <v>19</v>
      </c>
      <c r="K1287" s="119">
        <f t="shared" si="662"/>
        <v>19</v>
      </c>
      <c r="L1287" s="8">
        <f t="shared" si="648"/>
        <v>1.0015995499999999</v>
      </c>
      <c r="M1287" s="120">
        <f t="shared" si="663"/>
        <v>1.00829937</v>
      </c>
      <c r="N1287" s="120">
        <f t="shared" si="656"/>
        <v>1.2806454906267908</v>
      </c>
      <c r="O1287" s="113">
        <f t="shared" si="659"/>
        <v>1.2826939399999999</v>
      </c>
      <c r="P1287" s="113">
        <f t="shared" si="641"/>
        <v>1434.3950971100001</v>
      </c>
      <c r="Q1287" s="11">
        <f t="shared" si="653"/>
        <v>42</v>
      </c>
      <c r="R1287" s="30">
        <f t="shared" si="649"/>
        <v>0</v>
      </c>
      <c r="S1287" s="8">
        <f t="shared" si="642"/>
        <v>0</v>
      </c>
      <c r="T1287" s="122">
        <f t="shared" si="650"/>
        <v>0.13059999999999999</v>
      </c>
      <c r="U1287" s="121">
        <f t="shared" si="658"/>
        <v>19</v>
      </c>
      <c r="V1287" s="121">
        <v>252</v>
      </c>
      <c r="W1287" s="120">
        <f t="shared" si="643"/>
        <v>1.0092978029999999</v>
      </c>
      <c r="X1287" s="113">
        <f t="shared" si="657"/>
        <v>13.33672303</v>
      </c>
      <c r="Y1287" s="113">
        <f t="shared" si="644"/>
        <v>13.33672303</v>
      </c>
      <c r="Z1287" s="125" t="str">
        <f t="shared" si="654"/>
        <v>J=</v>
      </c>
      <c r="AA1287" s="118">
        <f t="shared" si="655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>
        <f t="shared" si="645"/>
        <v>45433</v>
      </c>
      <c r="B1288" s="113">
        <f t="shared" si="638"/>
        <v>1435.3413603500001</v>
      </c>
      <c r="C1288" s="113">
        <f t="shared" si="651"/>
        <v>1118.26761816</v>
      </c>
      <c r="D1288" s="114">
        <f t="shared" si="646"/>
        <v>6869.14</v>
      </c>
      <c r="E1288" s="115">
        <f t="shared" si="660"/>
        <v>6895.24</v>
      </c>
      <c r="F1288" s="116">
        <f t="shared" si="661"/>
        <v>45402</v>
      </c>
      <c r="G1288" s="117">
        <f t="shared" si="639"/>
        <v>3.7996022791790818E-3</v>
      </c>
      <c r="H1288" s="118">
        <f t="shared" si="652"/>
        <v>45463</v>
      </c>
      <c r="I1288" s="118">
        <f t="shared" si="640"/>
        <v>45463</v>
      </c>
      <c r="J1288" s="119">
        <f t="shared" si="647"/>
        <v>22</v>
      </c>
      <c r="K1288" s="119">
        <f t="shared" si="662"/>
        <v>1</v>
      </c>
      <c r="L1288" s="8">
        <f t="shared" si="648"/>
        <v>1.0001723899999999</v>
      </c>
      <c r="M1288" s="120">
        <f t="shared" si="663"/>
        <v>1.0015995499999999</v>
      </c>
      <c r="N1288" s="120">
        <f t="shared" si="656"/>
        <v>1.2826939471213228</v>
      </c>
      <c r="O1288" s="113">
        <f t="shared" si="659"/>
        <v>1.28291507</v>
      </c>
      <c r="P1288" s="113">
        <f t="shared" si="641"/>
        <v>1434.6423796300001</v>
      </c>
      <c r="Q1288" s="11">
        <f t="shared" si="653"/>
        <v>0</v>
      </c>
      <c r="R1288" s="30">
        <f t="shared" si="649"/>
        <v>0</v>
      </c>
      <c r="S1288" s="8">
        <f t="shared" si="642"/>
        <v>0</v>
      </c>
      <c r="T1288" s="122">
        <f t="shared" si="650"/>
        <v>0.13059999999999999</v>
      </c>
      <c r="U1288" s="121">
        <f t="shared" si="658"/>
        <v>1</v>
      </c>
      <c r="V1288" s="121">
        <v>252</v>
      </c>
      <c r="W1288" s="120">
        <f t="shared" si="643"/>
        <v>1.000487216</v>
      </c>
      <c r="X1288" s="113">
        <f t="shared" si="657"/>
        <v>0.69898072</v>
      </c>
      <c r="Y1288" s="113">
        <f t="shared" si="644"/>
        <v>0</v>
      </c>
      <c r="Z1288" s="125" t="str">
        <f t="shared" si="654"/>
        <v>J=</v>
      </c>
      <c r="AA1288" s="118">
        <f t="shared" si="655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>
        <f t="shared" si="645"/>
        <v>45434</v>
      </c>
      <c r="B1289" s="113">
        <f t="shared" si="638"/>
        <v>1436.28824938</v>
      </c>
      <c r="C1289" s="113">
        <f t="shared" si="651"/>
        <v>1118.26761816</v>
      </c>
      <c r="D1289" s="114">
        <f t="shared" si="646"/>
        <v>6869.14</v>
      </c>
      <c r="E1289" s="115">
        <f t="shared" si="660"/>
        <v>6895.24</v>
      </c>
      <c r="F1289" s="116">
        <f t="shared" si="661"/>
        <v>45402</v>
      </c>
      <c r="G1289" s="117">
        <f t="shared" si="639"/>
        <v>3.7996022791790818E-3</v>
      </c>
      <c r="H1289" s="118">
        <f t="shared" si="652"/>
        <v>45463</v>
      </c>
      <c r="I1289" s="118">
        <f t="shared" si="640"/>
        <v>45463</v>
      </c>
      <c r="J1289" s="119">
        <f t="shared" si="647"/>
        <v>22</v>
      </c>
      <c r="K1289" s="119">
        <f t="shared" si="662"/>
        <v>2</v>
      </c>
      <c r="L1289" s="8">
        <f t="shared" si="648"/>
        <v>1.00034482</v>
      </c>
      <c r="M1289" s="120">
        <f t="shared" si="663"/>
        <v>1.0015995499999999</v>
      </c>
      <c r="N1289" s="120">
        <f t="shared" si="656"/>
        <v>1.2826939471213228</v>
      </c>
      <c r="O1289" s="113">
        <f t="shared" si="659"/>
        <v>1.2831362399999999</v>
      </c>
      <c r="P1289" s="113">
        <f t="shared" si="641"/>
        <v>1434.8897068700001</v>
      </c>
      <c r="Q1289" s="11">
        <f t="shared" si="653"/>
        <v>0</v>
      </c>
      <c r="R1289" s="30">
        <f t="shared" si="649"/>
        <v>0</v>
      </c>
      <c r="S1289" s="8">
        <f t="shared" si="642"/>
        <v>0</v>
      </c>
      <c r="T1289" s="122">
        <f t="shared" si="650"/>
        <v>0.13059999999999999</v>
      </c>
      <c r="U1289" s="121">
        <f t="shared" si="658"/>
        <v>2</v>
      </c>
      <c r="V1289" s="121">
        <v>252</v>
      </c>
      <c r="W1289" s="120">
        <f t="shared" si="643"/>
        <v>1.0009746690000001</v>
      </c>
      <c r="X1289" s="113">
        <f t="shared" si="657"/>
        <v>1.39854251</v>
      </c>
      <c r="Y1289" s="113">
        <f t="shared" si="644"/>
        <v>0</v>
      </c>
      <c r="Z1289" s="125" t="str">
        <f t="shared" si="654"/>
        <v>J=</v>
      </c>
      <c r="AA1289" s="118">
        <f t="shared" si="655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>
        <f t="shared" si="645"/>
        <v>45435</v>
      </c>
      <c r="B1290" s="113">
        <f t="shared" ref="B1290:B1353" si="664">(P1290+X1290)</f>
        <v>1437.23575327</v>
      </c>
      <c r="C1290" s="113">
        <f t="shared" si="651"/>
        <v>1118.26761816</v>
      </c>
      <c r="D1290" s="114">
        <f t="shared" si="646"/>
        <v>6869.14</v>
      </c>
      <c r="E1290" s="115">
        <f t="shared" si="660"/>
        <v>6895.24</v>
      </c>
      <c r="F1290" s="116">
        <f t="shared" si="661"/>
        <v>45402</v>
      </c>
      <c r="G1290" s="117">
        <f t="shared" ref="G1290:G1353" si="665">(E1290/D1290)-1</f>
        <v>3.7996022791790818E-3</v>
      </c>
      <c r="H1290" s="118">
        <f t="shared" si="652"/>
        <v>45463</v>
      </c>
      <c r="I1290" s="118">
        <f t="shared" ref="I1290:I1353" si="666">IF(A1290&gt;I1289,H1290,I1289)</f>
        <v>45463</v>
      </c>
      <c r="J1290" s="119">
        <f t="shared" si="647"/>
        <v>22</v>
      </c>
      <c r="K1290" s="119">
        <f t="shared" si="662"/>
        <v>3</v>
      </c>
      <c r="L1290" s="8">
        <f t="shared" si="648"/>
        <v>1.00051727</v>
      </c>
      <c r="M1290" s="120">
        <f t="shared" si="663"/>
        <v>1.0015995499999999</v>
      </c>
      <c r="N1290" s="120">
        <f t="shared" si="656"/>
        <v>1.2826939471213228</v>
      </c>
      <c r="O1290" s="113">
        <f t="shared" si="659"/>
        <v>1.2833574400000001</v>
      </c>
      <c r="P1290" s="113">
        <f t="shared" ref="P1290:P1353" si="667">TRUNC(C1290*O1290,8)</f>
        <v>1435.1370676700001</v>
      </c>
      <c r="Q1290" s="11">
        <f t="shared" si="653"/>
        <v>0</v>
      </c>
      <c r="R1290" s="30">
        <f t="shared" si="649"/>
        <v>0</v>
      </c>
      <c r="S1290" s="8">
        <f t="shared" ref="S1290:S1353" si="668">IF(R1290&gt;0,TRUNC(R1290*P1290,8),0)</f>
        <v>0</v>
      </c>
      <c r="T1290" s="122">
        <f t="shared" si="650"/>
        <v>0.13059999999999999</v>
      </c>
      <c r="U1290" s="121">
        <f t="shared" si="658"/>
        <v>3</v>
      </c>
      <c r="V1290" s="121">
        <v>252</v>
      </c>
      <c r="W1290" s="120">
        <f t="shared" ref="W1290:W1353" si="669">ROUND((1+T1290)^TRUNC((U1290/V1290),9),9)</f>
        <v>1.001462359</v>
      </c>
      <c r="X1290" s="113">
        <f t="shared" si="657"/>
        <v>2.0986856</v>
      </c>
      <c r="Y1290" s="113">
        <f t="shared" ref="Y1290:Y1353" si="670">IF(Q1290&gt;0,S1290+X1290,0)</f>
        <v>0</v>
      </c>
      <c r="Z1290" s="125" t="str">
        <f t="shared" si="654"/>
        <v>J=</v>
      </c>
      <c r="AA1290" s="118">
        <f t="shared" si="655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>
        <f t="shared" ref="A1291:A1354" si="671">(A1290+1)</f>
        <v>45436</v>
      </c>
      <c r="B1291" s="113">
        <f t="shared" si="664"/>
        <v>1438.18389751</v>
      </c>
      <c r="C1291" s="113">
        <f t="shared" si="651"/>
        <v>1118.26761816</v>
      </c>
      <c r="D1291" s="114">
        <f t="shared" ref="D1291:D1354" si="672">IF(E1291=E1290,D1290,E1290)</f>
        <v>6869.14</v>
      </c>
      <c r="E1291" s="115">
        <f t="shared" si="660"/>
        <v>6895.24</v>
      </c>
      <c r="F1291" s="116">
        <f t="shared" si="661"/>
        <v>45402</v>
      </c>
      <c r="G1291" s="117">
        <f t="shared" si="665"/>
        <v>3.7996022791790818E-3</v>
      </c>
      <c r="H1291" s="118">
        <f t="shared" si="652"/>
        <v>45463</v>
      </c>
      <c r="I1291" s="118">
        <f t="shared" si="666"/>
        <v>45463</v>
      </c>
      <c r="J1291" s="119">
        <f t="shared" ref="J1291:J1354" si="673">IF(I1291=I1290,J1290,NETWORKDAYS(I1290,I1291,$AD$176:$AD$502)-1)</f>
        <v>22</v>
      </c>
      <c r="K1291" s="119">
        <f t="shared" si="662"/>
        <v>4</v>
      </c>
      <c r="L1291" s="8">
        <f t="shared" ref="L1291:L1354" si="674">IF(E1291&lt;D1291,1,TRUNC((E1291/D1291)^TRUNC((K1291/J1291),9),8))</f>
        <v>1.00068976</v>
      </c>
      <c r="M1291" s="120">
        <f t="shared" si="663"/>
        <v>1.0015995499999999</v>
      </c>
      <c r="N1291" s="120">
        <f t="shared" si="656"/>
        <v>1.2826939471213228</v>
      </c>
      <c r="O1291" s="113">
        <f t="shared" si="659"/>
        <v>1.2835786899999999</v>
      </c>
      <c r="P1291" s="113">
        <f t="shared" si="667"/>
        <v>1435.38448438</v>
      </c>
      <c r="Q1291" s="11">
        <f t="shared" si="653"/>
        <v>0</v>
      </c>
      <c r="R1291" s="30">
        <f t="shared" ref="R1291:R1354" si="675">IF(Q1291&gt;0,VLOOKUP($A1291,$AD$10:$AI$170,6),0)</f>
        <v>0</v>
      </c>
      <c r="S1291" s="8">
        <f t="shared" si="668"/>
        <v>0</v>
      </c>
      <c r="T1291" s="122">
        <f t="shared" ref="T1291:T1354" si="676">(T1290)</f>
        <v>0.13059999999999999</v>
      </c>
      <c r="U1291" s="121">
        <f t="shared" si="658"/>
        <v>4</v>
      </c>
      <c r="V1291" s="121">
        <v>252</v>
      </c>
      <c r="W1291" s="120">
        <f t="shared" si="669"/>
        <v>1.001950288</v>
      </c>
      <c r="X1291" s="113">
        <f t="shared" si="657"/>
        <v>2.79941313</v>
      </c>
      <c r="Y1291" s="113">
        <f t="shared" si="670"/>
        <v>0</v>
      </c>
      <c r="Z1291" s="125" t="str">
        <f t="shared" si="654"/>
        <v>J=</v>
      </c>
      <c r="AA1291" s="118">
        <f t="shared" si="655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>
        <f t="shared" si="671"/>
        <v>45437</v>
      </c>
      <c r="B1292" s="113">
        <f t="shared" si="664"/>
        <v>1439.13266828</v>
      </c>
      <c r="C1292" s="113">
        <f t="shared" ref="C1292:C1355" si="677">TRUNC(IF(Q1291&gt;0,VLOOKUP(A1291,$AD$12:$AE$170,2),C1291),8)</f>
        <v>1118.26761816</v>
      </c>
      <c r="D1292" s="114">
        <f t="shared" si="672"/>
        <v>6869.14</v>
      </c>
      <c r="E1292" s="115">
        <f t="shared" si="660"/>
        <v>6895.24</v>
      </c>
      <c r="F1292" s="116">
        <f t="shared" si="661"/>
        <v>45402</v>
      </c>
      <c r="G1292" s="117">
        <f t="shared" si="665"/>
        <v>3.7996022791790818E-3</v>
      </c>
      <c r="H1292" s="118">
        <f t="shared" ref="H1292:H1355" si="678">IF(DAY(A1292)=H$9,VLOOKUP(A1292,AH$118:AN$450,4),H1291)</f>
        <v>45463</v>
      </c>
      <c r="I1292" s="118">
        <f t="shared" si="666"/>
        <v>45463</v>
      </c>
      <c r="J1292" s="119">
        <f t="shared" si="673"/>
        <v>22</v>
      </c>
      <c r="K1292" s="119">
        <f t="shared" si="662"/>
        <v>5</v>
      </c>
      <c r="L1292" s="8">
        <f t="shared" si="674"/>
        <v>1.00086228</v>
      </c>
      <c r="M1292" s="120">
        <f t="shared" si="663"/>
        <v>1.0015995499999999</v>
      </c>
      <c r="N1292" s="120">
        <f t="shared" si="656"/>
        <v>1.2826939471213228</v>
      </c>
      <c r="O1292" s="113">
        <f t="shared" si="659"/>
        <v>1.28379998</v>
      </c>
      <c r="P1292" s="113">
        <f t="shared" si="667"/>
        <v>1435.6319458200001</v>
      </c>
      <c r="Q1292" s="11">
        <f t="shared" ref="Q1292:Q1355" si="679">IF(VLOOKUP(A1292,AD$10:AK$170,8)=VLOOKUP(A1291,AD$10:AK$170,8),0,VLOOKUP(A1292,AD$10:AK$170,8))</f>
        <v>0</v>
      </c>
      <c r="R1292" s="30">
        <f t="shared" si="675"/>
        <v>0</v>
      </c>
      <c r="S1292" s="8">
        <f t="shared" si="668"/>
        <v>0</v>
      </c>
      <c r="T1292" s="122">
        <f t="shared" si="676"/>
        <v>0.13059999999999999</v>
      </c>
      <c r="U1292" s="121">
        <f t="shared" si="658"/>
        <v>5</v>
      </c>
      <c r="V1292" s="121">
        <v>252</v>
      </c>
      <c r="W1292" s="120">
        <f t="shared" si="669"/>
        <v>1.002438454</v>
      </c>
      <c r="X1292" s="113">
        <f t="shared" si="657"/>
        <v>3.50072246</v>
      </c>
      <c r="Y1292" s="113">
        <f t="shared" si="670"/>
        <v>0</v>
      </c>
      <c r="Z1292" s="125" t="str">
        <f t="shared" ref="Z1292:Z1355" si="680">IF($Q1291&gt;0,VLOOKUP($A1291,$AD$10:$AM$170,9),Z1291)</f>
        <v>J=</v>
      </c>
      <c r="AA1292" s="118">
        <f t="shared" ref="AA1292:AA1355" si="681">IF($Q1291&gt;0,VLOOKUP($A1291,$AD$10:$AM$170,10),AA1291)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>
        <f t="shared" si="671"/>
        <v>45438</v>
      </c>
      <c r="B1293" s="113">
        <f t="shared" si="664"/>
        <v>1439.13266828</v>
      </c>
      <c r="C1293" s="113">
        <f t="shared" si="677"/>
        <v>1118.26761816</v>
      </c>
      <c r="D1293" s="114">
        <f t="shared" si="672"/>
        <v>6869.14</v>
      </c>
      <c r="E1293" s="115">
        <f t="shared" si="660"/>
        <v>6895.24</v>
      </c>
      <c r="F1293" s="116">
        <f t="shared" si="661"/>
        <v>45402</v>
      </c>
      <c r="G1293" s="117">
        <f t="shared" si="665"/>
        <v>3.7996022791790818E-3</v>
      </c>
      <c r="H1293" s="118">
        <f t="shared" si="678"/>
        <v>45463</v>
      </c>
      <c r="I1293" s="118">
        <f t="shared" si="666"/>
        <v>45463</v>
      </c>
      <c r="J1293" s="119">
        <f t="shared" si="673"/>
        <v>22</v>
      </c>
      <c r="K1293" s="119">
        <f t="shared" si="662"/>
        <v>5</v>
      </c>
      <c r="L1293" s="8">
        <f t="shared" si="674"/>
        <v>1.00086228</v>
      </c>
      <c r="M1293" s="120">
        <f t="shared" si="663"/>
        <v>1.0015995499999999</v>
      </c>
      <c r="N1293" s="120">
        <f t="shared" si="656"/>
        <v>1.2826939471213228</v>
      </c>
      <c r="O1293" s="113">
        <f t="shared" si="659"/>
        <v>1.28379998</v>
      </c>
      <c r="P1293" s="113">
        <f t="shared" si="667"/>
        <v>1435.6319458200001</v>
      </c>
      <c r="Q1293" s="11">
        <f t="shared" si="679"/>
        <v>0</v>
      </c>
      <c r="R1293" s="30">
        <f t="shared" si="675"/>
        <v>0</v>
      </c>
      <c r="S1293" s="8">
        <f t="shared" si="668"/>
        <v>0</v>
      </c>
      <c r="T1293" s="122">
        <f t="shared" si="676"/>
        <v>0.13059999999999999</v>
      </c>
      <c r="U1293" s="121">
        <f t="shared" si="658"/>
        <v>5</v>
      </c>
      <c r="V1293" s="121">
        <v>252</v>
      </c>
      <c r="W1293" s="120">
        <f t="shared" si="669"/>
        <v>1.002438454</v>
      </c>
      <c r="X1293" s="113">
        <f t="shared" si="657"/>
        <v>3.50072246</v>
      </c>
      <c r="Y1293" s="113">
        <f t="shared" si="670"/>
        <v>0</v>
      </c>
      <c r="Z1293" s="125" t="str">
        <f t="shared" si="680"/>
        <v>J=</v>
      </c>
      <c r="AA1293" s="118">
        <f t="shared" si="681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>
        <f t="shared" si="671"/>
        <v>45439</v>
      </c>
      <c r="B1294" s="113">
        <f t="shared" si="664"/>
        <v>1439.13266828</v>
      </c>
      <c r="C1294" s="113">
        <f t="shared" si="677"/>
        <v>1118.26761816</v>
      </c>
      <c r="D1294" s="114">
        <f t="shared" si="672"/>
        <v>6869.14</v>
      </c>
      <c r="E1294" s="115">
        <f t="shared" si="660"/>
        <v>6895.24</v>
      </c>
      <c r="F1294" s="116">
        <f t="shared" si="661"/>
        <v>45402</v>
      </c>
      <c r="G1294" s="117">
        <f t="shared" si="665"/>
        <v>3.7996022791790818E-3</v>
      </c>
      <c r="H1294" s="118">
        <f t="shared" si="678"/>
        <v>45463</v>
      </c>
      <c r="I1294" s="118">
        <f t="shared" si="666"/>
        <v>45463</v>
      </c>
      <c r="J1294" s="119">
        <f t="shared" si="673"/>
        <v>22</v>
      </c>
      <c r="K1294" s="119">
        <f t="shared" si="662"/>
        <v>5</v>
      </c>
      <c r="L1294" s="8">
        <f t="shared" si="674"/>
        <v>1.00086228</v>
      </c>
      <c r="M1294" s="120">
        <f t="shared" si="663"/>
        <v>1.0015995499999999</v>
      </c>
      <c r="N1294" s="120">
        <f t="shared" si="656"/>
        <v>1.2826939471213228</v>
      </c>
      <c r="O1294" s="113">
        <f t="shared" si="659"/>
        <v>1.28379998</v>
      </c>
      <c r="P1294" s="113">
        <f t="shared" si="667"/>
        <v>1435.6319458200001</v>
      </c>
      <c r="Q1294" s="11">
        <f t="shared" si="679"/>
        <v>0</v>
      </c>
      <c r="R1294" s="30">
        <f t="shared" si="675"/>
        <v>0</v>
      </c>
      <c r="S1294" s="8">
        <f t="shared" si="668"/>
        <v>0</v>
      </c>
      <c r="T1294" s="122">
        <f t="shared" si="676"/>
        <v>0.13059999999999999</v>
      </c>
      <c r="U1294" s="121">
        <f t="shared" si="658"/>
        <v>5</v>
      </c>
      <c r="V1294" s="121">
        <v>252</v>
      </c>
      <c r="W1294" s="120">
        <f t="shared" si="669"/>
        <v>1.002438454</v>
      </c>
      <c r="X1294" s="113">
        <f t="shared" si="657"/>
        <v>3.50072246</v>
      </c>
      <c r="Y1294" s="113">
        <f t="shared" si="670"/>
        <v>0</v>
      </c>
      <c r="Z1294" s="125" t="str">
        <f t="shared" si="680"/>
        <v>J=</v>
      </c>
      <c r="AA1294" s="118">
        <f t="shared" si="681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>
        <f t="shared" si="671"/>
        <v>45440</v>
      </c>
      <c r="B1295" s="113">
        <f t="shared" si="664"/>
        <v>1440.0820546</v>
      </c>
      <c r="C1295" s="113">
        <f t="shared" si="677"/>
        <v>1118.26761816</v>
      </c>
      <c r="D1295" s="114">
        <f t="shared" si="672"/>
        <v>6869.14</v>
      </c>
      <c r="E1295" s="115">
        <f t="shared" si="660"/>
        <v>6895.24</v>
      </c>
      <c r="F1295" s="116">
        <f t="shared" si="661"/>
        <v>45402</v>
      </c>
      <c r="G1295" s="117">
        <f t="shared" si="665"/>
        <v>3.7996022791790818E-3</v>
      </c>
      <c r="H1295" s="118">
        <f t="shared" si="678"/>
        <v>45463</v>
      </c>
      <c r="I1295" s="118">
        <f t="shared" si="666"/>
        <v>45463</v>
      </c>
      <c r="J1295" s="119">
        <f t="shared" si="673"/>
        <v>22</v>
      </c>
      <c r="K1295" s="119">
        <f t="shared" si="662"/>
        <v>6</v>
      </c>
      <c r="L1295" s="8">
        <f t="shared" si="674"/>
        <v>1.0010348200000001</v>
      </c>
      <c r="M1295" s="120">
        <f t="shared" si="663"/>
        <v>1.0015995499999999</v>
      </c>
      <c r="N1295" s="120">
        <f t="shared" si="656"/>
        <v>1.2826939471213228</v>
      </c>
      <c r="O1295" s="113">
        <f t="shared" si="659"/>
        <v>1.2840213</v>
      </c>
      <c r="P1295" s="113">
        <f t="shared" si="667"/>
        <v>1435.87944081</v>
      </c>
      <c r="Q1295" s="11">
        <f t="shared" si="679"/>
        <v>0</v>
      </c>
      <c r="R1295" s="30">
        <f t="shared" si="675"/>
        <v>0</v>
      </c>
      <c r="S1295" s="8">
        <f t="shared" si="668"/>
        <v>0</v>
      </c>
      <c r="T1295" s="122">
        <f t="shared" si="676"/>
        <v>0.13059999999999999</v>
      </c>
      <c r="U1295" s="121">
        <f t="shared" si="658"/>
        <v>6</v>
      </c>
      <c r="V1295" s="121">
        <v>252</v>
      </c>
      <c r="W1295" s="120">
        <f t="shared" si="669"/>
        <v>1.0029268570000001</v>
      </c>
      <c r="X1295" s="113">
        <f t="shared" si="657"/>
        <v>4.20261379</v>
      </c>
      <c r="Y1295" s="113">
        <f t="shared" si="670"/>
        <v>0</v>
      </c>
      <c r="Z1295" s="125" t="str">
        <f t="shared" si="680"/>
        <v>J=</v>
      </c>
      <c r="AA1295" s="118">
        <f t="shared" si="681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>
        <f t="shared" si="671"/>
        <v>45441</v>
      </c>
      <c r="B1296" s="113">
        <f t="shared" si="664"/>
        <v>1441.03208202</v>
      </c>
      <c r="C1296" s="113">
        <f t="shared" si="677"/>
        <v>1118.26761816</v>
      </c>
      <c r="D1296" s="114">
        <f t="shared" si="672"/>
        <v>6869.14</v>
      </c>
      <c r="E1296" s="115">
        <f t="shared" si="660"/>
        <v>6895.24</v>
      </c>
      <c r="F1296" s="116">
        <f t="shared" si="661"/>
        <v>45402</v>
      </c>
      <c r="G1296" s="117">
        <f t="shared" si="665"/>
        <v>3.7996022791790818E-3</v>
      </c>
      <c r="H1296" s="118">
        <f t="shared" si="678"/>
        <v>45463</v>
      </c>
      <c r="I1296" s="118">
        <f t="shared" si="666"/>
        <v>45463</v>
      </c>
      <c r="J1296" s="119">
        <f t="shared" si="673"/>
        <v>22</v>
      </c>
      <c r="K1296" s="119">
        <f t="shared" si="662"/>
        <v>7</v>
      </c>
      <c r="L1296" s="8">
        <f t="shared" si="674"/>
        <v>1.0012074</v>
      </c>
      <c r="M1296" s="120">
        <f t="shared" si="663"/>
        <v>1.0015995499999999</v>
      </c>
      <c r="N1296" s="120">
        <f t="shared" si="656"/>
        <v>1.2826939471213228</v>
      </c>
      <c r="O1296" s="113">
        <f t="shared" si="659"/>
        <v>1.28424267</v>
      </c>
      <c r="P1296" s="113">
        <f t="shared" si="667"/>
        <v>1436.12699172</v>
      </c>
      <c r="Q1296" s="11">
        <f t="shared" si="679"/>
        <v>0</v>
      </c>
      <c r="R1296" s="30">
        <f t="shared" si="675"/>
        <v>0</v>
      </c>
      <c r="S1296" s="8">
        <f t="shared" si="668"/>
        <v>0</v>
      </c>
      <c r="T1296" s="122">
        <f t="shared" si="676"/>
        <v>0.13059999999999999</v>
      </c>
      <c r="U1296" s="121">
        <f t="shared" si="658"/>
        <v>7</v>
      </c>
      <c r="V1296" s="121">
        <v>252</v>
      </c>
      <c r="W1296" s="120">
        <f t="shared" si="669"/>
        <v>1.0034154989999999</v>
      </c>
      <c r="X1296" s="113">
        <f t="shared" si="657"/>
        <v>4.9050903000000003</v>
      </c>
      <c r="Y1296" s="113">
        <f t="shared" si="670"/>
        <v>0</v>
      </c>
      <c r="Z1296" s="125" t="str">
        <f t="shared" si="680"/>
        <v>J=</v>
      </c>
      <c r="AA1296" s="118">
        <f t="shared" si="681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>
        <f t="shared" si="671"/>
        <v>45442</v>
      </c>
      <c r="B1297" s="113">
        <f t="shared" si="664"/>
        <v>1441.9827156600002</v>
      </c>
      <c r="C1297" s="113">
        <f t="shared" si="677"/>
        <v>1118.26761816</v>
      </c>
      <c r="D1297" s="114">
        <f t="shared" si="672"/>
        <v>6869.14</v>
      </c>
      <c r="E1297" s="115">
        <f t="shared" si="660"/>
        <v>6895.24</v>
      </c>
      <c r="F1297" s="116">
        <f t="shared" si="661"/>
        <v>45402</v>
      </c>
      <c r="G1297" s="117">
        <f t="shared" si="665"/>
        <v>3.7996022791790818E-3</v>
      </c>
      <c r="H1297" s="118">
        <f t="shared" si="678"/>
        <v>45463</v>
      </c>
      <c r="I1297" s="118">
        <f t="shared" si="666"/>
        <v>45463</v>
      </c>
      <c r="J1297" s="119">
        <f t="shared" si="673"/>
        <v>22</v>
      </c>
      <c r="K1297" s="119">
        <f t="shared" si="662"/>
        <v>8</v>
      </c>
      <c r="L1297" s="8">
        <f t="shared" si="674"/>
        <v>1.0013799999999999</v>
      </c>
      <c r="M1297" s="120">
        <f t="shared" si="663"/>
        <v>1.0015995499999999</v>
      </c>
      <c r="N1297" s="120">
        <f t="shared" si="656"/>
        <v>1.2826939471213228</v>
      </c>
      <c r="O1297" s="113">
        <f t="shared" si="659"/>
        <v>1.2844640599999999</v>
      </c>
      <c r="P1297" s="113">
        <f t="shared" si="667"/>
        <v>1436.3745649800001</v>
      </c>
      <c r="Q1297" s="11">
        <f t="shared" si="679"/>
        <v>0</v>
      </c>
      <c r="R1297" s="30">
        <f t="shared" si="675"/>
        <v>0</v>
      </c>
      <c r="S1297" s="8">
        <f t="shared" si="668"/>
        <v>0</v>
      </c>
      <c r="T1297" s="122">
        <f t="shared" si="676"/>
        <v>0.13059999999999999</v>
      </c>
      <c r="U1297" s="121">
        <f t="shared" si="658"/>
        <v>8</v>
      </c>
      <c r="V1297" s="121">
        <v>252</v>
      </c>
      <c r="W1297" s="120">
        <f t="shared" si="669"/>
        <v>1.003904379</v>
      </c>
      <c r="X1297" s="113">
        <f t="shared" si="657"/>
        <v>5.6081506799999996</v>
      </c>
      <c r="Y1297" s="113">
        <f t="shared" si="670"/>
        <v>0</v>
      </c>
      <c r="Z1297" s="125" t="str">
        <f t="shared" si="680"/>
        <v>J=</v>
      </c>
      <c r="AA1297" s="118">
        <f t="shared" si="681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>
        <f t="shared" si="671"/>
        <v>45443</v>
      </c>
      <c r="B1298" s="113">
        <f t="shared" si="664"/>
        <v>1441.9827156600002</v>
      </c>
      <c r="C1298" s="113">
        <f t="shared" si="677"/>
        <v>1118.26761816</v>
      </c>
      <c r="D1298" s="114">
        <f t="shared" si="672"/>
        <v>6869.14</v>
      </c>
      <c r="E1298" s="115">
        <f t="shared" si="660"/>
        <v>6895.24</v>
      </c>
      <c r="F1298" s="116">
        <f t="shared" si="661"/>
        <v>45402</v>
      </c>
      <c r="G1298" s="117">
        <f t="shared" si="665"/>
        <v>3.7996022791790818E-3</v>
      </c>
      <c r="H1298" s="118">
        <f t="shared" si="678"/>
        <v>45463</v>
      </c>
      <c r="I1298" s="118">
        <f t="shared" si="666"/>
        <v>45463</v>
      </c>
      <c r="J1298" s="119">
        <f t="shared" si="673"/>
        <v>22</v>
      </c>
      <c r="K1298" s="119">
        <f t="shared" si="662"/>
        <v>8</v>
      </c>
      <c r="L1298" s="8">
        <f t="shared" si="674"/>
        <v>1.0013799999999999</v>
      </c>
      <c r="M1298" s="120">
        <f t="shared" si="663"/>
        <v>1.0015995499999999</v>
      </c>
      <c r="N1298" s="120">
        <f t="shared" si="656"/>
        <v>1.2826939471213228</v>
      </c>
      <c r="O1298" s="113">
        <f t="shared" si="659"/>
        <v>1.2844640599999999</v>
      </c>
      <c r="P1298" s="113">
        <f t="shared" si="667"/>
        <v>1436.3745649800001</v>
      </c>
      <c r="Q1298" s="11">
        <f t="shared" si="679"/>
        <v>0</v>
      </c>
      <c r="R1298" s="30">
        <f t="shared" si="675"/>
        <v>0</v>
      </c>
      <c r="S1298" s="8">
        <f t="shared" si="668"/>
        <v>0</v>
      </c>
      <c r="T1298" s="122">
        <f t="shared" si="676"/>
        <v>0.13059999999999999</v>
      </c>
      <c r="U1298" s="121">
        <f t="shared" si="658"/>
        <v>8</v>
      </c>
      <c r="V1298" s="121">
        <v>252</v>
      </c>
      <c r="W1298" s="120">
        <f t="shared" si="669"/>
        <v>1.003904379</v>
      </c>
      <c r="X1298" s="113">
        <f t="shared" si="657"/>
        <v>5.6081506799999996</v>
      </c>
      <c r="Y1298" s="113">
        <f t="shared" si="670"/>
        <v>0</v>
      </c>
      <c r="Z1298" s="125" t="str">
        <f t="shared" si="680"/>
        <v>J=</v>
      </c>
      <c r="AA1298" s="118">
        <f t="shared" si="681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>
        <f t="shared" si="671"/>
        <v>45444</v>
      </c>
      <c r="B1299" s="113">
        <f t="shared" si="664"/>
        <v>1442.93398946</v>
      </c>
      <c r="C1299" s="113">
        <f t="shared" si="677"/>
        <v>1118.26761816</v>
      </c>
      <c r="D1299" s="114">
        <f t="shared" si="672"/>
        <v>6869.14</v>
      </c>
      <c r="E1299" s="115">
        <f t="shared" si="660"/>
        <v>6895.24</v>
      </c>
      <c r="F1299" s="116">
        <f t="shared" si="661"/>
        <v>45402</v>
      </c>
      <c r="G1299" s="117">
        <f t="shared" si="665"/>
        <v>3.7996022791790818E-3</v>
      </c>
      <c r="H1299" s="118">
        <f t="shared" si="678"/>
        <v>45463</v>
      </c>
      <c r="I1299" s="118">
        <f t="shared" si="666"/>
        <v>45463</v>
      </c>
      <c r="J1299" s="119">
        <f t="shared" si="673"/>
        <v>22</v>
      </c>
      <c r="K1299" s="119">
        <f t="shared" si="662"/>
        <v>9</v>
      </c>
      <c r="L1299" s="8">
        <f t="shared" si="674"/>
        <v>1.0015526400000001</v>
      </c>
      <c r="M1299" s="120">
        <f t="shared" si="663"/>
        <v>1.0015995499999999</v>
      </c>
      <c r="N1299" s="120">
        <f t="shared" si="656"/>
        <v>1.2826939471213228</v>
      </c>
      <c r="O1299" s="113">
        <f t="shared" si="659"/>
        <v>1.2846854999999999</v>
      </c>
      <c r="P1299" s="113">
        <f t="shared" si="667"/>
        <v>1436.6221941599999</v>
      </c>
      <c r="Q1299" s="11">
        <f t="shared" si="679"/>
        <v>0</v>
      </c>
      <c r="R1299" s="30">
        <f t="shared" si="675"/>
        <v>0</v>
      </c>
      <c r="S1299" s="8">
        <f t="shared" si="668"/>
        <v>0</v>
      </c>
      <c r="T1299" s="122">
        <f t="shared" si="676"/>
        <v>0.13059999999999999</v>
      </c>
      <c r="U1299" s="121">
        <f t="shared" si="658"/>
        <v>9</v>
      </c>
      <c r="V1299" s="121">
        <v>252</v>
      </c>
      <c r="W1299" s="120">
        <f t="shared" si="669"/>
        <v>1.0043934969999999</v>
      </c>
      <c r="X1299" s="113">
        <f t="shared" si="657"/>
        <v>6.3117953</v>
      </c>
      <c r="Y1299" s="113">
        <f t="shared" si="670"/>
        <v>0</v>
      </c>
      <c r="Z1299" s="125" t="str">
        <f t="shared" si="680"/>
        <v>J=</v>
      </c>
      <c r="AA1299" s="118">
        <f t="shared" si="681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>
        <f t="shared" si="671"/>
        <v>45445</v>
      </c>
      <c r="B1300" s="113">
        <f t="shared" si="664"/>
        <v>1442.93398946</v>
      </c>
      <c r="C1300" s="113">
        <f t="shared" si="677"/>
        <v>1118.26761816</v>
      </c>
      <c r="D1300" s="114">
        <f t="shared" si="672"/>
        <v>6869.14</v>
      </c>
      <c r="E1300" s="115">
        <f t="shared" si="660"/>
        <v>6895.24</v>
      </c>
      <c r="F1300" s="116">
        <f t="shared" si="661"/>
        <v>45402</v>
      </c>
      <c r="G1300" s="117">
        <f t="shared" si="665"/>
        <v>3.7996022791790818E-3</v>
      </c>
      <c r="H1300" s="118">
        <f t="shared" si="678"/>
        <v>45463</v>
      </c>
      <c r="I1300" s="118">
        <f t="shared" si="666"/>
        <v>45463</v>
      </c>
      <c r="J1300" s="119">
        <f t="shared" si="673"/>
        <v>22</v>
      </c>
      <c r="K1300" s="119">
        <f t="shared" si="662"/>
        <v>9</v>
      </c>
      <c r="L1300" s="8">
        <f t="shared" si="674"/>
        <v>1.0015526400000001</v>
      </c>
      <c r="M1300" s="120">
        <f t="shared" si="663"/>
        <v>1.0015995499999999</v>
      </c>
      <c r="N1300" s="120">
        <f t="shared" si="656"/>
        <v>1.2826939471213228</v>
      </c>
      <c r="O1300" s="113">
        <f t="shared" si="659"/>
        <v>1.2846854999999999</v>
      </c>
      <c r="P1300" s="113">
        <f t="shared" si="667"/>
        <v>1436.6221941599999</v>
      </c>
      <c r="Q1300" s="11">
        <f t="shared" si="679"/>
        <v>0</v>
      </c>
      <c r="R1300" s="30">
        <f t="shared" si="675"/>
        <v>0</v>
      </c>
      <c r="S1300" s="8">
        <f t="shared" si="668"/>
        <v>0</v>
      </c>
      <c r="T1300" s="122">
        <f t="shared" si="676"/>
        <v>0.13059999999999999</v>
      </c>
      <c r="U1300" s="121">
        <f t="shared" si="658"/>
        <v>9</v>
      </c>
      <c r="V1300" s="121">
        <v>252</v>
      </c>
      <c r="W1300" s="120">
        <f t="shared" si="669"/>
        <v>1.0043934969999999</v>
      </c>
      <c r="X1300" s="113">
        <f t="shared" si="657"/>
        <v>6.3117953</v>
      </c>
      <c r="Y1300" s="113">
        <f t="shared" si="670"/>
        <v>0</v>
      </c>
      <c r="Z1300" s="125" t="str">
        <f t="shared" si="680"/>
        <v>J=</v>
      </c>
      <c r="AA1300" s="118">
        <f t="shared" si="681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>
        <f t="shared" si="671"/>
        <v>45446</v>
      </c>
      <c r="B1301" s="113">
        <f t="shared" si="664"/>
        <v>1442.93398946</v>
      </c>
      <c r="C1301" s="113">
        <f t="shared" si="677"/>
        <v>1118.26761816</v>
      </c>
      <c r="D1301" s="114">
        <f t="shared" si="672"/>
        <v>6869.14</v>
      </c>
      <c r="E1301" s="115">
        <f t="shared" si="660"/>
        <v>6895.24</v>
      </c>
      <c r="F1301" s="116">
        <f t="shared" si="661"/>
        <v>45402</v>
      </c>
      <c r="G1301" s="117">
        <f t="shared" si="665"/>
        <v>3.7996022791790818E-3</v>
      </c>
      <c r="H1301" s="118">
        <f t="shared" si="678"/>
        <v>45463</v>
      </c>
      <c r="I1301" s="118">
        <f t="shared" si="666"/>
        <v>45463</v>
      </c>
      <c r="J1301" s="119">
        <f t="shared" si="673"/>
        <v>22</v>
      </c>
      <c r="K1301" s="119">
        <f t="shared" si="662"/>
        <v>9</v>
      </c>
      <c r="L1301" s="8">
        <f t="shared" si="674"/>
        <v>1.0015526400000001</v>
      </c>
      <c r="M1301" s="120">
        <f t="shared" si="663"/>
        <v>1.0015995499999999</v>
      </c>
      <c r="N1301" s="120">
        <f t="shared" si="656"/>
        <v>1.2826939471213228</v>
      </c>
      <c r="O1301" s="113">
        <f t="shared" si="659"/>
        <v>1.2846854999999999</v>
      </c>
      <c r="P1301" s="113">
        <f t="shared" si="667"/>
        <v>1436.6221941599999</v>
      </c>
      <c r="Q1301" s="11">
        <f t="shared" si="679"/>
        <v>0</v>
      </c>
      <c r="R1301" s="30">
        <f t="shared" si="675"/>
        <v>0</v>
      </c>
      <c r="S1301" s="8">
        <f t="shared" si="668"/>
        <v>0</v>
      </c>
      <c r="T1301" s="122">
        <f t="shared" si="676"/>
        <v>0.13059999999999999</v>
      </c>
      <c r="U1301" s="121">
        <f t="shared" si="658"/>
        <v>9</v>
      </c>
      <c r="V1301" s="121">
        <v>252</v>
      </c>
      <c r="W1301" s="120">
        <f t="shared" si="669"/>
        <v>1.0043934969999999</v>
      </c>
      <c r="X1301" s="113">
        <f t="shared" si="657"/>
        <v>6.3117953</v>
      </c>
      <c r="Y1301" s="113">
        <f t="shared" si="670"/>
        <v>0</v>
      </c>
      <c r="Z1301" s="125" t="str">
        <f t="shared" si="680"/>
        <v>J=</v>
      </c>
      <c r="AA1301" s="118">
        <f t="shared" si="681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>
        <f t="shared" si="671"/>
        <v>45447</v>
      </c>
      <c r="B1302" s="113">
        <f t="shared" si="664"/>
        <v>1443.8858811799998</v>
      </c>
      <c r="C1302" s="113">
        <f t="shared" si="677"/>
        <v>1118.26761816</v>
      </c>
      <c r="D1302" s="114">
        <f t="shared" si="672"/>
        <v>6869.14</v>
      </c>
      <c r="E1302" s="115">
        <f t="shared" si="660"/>
        <v>6895.24</v>
      </c>
      <c r="F1302" s="116">
        <f t="shared" si="661"/>
        <v>45402</v>
      </c>
      <c r="G1302" s="117">
        <f t="shared" si="665"/>
        <v>3.7996022791790818E-3</v>
      </c>
      <c r="H1302" s="118">
        <f t="shared" si="678"/>
        <v>45463</v>
      </c>
      <c r="I1302" s="118">
        <f t="shared" si="666"/>
        <v>45463</v>
      </c>
      <c r="J1302" s="119">
        <f t="shared" si="673"/>
        <v>22</v>
      </c>
      <c r="K1302" s="119">
        <f t="shared" si="662"/>
        <v>10</v>
      </c>
      <c r="L1302" s="8">
        <f t="shared" si="674"/>
        <v>1.0017252999999999</v>
      </c>
      <c r="M1302" s="120">
        <f t="shared" si="663"/>
        <v>1.0015995499999999</v>
      </c>
      <c r="N1302" s="120">
        <f t="shared" si="656"/>
        <v>1.2826939471213228</v>
      </c>
      <c r="O1302" s="113">
        <f t="shared" si="659"/>
        <v>1.28490697</v>
      </c>
      <c r="P1302" s="113">
        <f t="shared" si="667"/>
        <v>1436.8698568899999</v>
      </c>
      <c r="Q1302" s="11">
        <f t="shared" si="679"/>
        <v>0</v>
      </c>
      <c r="R1302" s="30">
        <f t="shared" si="675"/>
        <v>0</v>
      </c>
      <c r="S1302" s="8">
        <f t="shared" si="668"/>
        <v>0</v>
      </c>
      <c r="T1302" s="122">
        <f t="shared" si="676"/>
        <v>0.13059999999999999</v>
      </c>
      <c r="U1302" s="121">
        <f t="shared" si="658"/>
        <v>10</v>
      </c>
      <c r="V1302" s="121">
        <v>252</v>
      </c>
      <c r="W1302" s="120">
        <f t="shared" si="669"/>
        <v>1.004882853</v>
      </c>
      <c r="X1302" s="113">
        <f t="shared" si="657"/>
        <v>7.0160242899999998</v>
      </c>
      <c r="Y1302" s="113">
        <f t="shared" si="670"/>
        <v>0</v>
      </c>
      <c r="Z1302" s="125" t="str">
        <f t="shared" si="680"/>
        <v>J=</v>
      </c>
      <c r="AA1302" s="118">
        <f t="shared" si="681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>
        <f t="shared" si="671"/>
        <v>45448</v>
      </c>
      <c r="B1303" s="113">
        <f t="shared" si="664"/>
        <v>1444.83840373</v>
      </c>
      <c r="C1303" s="113">
        <f t="shared" si="677"/>
        <v>1118.26761816</v>
      </c>
      <c r="D1303" s="114">
        <f t="shared" si="672"/>
        <v>6869.14</v>
      </c>
      <c r="E1303" s="115">
        <f t="shared" si="660"/>
        <v>6895.24</v>
      </c>
      <c r="F1303" s="116">
        <f t="shared" si="661"/>
        <v>45402</v>
      </c>
      <c r="G1303" s="117">
        <f t="shared" si="665"/>
        <v>3.7996022791790818E-3</v>
      </c>
      <c r="H1303" s="118">
        <f t="shared" si="678"/>
        <v>45463</v>
      </c>
      <c r="I1303" s="118">
        <f t="shared" si="666"/>
        <v>45463</v>
      </c>
      <c r="J1303" s="119">
        <f t="shared" si="673"/>
        <v>22</v>
      </c>
      <c r="K1303" s="119">
        <f t="shared" si="662"/>
        <v>11</v>
      </c>
      <c r="L1303" s="8">
        <f t="shared" si="674"/>
        <v>1.00189799</v>
      </c>
      <c r="M1303" s="120">
        <f t="shared" si="663"/>
        <v>1.0015995499999999</v>
      </c>
      <c r="N1303" s="120">
        <f t="shared" si="656"/>
        <v>1.2826939471213228</v>
      </c>
      <c r="O1303" s="113">
        <f t="shared" si="659"/>
        <v>1.28512848</v>
      </c>
      <c r="P1303" s="113">
        <f t="shared" si="667"/>
        <v>1437.1175643500001</v>
      </c>
      <c r="Q1303" s="11">
        <f t="shared" si="679"/>
        <v>0</v>
      </c>
      <c r="R1303" s="30">
        <f t="shared" si="675"/>
        <v>0</v>
      </c>
      <c r="S1303" s="8">
        <f t="shared" si="668"/>
        <v>0</v>
      </c>
      <c r="T1303" s="122">
        <f t="shared" si="676"/>
        <v>0.13059999999999999</v>
      </c>
      <c r="U1303" s="121">
        <f t="shared" si="658"/>
        <v>11</v>
      </c>
      <c r="V1303" s="121">
        <v>252</v>
      </c>
      <c r="W1303" s="120">
        <f t="shared" si="669"/>
        <v>1.0053724479999999</v>
      </c>
      <c r="X1303" s="113">
        <f t="shared" si="657"/>
        <v>7.7208393800000001</v>
      </c>
      <c r="Y1303" s="113">
        <f t="shared" si="670"/>
        <v>0</v>
      </c>
      <c r="Z1303" s="125" t="str">
        <f t="shared" si="680"/>
        <v>J=</v>
      </c>
      <c r="AA1303" s="118">
        <f t="shared" si="681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>
        <f t="shared" si="671"/>
        <v>45449</v>
      </c>
      <c r="B1304" s="113">
        <f t="shared" si="664"/>
        <v>1445.7915671799999</v>
      </c>
      <c r="C1304" s="113">
        <f t="shared" si="677"/>
        <v>1118.26761816</v>
      </c>
      <c r="D1304" s="114">
        <f t="shared" si="672"/>
        <v>6869.14</v>
      </c>
      <c r="E1304" s="115">
        <f t="shared" si="660"/>
        <v>6895.24</v>
      </c>
      <c r="F1304" s="116">
        <f t="shared" si="661"/>
        <v>45402</v>
      </c>
      <c r="G1304" s="117">
        <f t="shared" si="665"/>
        <v>3.7996022791790818E-3</v>
      </c>
      <c r="H1304" s="118">
        <f t="shared" si="678"/>
        <v>45463</v>
      </c>
      <c r="I1304" s="118">
        <f t="shared" si="666"/>
        <v>45463</v>
      </c>
      <c r="J1304" s="119">
        <f t="shared" si="673"/>
        <v>22</v>
      </c>
      <c r="K1304" s="119">
        <f t="shared" si="662"/>
        <v>12</v>
      </c>
      <c r="L1304" s="8">
        <f t="shared" si="674"/>
        <v>1.0020707200000001</v>
      </c>
      <c r="M1304" s="120">
        <f t="shared" si="663"/>
        <v>1.0015995499999999</v>
      </c>
      <c r="N1304" s="120">
        <f t="shared" si="656"/>
        <v>1.2826939471213228</v>
      </c>
      <c r="O1304" s="113">
        <f t="shared" si="659"/>
        <v>1.28535004</v>
      </c>
      <c r="P1304" s="113">
        <f t="shared" si="667"/>
        <v>1437.36532773</v>
      </c>
      <c r="Q1304" s="11">
        <f t="shared" si="679"/>
        <v>0</v>
      </c>
      <c r="R1304" s="30">
        <f t="shared" si="675"/>
        <v>0</v>
      </c>
      <c r="S1304" s="8">
        <f t="shared" si="668"/>
        <v>0</v>
      </c>
      <c r="T1304" s="122">
        <f t="shared" si="676"/>
        <v>0.13059999999999999</v>
      </c>
      <c r="U1304" s="121">
        <f t="shared" si="658"/>
        <v>12</v>
      </c>
      <c r="V1304" s="121">
        <v>252</v>
      </c>
      <c r="W1304" s="120">
        <f t="shared" si="669"/>
        <v>1.005862281</v>
      </c>
      <c r="X1304" s="113">
        <f t="shared" si="657"/>
        <v>8.4262394500000006</v>
      </c>
      <c r="Y1304" s="113">
        <f t="shared" si="670"/>
        <v>0</v>
      </c>
      <c r="Z1304" s="125" t="str">
        <f t="shared" si="680"/>
        <v>J=</v>
      </c>
      <c r="AA1304" s="118">
        <f t="shared" si="681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>
        <f t="shared" si="671"/>
        <v>45450</v>
      </c>
      <c r="B1305" s="113">
        <f t="shared" si="664"/>
        <v>1446.7453506899999</v>
      </c>
      <c r="C1305" s="113">
        <f t="shared" si="677"/>
        <v>1118.26761816</v>
      </c>
      <c r="D1305" s="114">
        <f t="shared" si="672"/>
        <v>6869.14</v>
      </c>
      <c r="E1305" s="115">
        <f t="shared" si="660"/>
        <v>6895.24</v>
      </c>
      <c r="F1305" s="116">
        <f t="shared" si="661"/>
        <v>45402</v>
      </c>
      <c r="G1305" s="117">
        <f t="shared" si="665"/>
        <v>3.7996022791790818E-3</v>
      </c>
      <c r="H1305" s="118">
        <f t="shared" si="678"/>
        <v>45463</v>
      </c>
      <c r="I1305" s="118">
        <f t="shared" si="666"/>
        <v>45463</v>
      </c>
      <c r="J1305" s="119">
        <f t="shared" si="673"/>
        <v>22</v>
      </c>
      <c r="K1305" s="119">
        <f t="shared" si="662"/>
        <v>13</v>
      </c>
      <c r="L1305" s="8">
        <f t="shared" si="674"/>
        <v>1.00224347</v>
      </c>
      <c r="M1305" s="120">
        <f t="shared" si="663"/>
        <v>1.0015995499999999</v>
      </c>
      <c r="N1305" s="120">
        <f t="shared" si="656"/>
        <v>1.2826939471213228</v>
      </c>
      <c r="O1305" s="113">
        <f t="shared" si="659"/>
        <v>1.28557163</v>
      </c>
      <c r="P1305" s="113">
        <f t="shared" si="667"/>
        <v>1437.6131246499999</v>
      </c>
      <c r="Q1305" s="11">
        <f t="shared" si="679"/>
        <v>0</v>
      </c>
      <c r="R1305" s="30">
        <f t="shared" si="675"/>
        <v>0</v>
      </c>
      <c r="S1305" s="8">
        <f t="shared" si="668"/>
        <v>0</v>
      </c>
      <c r="T1305" s="122">
        <f t="shared" si="676"/>
        <v>0.13059999999999999</v>
      </c>
      <c r="U1305" s="121">
        <f t="shared" si="658"/>
        <v>13</v>
      </c>
      <c r="V1305" s="121">
        <v>252</v>
      </c>
      <c r="W1305" s="120">
        <f t="shared" si="669"/>
        <v>1.006352353</v>
      </c>
      <c r="X1305" s="113">
        <f t="shared" si="657"/>
        <v>9.1322260400000008</v>
      </c>
      <c r="Y1305" s="113">
        <f t="shared" si="670"/>
        <v>0</v>
      </c>
      <c r="Z1305" s="125" t="str">
        <f t="shared" si="680"/>
        <v>J=</v>
      </c>
      <c r="AA1305" s="118">
        <f t="shared" si="681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>
        <f t="shared" si="671"/>
        <v>45451</v>
      </c>
      <c r="B1306" s="113">
        <f t="shared" si="664"/>
        <v>1447.6997657699999</v>
      </c>
      <c r="C1306" s="113">
        <f t="shared" si="677"/>
        <v>1118.26761816</v>
      </c>
      <c r="D1306" s="114">
        <f t="shared" si="672"/>
        <v>6869.14</v>
      </c>
      <c r="E1306" s="115">
        <f t="shared" si="660"/>
        <v>6895.24</v>
      </c>
      <c r="F1306" s="116">
        <f t="shared" si="661"/>
        <v>45402</v>
      </c>
      <c r="G1306" s="117">
        <f t="shared" si="665"/>
        <v>3.7996022791790818E-3</v>
      </c>
      <c r="H1306" s="118">
        <f t="shared" si="678"/>
        <v>45463</v>
      </c>
      <c r="I1306" s="118">
        <f t="shared" si="666"/>
        <v>45463</v>
      </c>
      <c r="J1306" s="119">
        <f t="shared" si="673"/>
        <v>22</v>
      </c>
      <c r="K1306" s="119">
        <f t="shared" si="662"/>
        <v>14</v>
      </c>
      <c r="L1306" s="8">
        <f t="shared" si="674"/>
        <v>1.0024162599999999</v>
      </c>
      <c r="M1306" s="120">
        <f t="shared" si="663"/>
        <v>1.0015995499999999</v>
      </c>
      <c r="N1306" s="120">
        <f t="shared" si="656"/>
        <v>1.2826939471213228</v>
      </c>
      <c r="O1306" s="113">
        <f t="shared" si="659"/>
        <v>1.2857932599999999</v>
      </c>
      <c r="P1306" s="113">
        <f t="shared" si="667"/>
        <v>1437.8609663</v>
      </c>
      <c r="Q1306" s="11">
        <f t="shared" si="679"/>
        <v>0</v>
      </c>
      <c r="R1306" s="30">
        <f t="shared" si="675"/>
        <v>0</v>
      </c>
      <c r="S1306" s="8">
        <f t="shared" si="668"/>
        <v>0</v>
      </c>
      <c r="T1306" s="122">
        <f t="shared" si="676"/>
        <v>0.13059999999999999</v>
      </c>
      <c r="U1306" s="121">
        <f t="shared" si="658"/>
        <v>14</v>
      </c>
      <c r="V1306" s="121">
        <v>252</v>
      </c>
      <c r="W1306" s="120">
        <f t="shared" si="669"/>
        <v>1.0068426640000001</v>
      </c>
      <c r="X1306" s="113">
        <f t="shared" si="657"/>
        <v>9.8387994699999997</v>
      </c>
      <c r="Y1306" s="113">
        <f t="shared" si="670"/>
        <v>0</v>
      </c>
      <c r="Z1306" s="125" t="str">
        <f t="shared" si="680"/>
        <v>J=</v>
      </c>
      <c r="AA1306" s="118">
        <f t="shared" si="681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>
        <f t="shared" si="671"/>
        <v>45452</v>
      </c>
      <c r="B1307" s="113">
        <f t="shared" si="664"/>
        <v>1447.6997657699999</v>
      </c>
      <c r="C1307" s="113">
        <f t="shared" si="677"/>
        <v>1118.26761816</v>
      </c>
      <c r="D1307" s="114">
        <f t="shared" si="672"/>
        <v>6869.14</v>
      </c>
      <c r="E1307" s="115">
        <f t="shared" si="660"/>
        <v>6895.24</v>
      </c>
      <c r="F1307" s="116">
        <f t="shared" si="661"/>
        <v>45402</v>
      </c>
      <c r="G1307" s="117">
        <f t="shared" si="665"/>
        <v>3.7996022791790818E-3</v>
      </c>
      <c r="H1307" s="118">
        <f t="shared" si="678"/>
        <v>45463</v>
      </c>
      <c r="I1307" s="118">
        <f t="shared" si="666"/>
        <v>45463</v>
      </c>
      <c r="J1307" s="119">
        <f t="shared" si="673"/>
        <v>22</v>
      </c>
      <c r="K1307" s="119">
        <f t="shared" si="662"/>
        <v>14</v>
      </c>
      <c r="L1307" s="8">
        <f t="shared" si="674"/>
        <v>1.0024162599999999</v>
      </c>
      <c r="M1307" s="120">
        <f t="shared" si="663"/>
        <v>1.0015995499999999</v>
      </c>
      <c r="N1307" s="120">
        <f t="shared" si="656"/>
        <v>1.2826939471213228</v>
      </c>
      <c r="O1307" s="113">
        <f t="shared" si="659"/>
        <v>1.2857932599999999</v>
      </c>
      <c r="P1307" s="113">
        <f t="shared" si="667"/>
        <v>1437.8609663</v>
      </c>
      <c r="Q1307" s="11">
        <f t="shared" si="679"/>
        <v>0</v>
      </c>
      <c r="R1307" s="30">
        <f t="shared" si="675"/>
        <v>0</v>
      </c>
      <c r="S1307" s="8">
        <f t="shared" si="668"/>
        <v>0</v>
      </c>
      <c r="T1307" s="122">
        <f t="shared" si="676"/>
        <v>0.13059999999999999</v>
      </c>
      <c r="U1307" s="121">
        <f t="shared" si="658"/>
        <v>14</v>
      </c>
      <c r="V1307" s="121">
        <v>252</v>
      </c>
      <c r="W1307" s="120">
        <f t="shared" si="669"/>
        <v>1.0068426640000001</v>
      </c>
      <c r="X1307" s="113">
        <f t="shared" si="657"/>
        <v>9.8387994699999997</v>
      </c>
      <c r="Y1307" s="113">
        <f t="shared" si="670"/>
        <v>0</v>
      </c>
      <c r="Z1307" s="125" t="str">
        <f t="shared" si="680"/>
        <v>J=</v>
      </c>
      <c r="AA1307" s="118">
        <f t="shared" si="681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>
        <f t="shared" si="671"/>
        <v>45453</v>
      </c>
      <c r="B1308" s="113">
        <f t="shared" si="664"/>
        <v>1447.6997657699999</v>
      </c>
      <c r="C1308" s="113">
        <f t="shared" si="677"/>
        <v>1118.26761816</v>
      </c>
      <c r="D1308" s="114">
        <f t="shared" si="672"/>
        <v>6869.14</v>
      </c>
      <c r="E1308" s="115">
        <f t="shared" si="660"/>
        <v>6895.24</v>
      </c>
      <c r="F1308" s="116">
        <f t="shared" si="661"/>
        <v>45402</v>
      </c>
      <c r="G1308" s="117">
        <f t="shared" si="665"/>
        <v>3.7996022791790818E-3</v>
      </c>
      <c r="H1308" s="118">
        <f t="shared" si="678"/>
        <v>45463</v>
      </c>
      <c r="I1308" s="118">
        <f t="shared" si="666"/>
        <v>45463</v>
      </c>
      <c r="J1308" s="119">
        <f t="shared" si="673"/>
        <v>22</v>
      </c>
      <c r="K1308" s="119">
        <f t="shared" si="662"/>
        <v>14</v>
      </c>
      <c r="L1308" s="8">
        <f t="shared" si="674"/>
        <v>1.0024162599999999</v>
      </c>
      <c r="M1308" s="120">
        <f t="shared" si="663"/>
        <v>1.0015995499999999</v>
      </c>
      <c r="N1308" s="120">
        <f t="shared" si="656"/>
        <v>1.2826939471213228</v>
      </c>
      <c r="O1308" s="113">
        <f t="shared" si="659"/>
        <v>1.2857932599999999</v>
      </c>
      <c r="P1308" s="113">
        <f t="shared" si="667"/>
        <v>1437.8609663</v>
      </c>
      <c r="Q1308" s="11">
        <f t="shared" si="679"/>
        <v>0</v>
      </c>
      <c r="R1308" s="30">
        <f t="shared" si="675"/>
        <v>0</v>
      </c>
      <c r="S1308" s="8">
        <f t="shared" si="668"/>
        <v>0</v>
      </c>
      <c r="T1308" s="122">
        <f t="shared" si="676"/>
        <v>0.13059999999999999</v>
      </c>
      <c r="U1308" s="121">
        <f t="shared" si="658"/>
        <v>14</v>
      </c>
      <c r="V1308" s="121">
        <v>252</v>
      </c>
      <c r="W1308" s="120">
        <f t="shared" si="669"/>
        <v>1.0068426640000001</v>
      </c>
      <c r="X1308" s="113">
        <f t="shared" si="657"/>
        <v>9.8387994699999997</v>
      </c>
      <c r="Y1308" s="113">
        <f t="shared" si="670"/>
        <v>0</v>
      </c>
      <c r="Z1308" s="125" t="str">
        <f t="shared" si="680"/>
        <v>J=</v>
      </c>
      <c r="AA1308" s="118">
        <f t="shared" si="681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>
        <f t="shared" si="671"/>
        <v>45454</v>
      </c>
      <c r="B1309" s="113">
        <f t="shared" si="664"/>
        <v>1448.6548112099999</v>
      </c>
      <c r="C1309" s="113">
        <f t="shared" si="677"/>
        <v>1118.26761816</v>
      </c>
      <c r="D1309" s="114">
        <f t="shared" si="672"/>
        <v>6869.14</v>
      </c>
      <c r="E1309" s="115">
        <f t="shared" si="660"/>
        <v>6895.24</v>
      </c>
      <c r="F1309" s="116">
        <f t="shared" si="661"/>
        <v>45402</v>
      </c>
      <c r="G1309" s="117">
        <f t="shared" si="665"/>
        <v>3.7996022791790818E-3</v>
      </c>
      <c r="H1309" s="118">
        <f t="shared" si="678"/>
        <v>45463</v>
      </c>
      <c r="I1309" s="118">
        <f t="shared" si="666"/>
        <v>45463</v>
      </c>
      <c r="J1309" s="119">
        <f t="shared" si="673"/>
        <v>22</v>
      </c>
      <c r="K1309" s="119">
        <f t="shared" si="662"/>
        <v>15</v>
      </c>
      <c r="L1309" s="8">
        <f t="shared" si="674"/>
        <v>1.00258907</v>
      </c>
      <c r="M1309" s="120">
        <f t="shared" si="663"/>
        <v>1.0015995499999999</v>
      </c>
      <c r="N1309" s="120">
        <f t="shared" si="656"/>
        <v>1.2826939471213228</v>
      </c>
      <c r="O1309" s="113">
        <f t="shared" si="659"/>
        <v>1.2860149299999999</v>
      </c>
      <c r="P1309" s="113">
        <f t="shared" si="667"/>
        <v>1438.1088526799999</v>
      </c>
      <c r="Q1309" s="11">
        <f t="shared" si="679"/>
        <v>0</v>
      </c>
      <c r="R1309" s="30">
        <f t="shared" si="675"/>
        <v>0</v>
      </c>
      <c r="S1309" s="8">
        <f t="shared" si="668"/>
        <v>0</v>
      </c>
      <c r="T1309" s="122">
        <f t="shared" si="676"/>
        <v>0.13059999999999999</v>
      </c>
      <c r="U1309" s="121">
        <f t="shared" si="658"/>
        <v>15</v>
      </c>
      <c r="V1309" s="121">
        <v>252</v>
      </c>
      <c r="W1309" s="120">
        <f t="shared" si="669"/>
        <v>1.0073332129999999</v>
      </c>
      <c r="X1309" s="113">
        <f t="shared" si="657"/>
        <v>10.54595853</v>
      </c>
      <c r="Y1309" s="113">
        <f t="shared" si="670"/>
        <v>0</v>
      </c>
      <c r="Z1309" s="125" t="str">
        <f t="shared" si="680"/>
        <v>J=</v>
      </c>
      <c r="AA1309" s="118">
        <f t="shared" si="681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>
        <f t="shared" si="671"/>
        <v>45455</v>
      </c>
      <c r="B1310" s="113">
        <f t="shared" si="664"/>
        <v>1449.6104788799998</v>
      </c>
      <c r="C1310" s="113">
        <f t="shared" si="677"/>
        <v>1118.26761816</v>
      </c>
      <c r="D1310" s="114">
        <f t="shared" si="672"/>
        <v>6869.14</v>
      </c>
      <c r="E1310" s="115">
        <f t="shared" si="660"/>
        <v>6895.24</v>
      </c>
      <c r="F1310" s="116">
        <f t="shared" si="661"/>
        <v>45402</v>
      </c>
      <c r="G1310" s="117">
        <f t="shared" si="665"/>
        <v>3.7996022791790818E-3</v>
      </c>
      <c r="H1310" s="118">
        <f t="shared" si="678"/>
        <v>45463</v>
      </c>
      <c r="I1310" s="118">
        <f t="shared" si="666"/>
        <v>45463</v>
      </c>
      <c r="J1310" s="119">
        <f t="shared" si="673"/>
        <v>22</v>
      </c>
      <c r="K1310" s="119">
        <f t="shared" si="662"/>
        <v>16</v>
      </c>
      <c r="L1310" s="8">
        <f t="shared" si="674"/>
        <v>1.00276191</v>
      </c>
      <c r="M1310" s="120">
        <f t="shared" si="663"/>
        <v>1.0015995499999999</v>
      </c>
      <c r="N1310" s="120">
        <f t="shared" si="656"/>
        <v>1.2826939471213228</v>
      </c>
      <c r="O1310" s="113">
        <f t="shared" si="659"/>
        <v>1.2862366300000001</v>
      </c>
      <c r="P1310" s="113">
        <f t="shared" si="667"/>
        <v>1438.3567726199999</v>
      </c>
      <c r="Q1310" s="11">
        <f t="shared" si="679"/>
        <v>0</v>
      </c>
      <c r="R1310" s="30">
        <f t="shared" si="675"/>
        <v>0</v>
      </c>
      <c r="S1310" s="8">
        <f t="shared" si="668"/>
        <v>0</v>
      </c>
      <c r="T1310" s="122">
        <f t="shared" si="676"/>
        <v>0.13059999999999999</v>
      </c>
      <c r="U1310" s="121">
        <f t="shared" si="658"/>
        <v>16</v>
      </c>
      <c r="V1310" s="121">
        <v>252</v>
      </c>
      <c r="W1310" s="120">
        <f t="shared" si="669"/>
        <v>1.007824002</v>
      </c>
      <c r="X1310" s="113">
        <f t="shared" si="657"/>
        <v>11.25370626</v>
      </c>
      <c r="Y1310" s="113">
        <f t="shared" si="670"/>
        <v>0</v>
      </c>
      <c r="Z1310" s="125" t="str">
        <f t="shared" si="680"/>
        <v>J=</v>
      </c>
      <c r="AA1310" s="118">
        <f t="shared" si="681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>
        <f t="shared" si="671"/>
        <v>45456</v>
      </c>
      <c r="B1311" s="113">
        <f t="shared" si="664"/>
        <v>1450.5667901000002</v>
      </c>
      <c r="C1311" s="113">
        <f t="shared" si="677"/>
        <v>1118.26761816</v>
      </c>
      <c r="D1311" s="114">
        <f t="shared" si="672"/>
        <v>6869.14</v>
      </c>
      <c r="E1311" s="115">
        <f t="shared" si="660"/>
        <v>6895.24</v>
      </c>
      <c r="F1311" s="116">
        <f t="shared" si="661"/>
        <v>45402</v>
      </c>
      <c r="G1311" s="117">
        <f t="shared" si="665"/>
        <v>3.7996022791790818E-3</v>
      </c>
      <c r="H1311" s="118">
        <f t="shared" si="678"/>
        <v>45463</v>
      </c>
      <c r="I1311" s="118">
        <f t="shared" si="666"/>
        <v>45463</v>
      </c>
      <c r="J1311" s="119">
        <f t="shared" si="673"/>
        <v>22</v>
      </c>
      <c r="K1311" s="119">
        <f t="shared" si="662"/>
        <v>17</v>
      </c>
      <c r="L1311" s="8">
        <f t="shared" si="674"/>
        <v>1.0029347900000001</v>
      </c>
      <c r="M1311" s="120">
        <f t="shared" si="663"/>
        <v>1.0015995499999999</v>
      </c>
      <c r="N1311" s="120">
        <f t="shared" ref="N1311:N1374" si="682">IF(I1311&gt;I1310,N1310*M1311,N1310)</f>
        <v>1.2826939471213228</v>
      </c>
      <c r="O1311" s="113">
        <f t="shared" si="659"/>
        <v>1.28645838</v>
      </c>
      <c r="P1311" s="113">
        <f t="shared" si="667"/>
        <v>1438.6047484600001</v>
      </c>
      <c r="Q1311" s="11">
        <f t="shared" si="679"/>
        <v>0</v>
      </c>
      <c r="R1311" s="30">
        <f t="shared" si="675"/>
        <v>0</v>
      </c>
      <c r="S1311" s="8">
        <f t="shared" si="668"/>
        <v>0</v>
      </c>
      <c r="T1311" s="122">
        <f t="shared" si="676"/>
        <v>0.13059999999999999</v>
      </c>
      <c r="U1311" s="121">
        <f t="shared" si="658"/>
        <v>17</v>
      </c>
      <c r="V1311" s="121">
        <v>252</v>
      </c>
      <c r="W1311" s="120">
        <f t="shared" si="669"/>
        <v>1.0083150299999999</v>
      </c>
      <c r="X1311" s="113">
        <f t="shared" si="657"/>
        <v>11.962041640000001</v>
      </c>
      <c r="Y1311" s="113">
        <f t="shared" si="670"/>
        <v>0</v>
      </c>
      <c r="Z1311" s="125" t="str">
        <f t="shared" si="680"/>
        <v>J=</v>
      </c>
      <c r="AA1311" s="118">
        <f t="shared" si="681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>
        <f t="shared" si="671"/>
        <v>45457</v>
      </c>
      <c r="B1312" s="113">
        <f t="shared" si="664"/>
        <v>1451.52372257</v>
      </c>
      <c r="C1312" s="113">
        <f t="shared" si="677"/>
        <v>1118.26761816</v>
      </c>
      <c r="D1312" s="114">
        <f t="shared" si="672"/>
        <v>6869.14</v>
      </c>
      <c r="E1312" s="115">
        <f t="shared" si="660"/>
        <v>6895.24</v>
      </c>
      <c r="F1312" s="116">
        <f t="shared" si="661"/>
        <v>45402</v>
      </c>
      <c r="G1312" s="117">
        <f t="shared" si="665"/>
        <v>3.7996022791790818E-3</v>
      </c>
      <c r="H1312" s="118">
        <f t="shared" si="678"/>
        <v>45463</v>
      </c>
      <c r="I1312" s="118">
        <f t="shared" si="666"/>
        <v>45463</v>
      </c>
      <c r="J1312" s="119">
        <f t="shared" si="673"/>
        <v>22</v>
      </c>
      <c r="K1312" s="119">
        <f t="shared" si="662"/>
        <v>18</v>
      </c>
      <c r="L1312" s="8">
        <f t="shared" si="674"/>
        <v>1.00310769</v>
      </c>
      <c r="M1312" s="120">
        <f t="shared" si="663"/>
        <v>1.0015995499999999</v>
      </c>
      <c r="N1312" s="120">
        <f t="shared" si="682"/>
        <v>1.2826939471213228</v>
      </c>
      <c r="O1312" s="113">
        <f t="shared" si="659"/>
        <v>1.28668016</v>
      </c>
      <c r="P1312" s="113">
        <f t="shared" si="667"/>
        <v>1438.85275785</v>
      </c>
      <c r="Q1312" s="11">
        <f t="shared" si="679"/>
        <v>0</v>
      </c>
      <c r="R1312" s="30">
        <f t="shared" si="675"/>
        <v>0</v>
      </c>
      <c r="S1312" s="8">
        <f t="shared" si="668"/>
        <v>0</v>
      </c>
      <c r="T1312" s="122">
        <f t="shared" si="676"/>
        <v>0.13059999999999999</v>
      </c>
      <c r="U1312" s="121">
        <f t="shared" si="658"/>
        <v>18</v>
      </c>
      <c r="V1312" s="121">
        <v>252</v>
      </c>
      <c r="W1312" s="120">
        <f t="shared" si="669"/>
        <v>1.008806297</v>
      </c>
      <c r="X1312" s="113">
        <f t="shared" si="657"/>
        <v>12.670964720000001</v>
      </c>
      <c r="Y1312" s="113">
        <f t="shared" si="670"/>
        <v>0</v>
      </c>
      <c r="Z1312" s="125" t="str">
        <f t="shared" si="680"/>
        <v>J=</v>
      </c>
      <c r="AA1312" s="118">
        <f t="shared" si="681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>
        <f t="shared" si="671"/>
        <v>45458</v>
      </c>
      <c r="B1313" s="113">
        <f t="shared" si="664"/>
        <v>1452.4812765300001</v>
      </c>
      <c r="C1313" s="113">
        <f t="shared" si="677"/>
        <v>1118.26761816</v>
      </c>
      <c r="D1313" s="114">
        <f t="shared" si="672"/>
        <v>6869.14</v>
      </c>
      <c r="E1313" s="115">
        <f t="shared" si="660"/>
        <v>6895.24</v>
      </c>
      <c r="F1313" s="116">
        <f t="shared" si="661"/>
        <v>45402</v>
      </c>
      <c r="G1313" s="117">
        <f t="shared" si="665"/>
        <v>3.7996022791790818E-3</v>
      </c>
      <c r="H1313" s="118">
        <f t="shared" si="678"/>
        <v>45463</v>
      </c>
      <c r="I1313" s="118">
        <f t="shared" si="666"/>
        <v>45463</v>
      </c>
      <c r="J1313" s="119">
        <f t="shared" si="673"/>
        <v>22</v>
      </c>
      <c r="K1313" s="119">
        <f t="shared" si="662"/>
        <v>19</v>
      </c>
      <c r="L1313" s="8">
        <f t="shared" si="674"/>
        <v>1.00328062</v>
      </c>
      <c r="M1313" s="120">
        <f t="shared" si="663"/>
        <v>1.0015995499999999</v>
      </c>
      <c r="N1313" s="120">
        <f t="shared" si="682"/>
        <v>1.2826939471213228</v>
      </c>
      <c r="O1313" s="113">
        <f t="shared" si="659"/>
        <v>1.28690197</v>
      </c>
      <c r="P1313" s="113">
        <f t="shared" si="667"/>
        <v>1439.10080079</v>
      </c>
      <c r="Q1313" s="11">
        <f t="shared" si="679"/>
        <v>0</v>
      </c>
      <c r="R1313" s="30">
        <f t="shared" si="675"/>
        <v>0</v>
      </c>
      <c r="S1313" s="8">
        <f t="shared" si="668"/>
        <v>0</v>
      </c>
      <c r="T1313" s="122">
        <f t="shared" si="676"/>
        <v>0.13059999999999999</v>
      </c>
      <c r="U1313" s="121">
        <f t="shared" si="658"/>
        <v>19</v>
      </c>
      <c r="V1313" s="121">
        <v>252</v>
      </c>
      <c r="W1313" s="120">
        <f t="shared" si="669"/>
        <v>1.0092978029999999</v>
      </c>
      <c r="X1313" s="113">
        <f t="shared" si="657"/>
        <v>13.38047574</v>
      </c>
      <c r="Y1313" s="113">
        <f t="shared" si="670"/>
        <v>0</v>
      </c>
      <c r="Z1313" s="125" t="str">
        <f t="shared" si="680"/>
        <v>J=</v>
      </c>
      <c r="AA1313" s="118">
        <f t="shared" si="681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>
        <f t="shared" si="671"/>
        <v>45459</v>
      </c>
      <c r="B1314" s="113">
        <f t="shared" si="664"/>
        <v>1452.4812765300001</v>
      </c>
      <c r="C1314" s="113">
        <f t="shared" si="677"/>
        <v>1118.26761816</v>
      </c>
      <c r="D1314" s="114">
        <f t="shared" si="672"/>
        <v>6869.14</v>
      </c>
      <c r="E1314" s="115">
        <f t="shared" si="660"/>
        <v>6895.24</v>
      </c>
      <c r="F1314" s="116">
        <f t="shared" si="661"/>
        <v>45402</v>
      </c>
      <c r="G1314" s="117">
        <f t="shared" si="665"/>
        <v>3.7996022791790818E-3</v>
      </c>
      <c r="H1314" s="118">
        <f t="shared" si="678"/>
        <v>45463</v>
      </c>
      <c r="I1314" s="118">
        <f t="shared" si="666"/>
        <v>45463</v>
      </c>
      <c r="J1314" s="119">
        <f t="shared" si="673"/>
        <v>22</v>
      </c>
      <c r="K1314" s="119">
        <f t="shared" si="662"/>
        <v>19</v>
      </c>
      <c r="L1314" s="8">
        <f t="shared" si="674"/>
        <v>1.00328062</v>
      </c>
      <c r="M1314" s="120">
        <f t="shared" si="663"/>
        <v>1.0015995499999999</v>
      </c>
      <c r="N1314" s="120">
        <f t="shared" si="682"/>
        <v>1.2826939471213228</v>
      </c>
      <c r="O1314" s="113">
        <f t="shared" si="659"/>
        <v>1.28690197</v>
      </c>
      <c r="P1314" s="113">
        <f t="shared" si="667"/>
        <v>1439.10080079</v>
      </c>
      <c r="Q1314" s="11">
        <f t="shared" si="679"/>
        <v>0</v>
      </c>
      <c r="R1314" s="30">
        <f t="shared" si="675"/>
        <v>0</v>
      </c>
      <c r="S1314" s="8">
        <f t="shared" si="668"/>
        <v>0</v>
      </c>
      <c r="T1314" s="122">
        <f t="shared" si="676"/>
        <v>0.13059999999999999</v>
      </c>
      <c r="U1314" s="121">
        <f t="shared" si="658"/>
        <v>19</v>
      </c>
      <c r="V1314" s="121">
        <v>252</v>
      </c>
      <c r="W1314" s="120">
        <f t="shared" si="669"/>
        <v>1.0092978029999999</v>
      </c>
      <c r="X1314" s="113">
        <f t="shared" ref="X1314:X1377" si="683">TRUNC((P1314*(W1314-1)),8)</f>
        <v>13.38047574</v>
      </c>
      <c r="Y1314" s="113">
        <f t="shared" si="670"/>
        <v>0</v>
      </c>
      <c r="Z1314" s="125" t="str">
        <f t="shared" si="680"/>
        <v>J=</v>
      </c>
      <c r="AA1314" s="118">
        <f t="shared" si="681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>
        <f t="shared" si="671"/>
        <v>45460</v>
      </c>
      <c r="B1315" s="113">
        <f t="shared" si="664"/>
        <v>1452.4812765300001</v>
      </c>
      <c r="C1315" s="113">
        <f t="shared" si="677"/>
        <v>1118.26761816</v>
      </c>
      <c r="D1315" s="114">
        <f t="shared" si="672"/>
        <v>6869.14</v>
      </c>
      <c r="E1315" s="115">
        <f t="shared" si="660"/>
        <v>6895.24</v>
      </c>
      <c r="F1315" s="116">
        <f t="shared" si="661"/>
        <v>45402</v>
      </c>
      <c r="G1315" s="117">
        <f t="shared" si="665"/>
        <v>3.7996022791790818E-3</v>
      </c>
      <c r="H1315" s="118">
        <f t="shared" si="678"/>
        <v>45463</v>
      </c>
      <c r="I1315" s="118">
        <f t="shared" si="666"/>
        <v>45463</v>
      </c>
      <c r="J1315" s="119">
        <f t="shared" si="673"/>
        <v>22</v>
      </c>
      <c r="K1315" s="119">
        <f t="shared" si="662"/>
        <v>19</v>
      </c>
      <c r="L1315" s="8">
        <f t="shared" si="674"/>
        <v>1.00328062</v>
      </c>
      <c r="M1315" s="120">
        <f t="shared" si="663"/>
        <v>1.0015995499999999</v>
      </c>
      <c r="N1315" s="120">
        <f t="shared" si="682"/>
        <v>1.2826939471213228</v>
      </c>
      <c r="O1315" s="113">
        <f t="shared" si="659"/>
        <v>1.28690197</v>
      </c>
      <c r="P1315" s="113">
        <f t="shared" si="667"/>
        <v>1439.10080079</v>
      </c>
      <c r="Q1315" s="11">
        <f t="shared" si="679"/>
        <v>0</v>
      </c>
      <c r="R1315" s="30">
        <f t="shared" si="675"/>
        <v>0</v>
      </c>
      <c r="S1315" s="8">
        <f t="shared" si="668"/>
        <v>0</v>
      </c>
      <c r="T1315" s="122">
        <f t="shared" si="676"/>
        <v>0.13059999999999999</v>
      </c>
      <c r="U1315" s="121">
        <f t="shared" si="658"/>
        <v>19</v>
      </c>
      <c r="V1315" s="121">
        <v>252</v>
      </c>
      <c r="W1315" s="120">
        <f t="shared" si="669"/>
        <v>1.0092978029999999</v>
      </c>
      <c r="X1315" s="113">
        <f t="shared" si="683"/>
        <v>13.38047574</v>
      </c>
      <c r="Y1315" s="113">
        <f t="shared" si="670"/>
        <v>0</v>
      </c>
      <c r="Z1315" s="125" t="str">
        <f t="shared" si="680"/>
        <v>J=</v>
      </c>
      <c r="AA1315" s="118">
        <f t="shared" si="681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>
        <f t="shared" si="671"/>
        <v>45461</v>
      </c>
      <c r="B1316" s="113">
        <f t="shared" si="664"/>
        <v>1453.4394762300001</v>
      </c>
      <c r="C1316" s="113">
        <f t="shared" si="677"/>
        <v>1118.26761816</v>
      </c>
      <c r="D1316" s="114">
        <f t="shared" si="672"/>
        <v>6869.14</v>
      </c>
      <c r="E1316" s="115">
        <f t="shared" si="660"/>
        <v>6895.24</v>
      </c>
      <c r="F1316" s="116">
        <f t="shared" si="661"/>
        <v>45402</v>
      </c>
      <c r="G1316" s="117">
        <f t="shared" si="665"/>
        <v>3.7996022791790818E-3</v>
      </c>
      <c r="H1316" s="118">
        <f t="shared" si="678"/>
        <v>45463</v>
      </c>
      <c r="I1316" s="118">
        <f t="shared" si="666"/>
        <v>45463</v>
      </c>
      <c r="J1316" s="119">
        <f t="shared" si="673"/>
        <v>22</v>
      </c>
      <c r="K1316" s="119">
        <f t="shared" si="662"/>
        <v>20</v>
      </c>
      <c r="L1316" s="8">
        <f t="shared" si="674"/>
        <v>1.00345358</v>
      </c>
      <c r="M1316" s="120">
        <f t="shared" si="663"/>
        <v>1.0015995499999999</v>
      </c>
      <c r="N1316" s="120">
        <f t="shared" si="682"/>
        <v>1.2826939471213228</v>
      </c>
      <c r="O1316" s="113">
        <f t="shared" si="659"/>
        <v>1.2871238300000001</v>
      </c>
      <c r="P1316" s="113">
        <f t="shared" si="667"/>
        <v>1439.34889965</v>
      </c>
      <c r="Q1316" s="11">
        <f t="shared" si="679"/>
        <v>0</v>
      </c>
      <c r="R1316" s="30">
        <f t="shared" si="675"/>
        <v>0</v>
      </c>
      <c r="S1316" s="8">
        <f t="shared" si="668"/>
        <v>0</v>
      </c>
      <c r="T1316" s="122">
        <f t="shared" si="676"/>
        <v>0.13059999999999999</v>
      </c>
      <c r="U1316" s="121">
        <f t="shared" si="658"/>
        <v>20</v>
      </c>
      <c r="V1316" s="121">
        <v>252</v>
      </c>
      <c r="W1316" s="120">
        <f t="shared" si="669"/>
        <v>1.009789549</v>
      </c>
      <c r="X1316" s="113">
        <f t="shared" si="683"/>
        <v>14.09057658</v>
      </c>
      <c r="Y1316" s="113">
        <f t="shared" si="670"/>
        <v>0</v>
      </c>
      <c r="Z1316" s="125" t="str">
        <f t="shared" si="680"/>
        <v>J=</v>
      </c>
      <c r="AA1316" s="118">
        <f t="shared" si="681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>
        <f t="shared" si="671"/>
        <v>45462</v>
      </c>
      <c r="B1317" s="113">
        <f t="shared" si="664"/>
        <v>1454.3983091699999</v>
      </c>
      <c r="C1317" s="113">
        <f t="shared" si="677"/>
        <v>1118.26761816</v>
      </c>
      <c r="D1317" s="114">
        <f t="shared" si="672"/>
        <v>6869.14</v>
      </c>
      <c r="E1317" s="115">
        <f t="shared" si="660"/>
        <v>6895.24</v>
      </c>
      <c r="F1317" s="116">
        <f t="shared" si="661"/>
        <v>45402</v>
      </c>
      <c r="G1317" s="117">
        <f t="shared" si="665"/>
        <v>3.7996022791790818E-3</v>
      </c>
      <c r="H1317" s="118">
        <f t="shared" si="678"/>
        <v>45463</v>
      </c>
      <c r="I1317" s="118">
        <f t="shared" si="666"/>
        <v>45463</v>
      </c>
      <c r="J1317" s="119">
        <f t="shared" si="673"/>
        <v>22</v>
      </c>
      <c r="K1317" s="119">
        <f t="shared" si="662"/>
        <v>21</v>
      </c>
      <c r="L1317" s="8">
        <f t="shared" si="674"/>
        <v>1.0036265799999999</v>
      </c>
      <c r="M1317" s="120">
        <f t="shared" si="663"/>
        <v>1.0015995499999999</v>
      </c>
      <c r="N1317" s="120">
        <f t="shared" si="682"/>
        <v>1.2826939471213228</v>
      </c>
      <c r="O1317" s="113">
        <f t="shared" si="659"/>
        <v>1.28734573</v>
      </c>
      <c r="P1317" s="113">
        <f t="shared" si="667"/>
        <v>1439.5970432300001</v>
      </c>
      <c r="Q1317" s="11">
        <f t="shared" si="679"/>
        <v>0</v>
      </c>
      <c r="R1317" s="30">
        <f t="shared" si="675"/>
        <v>0</v>
      </c>
      <c r="S1317" s="8">
        <f t="shared" si="668"/>
        <v>0</v>
      </c>
      <c r="T1317" s="122">
        <f t="shared" si="676"/>
        <v>0.13059999999999999</v>
      </c>
      <c r="U1317" s="121">
        <f t="shared" ref="U1317:U1380" si="684">IF(Q1316&gt;0,1,IF(K1317=K1316,U1316,U1316+1))</f>
        <v>21</v>
      </c>
      <c r="V1317" s="121">
        <v>252</v>
      </c>
      <c r="W1317" s="120">
        <f t="shared" si="669"/>
        <v>1.010281534</v>
      </c>
      <c r="X1317" s="113">
        <f t="shared" si="683"/>
        <v>14.80126594</v>
      </c>
      <c r="Y1317" s="113">
        <f t="shared" si="670"/>
        <v>0</v>
      </c>
      <c r="Z1317" s="125" t="str">
        <f t="shared" si="680"/>
        <v>J=</v>
      </c>
      <c r="AA1317" s="118">
        <f t="shared" si="681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>
        <f t="shared" si="671"/>
        <v>45463</v>
      </c>
      <c r="B1318" s="113">
        <f t="shared" si="664"/>
        <v>1455.3577770700001</v>
      </c>
      <c r="C1318" s="113">
        <f t="shared" si="677"/>
        <v>1118.26761816</v>
      </c>
      <c r="D1318" s="114">
        <f t="shared" si="672"/>
        <v>6869.14</v>
      </c>
      <c r="E1318" s="115">
        <f t="shared" si="660"/>
        <v>6895.24</v>
      </c>
      <c r="F1318" s="116">
        <f t="shared" si="661"/>
        <v>45402</v>
      </c>
      <c r="G1318" s="117">
        <f t="shared" si="665"/>
        <v>3.7996022791790818E-3</v>
      </c>
      <c r="H1318" s="118">
        <f t="shared" si="678"/>
        <v>45495</v>
      </c>
      <c r="I1318" s="118">
        <f t="shared" si="666"/>
        <v>45463</v>
      </c>
      <c r="J1318" s="119">
        <f t="shared" si="673"/>
        <v>22</v>
      </c>
      <c r="K1318" s="119">
        <f t="shared" si="662"/>
        <v>22</v>
      </c>
      <c r="L1318" s="8">
        <f t="shared" si="674"/>
        <v>1.0037996</v>
      </c>
      <c r="M1318" s="120">
        <f t="shared" si="663"/>
        <v>1.0015995499999999</v>
      </c>
      <c r="N1318" s="120">
        <f t="shared" si="682"/>
        <v>1.2826939471213228</v>
      </c>
      <c r="O1318" s="113">
        <f t="shared" si="659"/>
        <v>1.2875676700000001</v>
      </c>
      <c r="P1318" s="113">
        <f t="shared" si="667"/>
        <v>1439.8452315500001</v>
      </c>
      <c r="Q1318" s="11">
        <f t="shared" si="679"/>
        <v>43</v>
      </c>
      <c r="R1318" s="30">
        <f t="shared" si="675"/>
        <v>0</v>
      </c>
      <c r="S1318" s="8">
        <f t="shared" si="668"/>
        <v>0</v>
      </c>
      <c r="T1318" s="122">
        <f t="shared" si="676"/>
        <v>0.13059999999999999</v>
      </c>
      <c r="U1318" s="121">
        <f t="shared" si="684"/>
        <v>22</v>
      </c>
      <c r="V1318" s="121">
        <v>252</v>
      </c>
      <c r="W1318" s="120">
        <f t="shared" si="669"/>
        <v>1.0107737590000001</v>
      </c>
      <c r="X1318" s="113">
        <f t="shared" si="683"/>
        <v>15.51254552</v>
      </c>
      <c r="Y1318" s="113">
        <f t="shared" si="670"/>
        <v>15.51254552</v>
      </c>
      <c r="Z1318" s="125" t="str">
        <f t="shared" si="680"/>
        <v>J=</v>
      </c>
      <c r="AA1318" s="118">
        <f t="shared" si="681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>
        <f t="shared" si="671"/>
        <v>45464</v>
      </c>
      <c r="B1319" s="113">
        <f t="shared" si="664"/>
        <v>1440.8472937700001</v>
      </c>
      <c r="C1319" s="113">
        <f t="shared" si="677"/>
        <v>1118.26761816</v>
      </c>
      <c r="D1319" s="114">
        <f t="shared" si="672"/>
        <v>6895.24</v>
      </c>
      <c r="E1319" s="115">
        <f t="shared" si="660"/>
        <v>6926.96</v>
      </c>
      <c r="F1319" s="116">
        <f t="shared" si="661"/>
        <v>45432</v>
      </c>
      <c r="G1319" s="117">
        <f t="shared" si="665"/>
        <v>4.600274972299756E-3</v>
      </c>
      <c r="H1319" s="118">
        <f t="shared" si="678"/>
        <v>45495</v>
      </c>
      <c r="I1319" s="118">
        <f t="shared" si="666"/>
        <v>45495</v>
      </c>
      <c r="J1319" s="119">
        <f t="shared" si="673"/>
        <v>22</v>
      </c>
      <c r="K1319" s="119">
        <f t="shared" si="662"/>
        <v>1</v>
      </c>
      <c r="L1319" s="8">
        <f t="shared" si="674"/>
        <v>1.0002086400000001</v>
      </c>
      <c r="M1319" s="120">
        <f t="shared" si="663"/>
        <v>1.0037996</v>
      </c>
      <c r="N1319" s="120">
        <f t="shared" si="682"/>
        <v>1.287567671042805</v>
      </c>
      <c r="O1319" s="113">
        <f t="shared" si="659"/>
        <v>1.2878362999999999</v>
      </c>
      <c r="P1319" s="113">
        <f t="shared" si="667"/>
        <v>1440.14563178</v>
      </c>
      <c r="Q1319" s="11">
        <f t="shared" si="679"/>
        <v>0</v>
      </c>
      <c r="R1319" s="30">
        <f t="shared" si="675"/>
        <v>0</v>
      </c>
      <c r="S1319" s="8">
        <f t="shared" si="668"/>
        <v>0</v>
      </c>
      <c r="T1319" s="122">
        <f t="shared" si="676"/>
        <v>0.13059999999999999</v>
      </c>
      <c r="U1319" s="121">
        <f t="shared" si="684"/>
        <v>1</v>
      </c>
      <c r="V1319" s="121">
        <v>252</v>
      </c>
      <c r="W1319" s="120">
        <f t="shared" si="669"/>
        <v>1.000487216</v>
      </c>
      <c r="X1319" s="113">
        <f t="shared" si="683"/>
        <v>0.70166198999999996</v>
      </c>
      <c r="Y1319" s="113">
        <f t="shared" si="670"/>
        <v>0</v>
      </c>
      <c r="Z1319" s="125" t="str">
        <f t="shared" si="680"/>
        <v>J=</v>
      </c>
      <c r="AA1319" s="118">
        <f t="shared" si="681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>
        <f t="shared" si="671"/>
        <v>45465</v>
      </c>
      <c r="B1320" s="113">
        <f t="shared" si="664"/>
        <v>1441.85007965</v>
      </c>
      <c r="C1320" s="113">
        <f t="shared" si="677"/>
        <v>1118.26761816</v>
      </c>
      <c r="D1320" s="114">
        <f t="shared" si="672"/>
        <v>6895.24</v>
      </c>
      <c r="E1320" s="115">
        <f t="shared" si="660"/>
        <v>6926.96</v>
      </c>
      <c r="F1320" s="116">
        <f t="shared" si="661"/>
        <v>45432</v>
      </c>
      <c r="G1320" s="117">
        <f t="shared" si="665"/>
        <v>4.600274972299756E-3</v>
      </c>
      <c r="H1320" s="118">
        <f t="shared" si="678"/>
        <v>45495</v>
      </c>
      <c r="I1320" s="118">
        <f t="shared" si="666"/>
        <v>45495</v>
      </c>
      <c r="J1320" s="119">
        <f t="shared" si="673"/>
        <v>22</v>
      </c>
      <c r="K1320" s="119">
        <f t="shared" si="662"/>
        <v>2</v>
      </c>
      <c r="L1320" s="8">
        <f t="shared" si="674"/>
        <v>1.0004173300000001</v>
      </c>
      <c r="M1320" s="120">
        <f t="shared" si="663"/>
        <v>1.0037996</v>
      </c>
      <c r="N1320" s="120">
        <f t="shared" si="682"/>
        <v>1.287567671042805</v>
      </c>
      <c r="O1320" s="113">
        <f t="shared" si="659"/>
        <v>1.28810501</v>
      </c>
      <c r="P1320" s="113">
        <f t="shared" si="667"/>
        <v>1440.44612147</v>
      </c>
      <c r="Q1320" s="11">
        <f t="shared" si="679"/>
        <v>0</v>
      </c>
      <c r="R1320" s="30">
        <f t="shared" si="675"/>
        <v>0</v>
      </c>
      <c r="S1320" s="8">
        <f t="shared" si="668"/>
        <v>0</v>
      </c>
      <c r="T1320" s="122">
        <f t="shared" si="676"/>
        <v>0.13059999999999999</v>
      </c>
      <c r="U1320" s="121">
        <f t="shared" si="684"/>
        <v>2</v>
      </c>
      <c r="V1320" s="121">
        <v>252</v>
      </c>
      <c r="W1320" s="120">
        <f t="shared" si="669"/>
        <v>1.0009746690000001</v>
      </c>
      <c r="X1320" s="113">
        <f t="shared" si="683"/>
        <v>1.4039581800000001</v>
      </c>
      <c r="Y1320" s="113">
        <f t="shared" si="670"/>
        <v>0</v>
      </c>
      <c r="Z1320" s="125" t="str">
        <f t="shared" si="680"/>
        <v>J=</v>
      </c>
      <c r="AA1320" s="118">
        <f t="shared" si="681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>
        <f t="shared" si="671"/>
        <v>45466</v>
      </c>
      <c r="B1321" s="113">
        <f t="shared" si="664"/>
        <v>1441.85007965</v>
      </c>
      <c r="C1321" s="113">
        <f t="shared" si="677"/>
        <v>1118.26761816</v>
      </c>
      <c r="D1321" s="114">
        <f t="shared" si="672"/>
        <v>6895.24</v>
      </c>
      <c r="E1321" s="115">
        <f t="shared" si="660"/>
        <v>6926.96</v>
      </c>
      <c r="F1321" s="116">
        <f t="shared" si="661"/>
        <v>45432</v>
      </c>
      <c r="G1321" s="117">
        <f t="shared" si="665"/>
        <v>4.600274972299756E-3</v>
      </c>
      <c r="H1321" s="118">
        <f t="shared" si="678"/>
        <v>45495</v>
      </c>
      <c r="I1321" s="118">
        <f t="shared" si="666"/>
        <v>45495</v>
      </c>
      <c r="J1321" s="119">
        <f t="shared" si="673"/>
        <v>22</v>
      </c>
      <c r="K1321" s="119">
        <f t="shared" si="662"/>
        <v>2</v>
      </c>
      <c r="L1321" s="8">
        <f t="shared" si="674"/>
        <v>1.0004173300000001</v>
      </c>
      <c r="M1321" s="120">
        <f t="shared" si="663"/>
        <v>1.0037996</v>
      </c>
      <c r="N1321" s="120">
        <f t="shared" si="682"/>
        <v>1.287567671042805</v>
      </c>
      <c r="O1321" s="113">
        <f t="shared" ref="O1321:O1384" si="685">TRUNC(TRUNC((L1321*N1321),15),8)</f>
        <v>1.28810501</v>
      </c>
      <c r="P1321" s="113">
        <f t="shared" si="667"/>
        <v>1440.44612147</v>
      </c>
      <c r="Q1321" s="11">
        <f t="shared" si="679"/>
        <v>0</v>
      </c>
      <c r="R1321" s="30">
        <f t="shared" si="675"/>
        <v>0</v>
      </c>
      <c r="S1321" s="8">
        <f t="shared" si="668"/>
        <v>0</v>
      </c>
      <c r="T1321" s="122">
        <f t="shared" si="676"/>
        <v>0.13059999999999999</v>
      </c>
      <c r="U1321" s="121">
        <f t="shared" si="684"/>
        <v>2</v>
      </c>
      <c r="V1321" s="121">
        <v>252</v>
      </c>
      <c r="W1321" s="120">
        <f t="shared" si="669"/>
        <v>1.0009746690000001</v>
      </c>
      <c r="X1321" s="113">
        <f t="shared" si="683"/>
        <v>1.4039581800000001</v>
      </c>
      <c r="Y1321" s="113">
        <f t="shared" si="670"/>
        <v>0</v>
      </c>
      <c r="Z1321" s="125" t="str">
        <f t="shared" si="680"/>
        <v>J=</v>
      </c>
      <c r="AA1321" s="118">
        <f t="shared" si="681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>
        <f t="shared" si="671"/>
        <v>45467</v>
      </c>
      <c r="B1322" s="113">
        <f t="shared" si="664"/>
        <v>1441.85007965</v>
      </c>
      <c r="C1322" s="113">
        <f t="shared" si="677"/>
        <v>1118.26761816</v>
      </c>
      <c r="D1322" s="114">
        <f t="shared" si="672"/>
        <v>6895.24</v>
      </c>
      <c r="E1322" s="115">
        <f t="shared" ref="E1322:E1385" si="686">IF($K1322=1,VLOOKUP($A1321,$AO$10:$AS$131,4),E1321)</f>
        <v>6926.96</v>
      </c>
      <c r="F1322" s="116">
        <f t="shared" ref="F1322:F1385" si="687">IF($K1322=1,VLOOKUP($A1321,$AO$10:$AS$131,5),F1321)</f>
        <v>45432</v>
      </c>
      <c r="G1322" s="117">
        <f t="shared" si="665"/>
        <v>4.600274972299756E-3</v>
      </c>
      <c r="H1322" s="118">
        <f t="shared" si="678"/>
        <v>45495</v>
      </c>
      <c r="I1322" s="118">
        <f t="shared" si="666"/>
        <v>45495</v>
      </c>
      <c r="J1322" s="119">
        <f t="shared" si="673"/>
        <v>22</v>
      </c>
      <c r="K1322" s="119">
        <f t="shared" ref="K1322:K1385" si="688">(J1322-(NETWORKDAYS(A1322,I1322,AD$176:AD$502)-1))</f>
        <v>2</v>
      </c>
      <c r="L1322" s="8">
        <f t="shared" si="674"/>
        <v>1.0004173300000001</v>
      </c>
      <c r="M1322" s="120">
        <f t="shared" ref="M1322:M1385" si="689">IF(I1322&gt;I1321,L1321,M1321)</f>
        <v>1.0037996</v>
      </c>
      <c r="N1322" s="120">
        <f t="shared" si="682"/>
        <v>1.287567671042805</v>
      </c>
      <c r="O1322" s="113">
        <f t="shared" si="685"/>
        <v>1.28810501</v>
      </c>
      <c r="P1322" s="113">
        <f t="shared" si="667"/>
        <v>1440.44612147</v>
      </c>
      <c r="Q1322" s="11">
        <f t="shared" si="679"/>
        <v>0</v>
      </c>
      <c r="R1322" s="30">
        <f t="shared" si="675"/>
        <v>0</v>
      </c>
      <c r="S1322" s="8">
        <f t="shared" si="668"/>
        <v>0</v>
      </c>
      <c r="T1322" s="122">
        <f t="shared" si="676"/>
        <v>0.13059999999999999</v>
      </c>
      <c r="U1322" s="121">
        <f t="shared" si="684"/>
        <v>2</v>
      </c>
      <c r="V1322" s="121">
        <v>252</v>
      </c>
      <c r="W1322" s="120">
        <f t="shared" si="669"/>
        <v>1.0009746690000001</v>
      </c>
      <c r="X1322" s="113">
        <f t="shared" si="683"/>
        <v>1.4039581800000001</v>
      </c>
      <c r="Y1322" s="113">
        <f t="shared" si="670"/>
        <v>0</v>
      </c>
      <c r="Z1322" s="125" t="str">
        <f t="shared" si="680"/>
        <v>J=</v>
      </c>
      <c r="AA1322" s="118">
        <f t="shared" si="681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>
        <f t="shared" si="671"/>
        <v>45468</v>
      </c>
      <c r="B1323" s="113">
        <f t="shared" si="664"/>
        <v>1442.8535447199999</v>
      </c>
      <c r="C1323" s="113">
        <f t="shared" si="677"/>
        <v>1118.26761816</v>
      </c>
      <c r="D1323" s="114">
        <f t="shared" si="672"/>
        <v>6895.24</v>
      </c>
      <c r="E1323" s="115">
        <f t="shared" si="686"/>
        <v>6926.96</v>
      </c>
      <c r="F1323" s="116">
        <f t="shared" si="687"/>
        <v>45432</v>
      </c>
      <c r="G1323" s="117">
        <f t="shared" si="665"/>
        <v>4.600274972299756E-3</v>
      </c>
      <c r="H1323" s="118">
        <f t="shared" si="678"/>
        <v>45495</v>
      </c>
      <c r="I1323" s="118">
        <f t="shared" si="666"/>
        <v>45495</v>
      </c>
      <c r="J1323" s="119">
        <f t="shared" si="673"/>
        <v>22</v>
      </c>
      <c r="K1323" s="119">
        <f t="shared" si="688"/>
        <v>3</v>
      </c>
      <c r="L1323" s="8">
        <f t="shared" si="674"/>
        <v>1.0006260600000001</v>
      </c>
      <c r="M1323" s="120">
        <f t="shared" si="689"/>
        <v>1.0037996</v>
      </c>
      <c r="N1323" s="120">
        <f t="shared" si="682"/>
        <v>1.287567671042805</v>
      </c>
      <c r="O1323" s="113">
        <f t="shared" si="685"/>
        <v>1.28837376</v>
      </c>
      <c r="P1323" s="113">
        <f t="shared" si="667"/>
        <v>1440.7466558900001</v>
      </c>
      <c r="Q1323" s="11">
        <f t="shared" si="679"/>
        <v>0</v>
      </c>
      <c r="R1323" s="30">
        <f t="shared" si="675"/>
        <v>0</v>
      </c>
      <c r="S1323" s="8">
        <f t="shared" si="668"/>
        <v>0</v>
      </c>
      <c r="T1323" s="122">
        <f t="shared" si="676"/>
        <v>0.13059999999999999</v>
      </c>
      <c r="U1323" s="121">
        <f t="shared" si="684"/>
        <v>3</v>
      </c>
      <c r="V1323" s="121">
        <v>252</v>
      </c>
      <c r="W1323" s="120">
        <f t="shared" si="669"/>
        <v>1.001462359</v>
      </c>
      <c r="X1323" s="113">
        <f t="shared" si="683"/>
        <v>2.1068888299999999</v>
      </c>
      <c r="Y1323" s="113">
        <f t="shared" si="670"/>
        <v>0</v>
      </c>
      <c r="Z1323" s="125" t="str">
        <f t="shared" si="680"/>
        <v>J=</v>
      </c>
      <c r="AA1323" s="118">
        <f t="shared" si="681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>
        <f t="shared" si="671"/>
        <v>45469</v>
      </c>
      <c r="B1324" s="113">
        <f t="shared" si="664"/>
        <v>1443.85772578</v>
      </c>
      <c r="C1324" s="113">
        <f t="shared" si="677"/>
        <v>1118.26761816</v>
      </c>
      <c r="D1324" s="114">
        <f t="shared" si="672"/>
        <v>6895.24</v>
      </c>
      <c r="E1324" s="115">
        <f t="shared" si="686"/>
        <v>6926.96</v>
      </c>
      <c r="F1324" s="116">
        <f t="shared" si="687"/>
        <v>45432</v>
      </c>
      <c r="G1324" s="117">
        <f t="shared" si="665"/>
        <v>4.600274972299756E-3</v>
      </c>
      <c r="H1324" s="118">
        <f t="shared" si="678"/>
        <v>45495</v>
      </c>
      <c r="I1324" s="118">
        <f t="shared" si="666"/>
        <v>45495</v>
      </c>
      <c r="J1324" s="119">
        <f t="shared" si="673"/>
        <v>22</v>
      </c>
      <c r="K1324" s="119">
        <f t="shared" si="688"/>
        <v>4</v>
      </c>
      <c r="L1324" s="8">
        <f t="shared" si="674"/>
        <v>1.00083484</v>
      </c>
      <c r="M1324" s="120">
        <f t="shared" si="689"/>
        <v>1.0037996</v>
      </c>
      <c r="N1324" s="120">
        <f t="shared" si="682"/>
        <v>1.287567671042805</v>
      </c>
      <c r="O1324" s="113">
        <f t="shared" si="685"/>
        <v>1.2886425800000001</v>
      </c>
      <c r="P1324" s="113">
        <f t="shared" si="667"/>
        <v>1441.0472685899999</v>
      </c>
      <c r="Q1324" s="11">
        <f t="shared" si="679"/>
        <v>0</v>
      </c>
      <c r="R1324" s="30">
        <f t="shared" si="675"/>
        <v>0</v>
      </c>
      <c r="S1324" s="8">
        <f t="shared" si="668"/>
        <v>0</v>
      </c>
      <c r="T1324" s="122">
        <f t="shared" si="676"/>
        <v>0.13059999999999999</v>
      </c>
      <c r="U1324" s="121">
        <f t="shared" si="684"/>
        <v>4</v>
      </c>
      <c r="V1324" s="121">
        <v>252</v>
      </c>
      <c r="W1324" s="120">
        <f t="shared" si="669"/>
        <v>1.001950288</v>
      </c>
      <c r="X1324" s="113">
        <f t="shared" si="683"/>
        <v>2.8104571900000002</v>
      </c>
      <c r="Y1324" s="113">
        <f t="shared" si="670"/>
        <v>0</v>
      </c>
      <c r="Z1324" s="125" t="str">
        <f t="shared" si="680"/>
        <v>J=</v>
      </c>
      <c r="AA1324" s="118">
        <f t="shared" si="681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>
        <f t="shared" si="671"/>
        <v>45470</v>
      </c>
      <c r="B1325" s="113">
        <f t="shared" si="664"/>
        <v>1444.8625978500002</v>
      </c>
      <c r="C1325" s="113">
        <f t="shared" si="677"/>
        <v>1118.26761816</v>
      </c>
      <c r="D1325" s="114">
        <f t="shared" si="672"/>
        <v>6895.24</v>
      </c>
      <c r="E1325" s="115">
        <f t="shared" si="686"/>
        <v>6926.96</v>
      </c>
      <c r="F1325" s="116">
        <f t="shared" si="687"/>
        <v>45432</v>
      </c>
      <c r="G1325" s="117">
        <f t="shared" si="665"/>
        <v>4.600274972299756E-3</v>
      </c>
      <c r="H1325" s="118">
        <f t="shared" si="678"/>
        <v>45495</v>
      </c>
      <c r="I1325" s="118">
        <f t="shared" si="666"/>
        <v>45495</v>
      </c>
      <c r="J1325" s="119">
        <f t="shared" si="673"/>
        <v>22</v>
      </c>
      <c r="K1325" s="119">
        <f t="shared" si="688"/>
        <v>5</v>
      </c>
      <c r="L1325" s="8">
        <f t="shared" si="674"/>
        <v>1.0010436599999999</v>
      </c>
      <c r="M1325" s="120">
        <f t="shared" si="689"/>
        <v>1.0037996</v>
      </c>
      <c r="N1325" s="120">
        <f t="shared" si="682"/>
        <v>1.287567671042805</v>
      </c>
      <c r="O1325" s="113">
        <f t="shared" si="685"/>
        <v>1.2889114500000001</v>
      </c>
      <c r="P1325" s="113">
        <f t="shared" si="667"/>
        <v>1441.3479372100001</v>
      </c>
      <c r="Q1325" s="11">
        <f t="shared" si="679"/>
        <v>0</v>
      </c>
      <c r="R1325" s="30">
        <f t="shared" si="675"/>
        <v>0</v>
      </c>
      <c r="S1325" s="8">
        <f t="shared" si="668"/>
        <v>0</v>
      </c>
      <c r="T1325" s="122">
        <f t="shared" si="676"/>
        <v>0.13059999999999999</v>
      </c>
      <c r="U1325" s="121">
        <f t="shared" si="684"/>
        <v>5</v>
      </c>
      <c r="V1325" s="121">
        <v>252</v>
      </c>
      <c r="W1325" s="120">
        <f t="shared" si="669"/>
        <v>1.002438454</v>
      </c>
      <c r="X1325" s="113">
        <f t="shared" si="683"/>
        <v>3.5146606399999998</v>
      </c>
      <c r="Y1325" s="113">
        <f t="shared" si="670"/>
        <v>0</v>
      </c>
      <c r="Z1325" s="125" t="str">
        <f t="shared" si="680"/>
        <v>J=</v>
      </c>
      <c r="AA1325" s="118">
        <f t="shared" si="681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>
        <f t="shared" si="671"/>
        <v>45471</v>
      </c>
      <c r="B1326" s="113">
        <f t="shared" si="664"/>
        <v>1445.8681612</v>
      </c>
      <c r="C1326" s="113">
        <f t="shared" si="677"/>
        <v>1118.26761816</v>
      </c>
      <c r="D1326" s="114">
        <f t="shared" si="672"/>
        <v>6895.24</v>
      </c>
      <c r="E1326" s="115">
        <f t="shared" si="686"/>
        <v>6926.96</v>
      </c>
      <c r="F1326" s="116">
        <f t="shared" si="687"/>
        <v>45432</v>
      </c>
      <c r="G1326" s="117">
        <f t="shared" si="665"/>
        <v>4.600274972299756E-3</v>
      </c>
      <c r="H1326" s="118">
        <f t="shared" si="678"/>
        <v>45495</v>
      </c>
      <c r="I1326" s="118">
        <f t="shared" si="666"/>
        <v>45495</v>
      </c>
      <c r="J1326" s="119">
        <f t="shared" si="673"/>
        <v>22</v>
      </c>
      <c r="K1326" s="119">
        <f t="shared" si="688"/>
        <v>6</v>
      </c>
      <c r="L1326" s="8">
        <f t="shared" si="674"/>
        <v>1.00125252</v>
      </c>
      <c r="M1326" s="120">
        <f t="shared" si="689"/>
        <v>1.0037996</v>
      </c>
      <c r="N1326" s="120">
        <f t="shared" si="682"/>
        <v>1.287567671042805</v>
      </c>
      <c r="O1326" s="113">
        <f t="shared" si="685"/>
        <v>1.28918037</v>
      </c>
      <c r="P1326" s="113">
        <f t="shared" si="667"/>
        <v>1441.64866173</v>
      </c>
      <c r="Q1326" s="11">
        <f t="shared" si="679"/>
        <v>0</v>
      </c>
      <c r="R1326" s="30">
        <f t="shared" si="675"/>
        <v>0</v>
      </c>
      <c r="S1326" s="8">
        <f t="shared" si="668"/>
        <v>0</v>
      </c>
      <c r="T1326" s="122">
        <f t="shared" si="676"/>
        <v>0.13059999999999999</v>
      </c>
      <c r="U1326" s="121">
        <f t="shared" si="684"/>
        <v>6</v>
      </c>
      <c r="V1326" s="121">
        <v>252</v>
      </c>
      <c r="W1326" s="120">
        <f t="shared" si="669"/>
        <v>1.0029268570000001</v>
      </c>
      <c r="X1326" s="113">
        <f t="shared" si="683"/>
        <v>4.2194994699999997</v>
      </c>
      <c r="Y1326" s="113">
        <f t="shared" si="670"/>
        <v>0</v>
      </c>
      <c r="Z1326" s="125" t="str">
        <f t="shared" si="680"/>
        <v>J=</v>
      </c>
      <c r="AA1326" s="118">
        <f t="shared" si="681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>
        <f t="shared" si="671"/>
        <v>45472</v>
      </c>
      <c r="B1327" s="113">
        <f t="shared" si="664"/>
        <v>1446.87444149</v>
      </c>
      <c r="C1327" s="113">
        <f t="shared" si="677"/>
        <v>1118.26761816</v>
      </c>
      <c r="D1327" s="114">
        <f t="shared" si="672"/>
        <v>6895.24</v>
      </c>
      <c r="E1327" s="115">
        <f t="shared" si="686"/>
        <v>6926.96</v>
      </c>
      <c r="F1327" s="116">
        <f t="shared" si="687"/>
        <v>45432</v>
      </c>
      <c r="G1327" s="117">
        <f t="shared" si="665"/>
        <v>4.600274972299756E-3</v>
      </c>
      <c r="H1327" s="118">
        <f t="shared" si="678"/>
        <v>45495</v>
      </c>
      <c r="I1327" s="118">
        <f t="shared" si="666"/>
        <v>45495</v>
      </c>
      <c r="J1327" s="119">
        <f t="shared" si="673"/>
        <v>22</v>
      </c>
      <c r="K1327" s="119">
        <f t="shared" si="688"/>
        <v>7</v>
      </c>
      <c r="L1327" s="8">
        <f t="shared" si="674"/>
        <v>1.00146143</v>
      </c>
      <c r="M1327" s="120">
        <f t="shared" si="689"/>
        <v>1.0037996</v>
      </c>
      <c r="N1327" s="120">
        <f t="shared" si="682"/>
        <v>1.287567671042805</v>
      </c>
      <c r="O1327" s="113">
        <f t="shared" si="685"/>
        <v>1.2894493600000001</v>
      </c>
      <c r="P1327" s="113">
        <f t="shared" si="667"/>
        <v>1441.94946454</v>
      </c>
      <c r="Q1327" s="11">
        <f t="shared" si="679"/>
        <v>0</v>
      </c>
      <c r="R1327" s="30">
        <f t="shared" si="675"/>
        <v>0</v>
      </c>
      <c r="S1327" s="8">
        <f t="shared" si="668"/>
        <v>0</v>
      </c>
      <c r="T1327" s="122">
        <f t="shared" si="676"/>
        <v>0.13059999999999999</v>
      </c>
      <c r="U1327" s="121">
        <f t="shared" si="684"/>
        <v>7</v>
      </c>
      <c r="V1327" s="121">
        <v>252</v>
      </c>
      <c r="W1327" s="120">
        <f t="shared" si="669"/>
        <v>1.0034154989999999</v>
      </c>
      <c r="X1327" s="113">
        <f t="shared" si="683"/>
        <v>4.9249769499999996</v>
      </c>
      <c r="Y1327" s="113">
        <f t="shared" si="670"/>
        <v>0</v>
      </c>
      <c r="Z1327" s="125" t="str">
        <f t="shared" si="680"/>
        <v>J=</v>
      </c>
      <c r="AA1327" s="118">
        <f t="shared" si="681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>
        <f t="shared" si="671"/>
        <v>45473</v>
      </c>
      <c r="B1328" s="113">
        <f t="shared" si="664"/>
        <v>1446.87444149</v>
      </c>
      <c r="C1328" s="113">
        <f t="shared" si="677"/>
        <v>1118.26761816</v>
      </c>
      <c r="D1328" s="114">
        <f t="shared" si="672"/>
        <v>6895.24</v>
      </c>
      <c r="E1328" s="115">
        <f t="shared" si="686"/>
        <v>6926.96</v>
      </c>
      <c r="F1328" s="116">
        <f t="shared" si="687"/>
        <v>45432</v>
      </c>
      <c r="G1328" s="117">
        <f t="shared" si="665"/>
        <v>4.600274972299756E-3</v>
      </c>
      <c r="H1328" s="118">
        <f t="shared" si="678"/>
        <v>45495</v>
      </c>
      <c r="I1328" s="118">
        <f t="shared" si="666"/>
        <v>45495</v>
      </c>
      <c r="J1328" s="119">
        <f t="shared" si="673"/>
        <v>22</v>
      </c>
      <c r="K1328" s="119">
        <f t="shared" si="688"/>
        <v>7</v>
      </c>
      <c r="L1328" s="8">
        <f t="shared" si="674"/>
        <v>1.00146143</v>
      </c>
      <c r="M1328" s="120">
        <f t="shared" si="689"/>
        <v>1.0037996</v>
      </c>
      <c r="N1328" s="120">
        <f t="shared" si="682"/>
        <v>1.287567671042805</v>
      </c>
      <c r="O1328" s="113">
        <f t="shared" si="685"/>
        <v>1.2894493600000001</v>
      </c>
      <c r="P1328" s="113">
        <f t="shared" si="667"/>
        <v>1441.94946454</v>
      </c>
      <c r="Q1328" s="11">
        <f t="shared" si="679"/>
        <v>0</v>
      </c>
      <c r="R1328" s="30">
        <f t="shared" si="675"/>
        <v>0</v>
      </c>
      <c r="S1328" s="8">
        <f t="shared" si="668"/>
        <v>0</v>
      </c>
      <c r="T1328" s="122">
        <f t="shared" si="676"/>
        <v>0.13059999999999999</v>
      </c>
      <c r="U1328" s="121">
        <f t="shared" si="684"/>
        <v>7</v>
      </c>
      <c r="V1328" s="121">
        <v>252</v>
      </c>
      <c r="W1328" s="120">
        <f t="shared" si="669"/>
        <v>1.0034154989999999</v>
      </c>
      <c r="X1328" s="113">
        <f t="shared" si="683"/>
        <v>4.9249769499999996</v>
      </c>
      <c r="Y1328" s="113">
        <f t="shared" si="670"/>
        <v>0</v>
      </c>
      <c r="Z1328" s="125" t="str">
        <f t="shared" si="680"/>
        <v>J=</v>
      </c>
      <c r="AA1328" s="118">
        <f t="shared" si="681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>
        <f t="shared" si="671"/>
        <v>45474</v>
      </c>
      <c r="B1329" s="113">
        <f t="shared" si="664"/>
        <v>1446.87444149</v>
      </c>
      <c r="C1329" s="113">
        <f t="shared" si="677"/>
        <v>1118.26761816</v>
      </c>
      <c r="D1329" s="114">
        <f t="shared" si="672"/>
        <v>6895.24</v>
      </c>
      <c r="E1329" s="115">
        <f t="shared" si="686"/>
        <v>6926.96</v>
      </c>
      <c r="F1329" s="116">
        <f t="shared" si="687"/>
        <v>45432</v>
      </c>
      <c r="G1329" s="117">
        <f t="shared" si="665"/>
        <v>4.600274972299756E-3</v>
      </c>
      <c r="H1329" s="118">
        <f t="shared" si="678"/>
        <v>45495</v>
      </c>
      <c r="I1329" s="118">
        <f t="shared" si="666"/>
        <v>45495</v>
      </c>
      <c r="J1329" s="119">
        <f t="shared" si="673"/>
        <v>22</v>
      </c>
      <c r="K1329" s="119">
        <f t="shared" si="688"/>
        <v>7</v>
      </c>
      <c r="L1329" s="8">
        <f t="shared" si="674"/>
        <v>1.00146143</v>
      </c>
      <c r="M1329" s="120">
        <f t="shared" si="689"/>
        <v>1.0037996</v>
      </c>
      <c r="N1329" s="120">
        <f t="shared" si="682"/>
        <v>1.287567671042805</v>
      </c>
      <c r="O1329" s="113">
        <f t="shared" si="685"/>
        <v>1.2894493600000001</v>
      </c>
      <c r="P1329" s="113">
        <f t="shared" si="667"/>
        <v>1441.94946454</v>
      </c>
      <c r="Q1329" s="11">
        <f t="shared" si="679"/>
        <v>0</v>
      </c>
      <c r="R1329" s="30">
        <f t="shared" si="675"/>
        <v>0</v>
      </c>
      <c r="S1329" s="8">
        <f t="shared" si="668"/>
        <v>0</v>
      </c>
      <c r="T1329" s="122">
        <f t="shared" si="676"/>
        <v>0.13059999999999999</v>
      </c>
      <c r="U1329" s="121">
        <f t="shared" si="684"/>
        <v>7</v>
      </c>
      <c r="V1329" s="121">
        <v>252</v>
      </c>
      <c r="W1329" s="120">
        <f t="shared" si="669"/>
        <v>1.0034154989999999</v>
      </c>
      <c r="X1329" s="113">
        <f t="shared" si="683"/>
        <v>4.9249769499999996</v>
      </c>
      <c r="Y1329" s="113">
        <f t="shared" si="670"/>
        <v>0</v>
      </c>
      <c r="Z1329" s="125" t="str">
        <f t="shared" si="680"/>
        <v>J=</v>
      </c>
      <c r="AA1329" s="118">
        <f t="shared" si="681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>
        <f t="shared" si="671"/>
        <v>45475</v>
      </c>
      <c r="B1330" s="113">
        <f t="shared" si="664"/>
        <v>1447.88140391</v>
      </c>
      <c r="C1330" s="113">
        <f t="shared" si="677"/>
        <v>1118.26761816</v>
      </c>
      <c r="D1330" s="114">
        <f t="shared" si="672"/>
        <v>6895.24</v>
      </c>
      <c r="E1330" s="115">
        <f t="shared" si="686"/>
        <v>6926.96</v>
      </c>
      <c r="F1330" s="116">
        <f t="shared" si="687"/>
        <v>45432</v>
      </c>
      <c r="G1330" s="117">
        <f t="shared" si="665"/>
        <v>4.600274972299756E-3</v>
      </c>
      <c r="H1330" s="118">
        <f t="shared" si="678"/>
        <v>45495</v>
      </c>
      <c r="I1330" s="118">
        <f t="shared" si="666"/>
        <v>45495</v>
      </c>
      <c r="J1330" s="119">
        <f t="shared" si="673"/>
        <v>22</v>
      </c>
      <c r="K1330" s="119">
        <f t="shared" si="688"/>
        <v>8</v>
      </c>
      <c r="L1330" s="8">
        <f t="shared" si="674"/>
        <v>1.00167038</v>
      </c>
      <c r="M1330" s="120">
        <f t="shared" si="689"/>
        <v>1.0037996</v>
      </c>
      <c r="N1330" s="120">
        <f t="shared" si="682"/>
        <v>1.287567671042805</v>
      </c>
      <c r="O1330" s="113">
        <f t="shared" si="685"/>
        <v>1.28971839</v>
      </c>
      <c r="P1330" s="113">
        <f t="shared" si="667"/>
        <v>1442.25031208</v>
      </c>
      <c r="Q1330" s="11">
        <f t="shared" si="679"/>
        <v>0</v>
      </c>
      <c r="R1330" s="30">
        <f t="shared" si="675"/>
        <v>0</v>
      </c>
      <c r="S1330" s="8">
        <f t="shared" si="668"/>
        <v>0</v>
      </c>
      <c r="T1330" s="122">
        <f t="shared" si="676"/>
        <v>0.13059999999999999</v>
      </c>
      <c r="U1330" s="121">
        <f t="shared" si="684"/>
        <v>8</v>
      </c>
      <c r="V1330" s="121">
        <v>252</v>
      </c>
      <c r="W1330" s="120">
        <f t="shared" si="669"/>
        <v>1.003904379</v>
      </c>
      <c r="X1330" s="113">
        <f t="shared" si="683"/>
        <v>5.6310918299999999</v>
      </c>
      <c r="Y1330" s="113">
        <f t="shared" si="670"/>
        <v>0</v>
      </c>
      <c r="Z1330" s="125" t="str">
        <f t="shared" si="680"/>
        <v>J=</v>
      </c>
      <c r="AA1330" s="118">
        <f t="shared" si="681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>
        <f t="shared" si="671"/>
        <v>45476</v>
      </c>
      <c r="B1331" s="113">
        <f t="shared" si="664"/>
        <v>1448.8890711900001</v>
      </c>
      <c r="C1331" s="113">
        <f t="shared" si="677"/>
        <v>1118.26761816</v>
      </c>
      <c r="D1331" s="114">
        <f t="shared" si="672"/>
        <v>6895.24</v>
      </c>
      <c r="E1331" s="115">
        <f t="shared" si="686"/>
        <v>6926.96</v>
      </c>
      <c r="F1331" s="116">
        <f t="shared" si="687"/>
        <v>45432</v>
      </c>
      <c r="G1331" s="117">
        <f t="shared" si="665"/>
        <v>4.600274972299756E-3</v>
      </c>
      <c r="H1331" s="118">
        <f t="shared" si="678"/>
        <v>45495</v>
      </c>
      <c r="I1331" s="118">
        <f t="shared" si="666"/>
        <v>45495</v>
      </c>
      <c r="J1331" s="119">
        <f t="shared" si="673"/>
        <v>22</v>
      </c>
      <c r="K1331" s="119">
        <f t="shared" si="688"/>
        <v>9</v>
      </c>
      <c r="L1331" s="8">
        <f t="shared" si="674"/>
        <v>1.0018793699999999</v>
      </c>
      <c r="M1331" s="120">
        <f t="shared" si="689"/>
        <v>1.0037996</v>
      </c>
      <c r="N1331" s="120">
        <f t="shared" si="682"/>
        <v>1.287567671042805</v>
      </c>
      <c r="O1331" s="113">
        <f t="shared" si="685"/>
        <v>1.28998748</v>
      </c>
      <c r="P1331" s="113">
        <f t="shared" si="667"/>
        <v>1442.55122671</v>
      </c>
      <c r="Q1331" s="11">
        <f t="shared" si="679"/>
        <v>0</v>
      </c>
      <c r="R1331" s="30">
        <f t="shared" si="675"/>
        <v>0</v>
      </c>
      <c r="S1331" s="8">
        <f t="shared" si="668"/>
        <v>0</v>
      </c>
      <c r="T1331" s="122">
        <f t="shared" si="676"/>
        <v>0.13059999999999999</v>
      </c>
      <c r="U1331" s="121">
        <f t="shared" si="684"/>
        <v>9</v>
      </c>
      <c r="V1331" s="121">
        <v>252</v>
      </c>
      <c r="W1331" s="120">
        <f t="shared" si="669"/>
        <v>1.0043934969999999</v>
      </c>
      <c r="X1331" s="113">
        <f t="shared" si="683"/>
        <v>6.3378444800000002</v>
      </c>
      <c r="Y1331" s="113">
        <f t="shared" si="670"/>
        <v>0</v>
      </c>
      <c r="Z1331" s="125" t="str">
        <f t="shared" si="680"/>
        <v>J=</v>
      </c>
      <c r="AA1331" s="118">
        <f t="shared" si="681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>
        <f t="shared" si="671"/>
        <v>45477</v>
      </c>
      <c r="B1332" s="113">
        <f t="shared" si="664"/>
        <v>1449.8974549</v>
      </c>
      <c r="C1332" s="113">
        <f t="shared" si="677"/>
        <v>1118.26761816</v>
      </c>
      <c r="D1332" s="114">
        <f t="shared" si="672"/>
        <v>6895.24</v>
      </c>
      <c r="E1332" s="115">
        <f t="shared" si="686"/>
        <v>6926.96</v>
      </c>
      <c r="F1332" s="116">
        <f t="shared" si="687"/>
        <v>45432</v>
      </c>
      <c r="G1332" s="117">
        <f t="shared" si="665"/>
        <v>4.600274972299756E-3</v>
      </c>
      <c r="H1332" s="118">
        <f t="shared" si="678"/>
        <v>45495</v>
      </c>
      <c r="I1332" s="118">
        <f t="shared" si="666"/>
        <v>45495</v>
      </c>
      <c r="J1332" s="119">
        <f t="shared" si="673"/>
        <v>22</v>
      </c>
      <c r="K1332" s="119">
        <f t="shared" si="688"/>
        <v>10</v>
      </c>
      <c r="L1332" s="8">
        <f t="shared" si="674"/>
        <v>1.00208841</v>
      </c>
      <c r="M1332" s="120">
        <f t="shared" si="689"/>
        <v>1.0037996</v>
      </c>
      <c r="N1332" s="120">
        <f t="shared" si="682"/>
        <v>1.287567671042805</v>
      </c>
      <c r="O1332" s="113">
        <f t="shared" si="685"/>
        <v>1.29025664</v>
      </c>
      <c r="P1332" s="113">
        <f t="shared" si="667"/>
        <v>1442.8522196199999</v>
      </c>
      <c r="Q1332" s="11">
        <f t="shared" si="679"/>
        <v>0</v>
      </c>
      <c r="R1332" s="30">
        <f t="shared" si="675"/>
        <v>0</v>
      </c>
      <c r="S1332" s="8">
        <f t="shared" si="668"/>
        <v>0</v>
      </c>
      <c r="T1332" s="122">
        <f t="shared" si="676"/>
        <v>0.13059999999999999</v>
      </c>
      <c r="U1332" s="121">
        <f t="shared" si="684"/>
        <v>10</v>
      </c>
      <c r="V1332" s="121">
        <v>252</v>
      </c>
      <c r="W1332" s="120">
        <f t="shared" si="669"/>
        <v>1.004882853</v>
      </c>
      <c r="X1332" s="113">
        <f t="shared" si="683"/>
        <v>7.04523528</v>
      </c>
      <c r="Y1332" s="113">
        <f t="shared" si="670"/>
        <v>0</v>
      </c>
      <c r="Z1332" s="125" t="str">
        <f t="shared" si="680"/>
        <v>J=</v>
      </c>
      <c r="AA1332" s="118">
        <f t="shared" si="681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>
        <f t="shared" si="671"/>
        <v>45478</v>
      </c>
      <c r="B1333" s="113">
        <f t="shared" si="664"/>
        <v>1450.9065231</v>
      </c>
      <c r="C1333" s="113">
        <f t="shared" si="677"/>
        <v>1118.26761816</v>
      </c>
      <c r="D1333" s="114">
        <f t="shared" si="672"/>
        <v>6895.24</v>
      </c>
      <c r="E1333" s="115">
        <f t="shared" si="686"/>
        <v>6926.96</v>
      </c>
      <c r="F1333" s="116">
        <f t="shared" si="687"/>
        <v>45432</v>
      </c>
      <c r="G1333" s="117">
        <f t="shared" si="665"/>
        <v>4.600274972299756E-3</v>
      </c>
      <c r="H1333" s="118">
        <f t="shared" si="678"/>
        <v>45495</v>
      </c>
      <c r="I1333" s="118">
        <f t="shared" si="666"/>
        <v>45495</v>
      </c>
      <c r="J1333" s="119">
        <f t="shared" si="673"/>
        <v>22</v>
      </c>
      <c r="K1333" s="119">
        <f t="shared" si="688"/>
        <v>11</v>
      </c>
      <c r="L1333" s="8">
        <f t="shared" si="674"/>
        <v>1.0022974899999999</v>
      </c>
      <c r="M1333" s="120">
        <f t="shared" si="689"/>
        <v>1.0037996</v>
      </c>
      <c r="N1333" s="120">
        <f t="shared" si="682"/>
        <v>1.287567671042805</v>
      </c>
      <c r="O1333" s="113">
        <f t="shared" si="685"/>
        <v>1.2905258399999999</v>
      </c>
      <c r="P1333" s="113">
        <f t="shared" si="667"/>
        <v>1443.15325727</v>
      </c>
      <c r="Q1333" s="11">
        <f t="shared" si="679"/>
        <v>0</v>
      </c>
      <c r="R1333" s="30">
        <f t="shared" si="675"/>
        <v>0</v>
      </c>
      <c r="S1333" s="8">
        <f t="shared" si="668"/>
        <v>0</v>
      </c>
      <c r="T1333" s="122">
        <f t="shared" si="676"/>
        <v>0.13059999999999999</v>
      </c>
      <c r="U1333" s="121">
        <f t="shared" si="684"/>
        <v>11</v>
      </c>
      <c r="V1333" s="121">
        <v>252</v>
      </c>
      <c r="W1333" s="120">
        <f t="shared" si="669"/>
        <v>1.0053724479999999</v>
      </c>
      <c r="X1333" s="113">
        <f t="shared" si="683"/>
        <v>7.7532658300000001</v>
      </c>
      <c r="Y1333" s="113">
        <f t="shared" si="670"/>
        <v>0</v>
      </c>
      <c r="Z1333" s="125" t="str">
        <f t="shared" si="680"/>
        <v>J=</v>
      </c>
      <c r="AA1333" s="118">
        <f t="shared" si="681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>
        <f t="shared" si="671"/>
        <v>45479</v>
      </c>
      <c r="B1334" s="113">
        <f t="shared" si="664"/>
        <v>1451.91630833</v>
      </c>
      <c r="C1334" s="113">
        <f t="shared" si="677"/>
        <v>1118.26761816</v>
      </c>
      <c r="D1334" s="114">
        <f t="shared" si="672"/>
        <v>6895.24</v>
      </c>
      <c r="E1334" s="115">
        <f t="shared" si="686"/>
        <v>6926.96</v>
      </c>
      <c r="F1334" s="116">
        <f t="shared" si="687"/>
        <v>45432</v>
      </c>
      <c r="G1334" s="117">
        <f t="shared" si="665"/>
        <v>4.600274972299756E-3</v>
      </c>
      <c r="H1334" s="118">
        <f t="shared" si="678"/>
        <v>45495</v>
      </c>
      <c r="I1334" s="118">
        <f t="shared" si="666"/>
        <v>45495</v>
      </c>
      <c r="J1334" s="119">
        <f t="shared" si="673"/>
        <v>22</v>
      </c>
      <c r="K1334" s="119">
        <f t="shared" si="688"/>
        <v>12</v>
      </c>
      <c r="L1334" s="8">
        <f t="shared" si="674"/>
        <v>1.0025066199999999</v>
      </c>
      <c r="M1334" s="120">
        <f t="shared" si="689"/>
        <v>1.0037996</v>
      </c>
      <c r="N1334" s="120">
        <f t="shared" si="682"/>
        <v>1.287567671042805</v>
      </c>
      <c r="O1334" s="113">
        <f t="shared" si="685"/>
        <v>1.2907951099999999</v>
      </c>
      <c r="P1334" s="113">
        <f t="shared" si="667"/>
        <v>1443.4543731900001</v>
      </c>
      <c r="Q1334" s="11">
        <f t="shared" si="679"/>
        <v>0</v>
      </c>
      <c r="R1334" s="30">
        <f t="shared" si="675"/>
        <v>0</v>
      </c>
      <c r="S1334" s="8">
        <f t="shared" si="668"/>
        <v>0</v>
      </c>
      <c r="T1334" s="122">
        <f t="shared" si="676"/>
        <v>0.13059999999999999</v>
      </c>
      <c r="U1334" s="121">
        <f t="shared" si="684"/>
        <v>12</v>
      </c>
      <c r="V1334" s="121">
        <v>252</v>
      </c>
      <c r="W1334" s="120">
        <f t="shared" si="669"/>
        <v>1.005862281</v>
      </c>
      <c r="X1334" s="113">
        <f t="shared" si="683"/>
        <v>8.4619351399999996</v>
      </c>
      <c r="Y1334" s="113">
        <f t="shared" si="670"/>
        <v>0</v>
      </c>
      <c r="Z1334" s="125" t="str">
        <f t="shared" si="680"/>
        <v>J=</v>
      </c>
      <c r="AA1334" s="118">
        <f t="shared" si="681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>
        <f t="shared" si="671"/>
        <v>45480</v>
      </c>
      <c r="B1335" s="113">
        <f t="shared" si="664"/>
        <v>1451.91630833</v>
      </c>
      <c r="C1335" s="113">
        <f t="shared" si="677"/>
        <v>1118.26761816</v>
      </c>
      <c r="D1335" s="114">
        <f t="shared" si="672"/>
        <v>6895.24</v>
      </c>
      <c r="E1335" s="115">
        <f t="shared" si="686"/>
        <v>6926.96</v>
      </c>
      <c r="F1335" s="116">
        <f t="shared" si="687"/>
        <v>45432</v>
      </c>
      <c r="G1335" s="117">
        <f t="shared" si="665"/>
        <v>4.600274972299756E-3</v>
      </c>
      <c r="H1335" s="118">
        <f t="shared" si="678"/>
        <v>45495</v>
      </c>
      <c r="I1335" s="118">
        <f t="shared" si="666"/>
        <v>45495</v>
      </c>
      <c r="J1335" s="119">
        <f t="shared" si="673"/>
        <v>22</v>
      </c>
      <c r="K1335" s="119">
        <f t="shared" si="688"/>
        <v>12</v>
      </c>
      <c r="L1335" s="8">
        <f t="shared" si="674"/>
        <v>1.0025066199999999</v>
      </c>
      <c r="M1335" s="120">
        <f t="shared" si="689"/>
        <v>1.0037996</v>
      </c>
      <c r="N1335" s="120">
        <f t="shared" si="682"/>
        <v>1.287567671042805</v>
      </c>
      <c r="O1335" s="113">
        <f t="shared" si="685"/>
        <v>1.2907951099999999</v>
      </c>
      <c r="P1335" s="113">
        <f t="shared" si="667"/>
        <v>1443.4543731900001</v>
      </c>
      <c r="Q1335" s="11">
        <f t="shared" si="679"/>
        <v>0</v>
      </c>
      <c r="R1335" s="30">
        <f t="shared" si="675"/>
        <v>0</v>
      </c>
      <c r="S1335" s="8">
        <f t="shared" si="668"/>
        <v>0</v>
      </c>
      <c r="T1335" s="122">
        <f t="shared" si="676"/>
        <v>0.13059999999999999</v>
      </c>
      <c r="U1335" s="121">
        <f t="shared" si="684"/>
        <v>12</v>
      </c>
      <c r="V1335" s="121">
        <v>252</v>
      </c>
      <c r="W1335" s="120">
        <f t="shared" si="669"/>
        <v>1.005862281</v>
      </c>
      <c r="X1335" s="113">
        <f t="shared" si="683"/>
        <v>8.4619351399999996</v>
      </c>
      <c r="Y1335" s="113">
        <f t="shared" si="670"/>
        <v>0</v>
      </c>
      <c r="Z1335" s="125" t="str">
        <f t="shared" si="680"/>
        <v>J=</v>
      </c>
      <c r="AA1335" s="118">
        <f t="shared" si="681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>
        <f t="shared" si="671"/>
        <v>45481</v>
      </c>
      <c r="B1336" s="113">
        <f t="shared" si="664"/>
        <v>1451.91630833</v>
      </c>
      <c r="C1336" s="113">
        <f t="shared" si="677"/>
        <v>1118.26761816</v>
      </c>
      <c r="D1336" s="114">
        <f t="shared" si="672"/>
        <v>6895.24</v>
      </c>
      <c r="E1336" s="115">
        <f t="shared" si="686"/>
        <v>6926.96</v>
      </c>
      <c r="F1336" s="116">
        <f t="shared" si="687"/>
        <v>45432</v>
      </c>
      <c r="G1336" s="117">
        <f t="shared" si="665"/>
        <v>4.600274972299756E-3</v>
      </c>
      <c r="H1336" s="118">
        <f t="shared" si="678"/>
        <v>45495</v>
      </c>
      <c r="I1336" s="118">
        <f t="shared" si="666"/>
        <v>45495</v>
      </c>
      <c r="J1336" s="119">
        <f t="shared" si="673"/>
        <v>22</v>
      </c>
      <c r="K1336" s="119">
        <f t="shared" si="688"/>
        <v>12</v>
      </c>
      <c r="L1336" s="8">
        <f t="shared" si="674"/>
        <v>1.0025066199999999</v>
      </c>
      <c r="M1336" s="120">
        <f t="shared" si="689"/>
        <v>1.0037996</v>
      </c>
      <c r="N1336" s="120">
        <f t="shared" si="682"/>
        <v>1.287567671042805</v>
      </c>
      <c r="O1336" s="113">
        <f t="shared" si="685"/>
        <v>1.2907951099999999</v>
      </c>
      <c r="P1336" s="113">
        <f t="shared" si="667"/>
        <v>1443.4543731900001</v>
      </c>
      <c r="Q1336" s="11">
        <f t="shared" si="679"/>
        <v>0</v>
      </c>
      <c r="R1336" s="30">
        <f t="shared" si="675"/>
        <v>0</v>
      </c>
      <c r="S1336" s="8">
        <f t="shared" si="668"/>
        <v>0</v>
      </c>
      <c r="T1336" s="122">
        <f t="shared" si="676"/>
        <v>0.13059999999999999</v>
      </c>
      <c r="U1336" s="121">
        <f t="shared" si="684"/>
        <v>12</v>
      </c>
      <c r="V1336" s="121">
        <v>252</v>
      </c>
      <c r="W1336" s="120">
        <f t="shared" si="669"/>
        <v>1.005862281</v>
      </c>
      <c r="X1336" s="113">
        <f t="shared" si="683"/>
        <v>8.4619351399999996</v>
      </c>
      <c r="Y1336" s="113">
        <f t="shared" si="670"/>
        <v>0</v>
      </c>
      <c r="Z1336" s="125" t="str">
        <f t="shared" si="680"/>
        <v>J=</v>
      </c>
      <c r="AA1336" s="118">
        <f t="shared" si="681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>
        <f t="shared" si="671"/>
        <v>45482</v>
      </c>
      <c r="B1337" s="113">
        <f t="shared" si="664"/>
        <v>1452.9267898799999</v>
      </c>
      <c r="C1337" s="113">
        <f t="shared" si="677"/>
        <v>1118.26761816</v>
      </c>
      <c r="D1337" s="114">
        <f t="shared" si="672"/>
        <v>6895.24</v>
      </c>
      <c r="E1337" s="115">
        <f t="shared" si="686"/>
        <v>6926.96</v>
      </c>
      <c r="F1337" s="116">
        <f t="shared" si="687"/>
        <v>45432</v>
      </c>
      <c r="G1337" s="117">
        <f t="shared" si="665"/>
        <v>4.600274972299756E-3</v>
      </c>
      <c r="H1337" s="118">
        <f t="shared" si="678"/>
        <v>45495</v>
      </c>
      <c r="I1337" s="118">
        <f t="shared" si="666"/>
        <v>45495</v>
      </c>
      <c r="J1337" s="119">
        <f t="shared" si="673"/>
        <v>22</v>
      </c>
      <c r="K1337" s="119">
        <f t="shared" si="688"/>
        <v>13</v>
      </c>
      <c r="L1337" s="8">
        <f t="shared" si="674"/>
        <v>1.0027157900000001</v>
      </c>
      <c r="M1337" s="120">
        <f t="shared" si="689"/>
        <v>1.0037996</v>
      </c>
      <c r="N1337" s="120">
        <f t="shared" si="682"/>
        <v>1.287567671042805</v>
      </c>
      <c r="O1337" s="113">
        <f t="shared" si="685"/>
        <v>1.29106443</v>
      </c>
      <c r="P1337" s="113">
        <f t="shared" si="667"/>
        <v>1443.75554502</v>
      </c>
      <c r="Q1337" s="11">
        <f t="shared" si="679"/>
        <v>0</v>
      </c>
      <c r="R1337" s="30">
        <f t="shared" si="675"/>
        <v>0</v>
      </c>
      <c r="S1337" s="8">
        <f t="shared" si="668"/>
        <v>0</v>
      </c>
      <c r="T1337" s="122">
        <f t="shared" si="676"/>
        <v>0.13059999999999999</v>
      </c>
      <c r="U1337" s="121">
        <f t="shared" si="684"/>
        <v>13</v>
      </c>
      <c r="V1337" s="121">
        <v>252</v>
      </c>
      <c r="W1337" s="120">
        <f t="shared" si="669"/>
        <v>1.006352353</v>
      </c>
      <c r="X1337" s="113">
        <f t="shared" si="683"/>
        <v>9.1712448599999998</v>
      </c>
      <c r="Y1337" s="113">
        <f t="shared" si="670"/>
        <v>0</v>
      </c>
      <c r="Z1337" s="125" t="str">
        <f t="shared" si="680"/>
        <v>J=</v>
      </c>
      <c r="AA1337" s="118">
        <f t="shared" si="681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>
        <f t="shared" si="671"/>
        <v>45483</v>
      </c>
      <c r="B1338" s="113">
        <f t="shared" si="664"/>
        <v>1453.93796806</v>
      </c>
      <c r="C1338" s="113">
        <f t="shared" si="677"/>
        <v>1118.26761816</v>
      </c>
      <c r="D1338" s="114">
        <f t="shared" si="672"/>
        <v>6895.24</v>
      </c>
      <c r="E1338" s="115">
        <f t="shared" si="686"/>
        <v>6926.96</v>
      </c>
      <c r="F1338" s="116">
        <f t="shared" si="687"/>
        <v>45432</v>
      </c>
      <c r="G1338" s="117">
        <f t="shared" si="665"/>
        <v>4.600274972299756E-3</v>
      </c>
      <c r="H1338" s="118">
        <f t="shared" si="678"/>
        <v>45495</v>
      </c>
      <c r="I1338" s="118">
        <f t="shared" si="666"/>
        <v>45495</v>
      </c>
      <c r="J1338" s="119">
        <f t="shared" si="673"/>
        <v>22</v>
      </c>
      <c r="K1338" s="119">
        <f t="shared" si="688"/>
        <v>14</v>
      </c>
      <c r="L1338" s="8">
        <f t="shared" si="674"/>
        <v>1.0029250000000001</v>
      </c>
      <c r="M1338" s="120">
        <f t="shared" si="689"/>
        <v>1.0037996</v>
      </c>
      <c r="N1338" s="120">
        <f t="shared" si="682"/>
        <v>1.287567671042805</v>
      </c>
      <c r="O1338" s="113">
        <f t="shared" si="685"/>
        <v>1.2913338000000001</v>
      </c>
      <c r="P1338" s="113">
        <f t="shared" si="667"/>
        <v>1444.05677277</v>
      </c>
      <c r="Q1338" s="11">
        <f t="shared" si="679"/>
        <v>0</v>
      </c>
      <c r="R1338" s="30">
        <f t="shared" si="675"/>
        <v>0</v>
      </c>
      <c r="S1338" s="8">
        <f t="shared" si="668"/>
        <v>0</v>
      </c>
      <c r="T1338" s="122">
        <f t="shared" si="676"/>
        <v>0.13059999999999999</v>
      </c>
      <c r="U1338" s="121">
        <f t="shared" si="684"/>
        <v>14</v>
      </c>
      <c r="V1338" s="121">
        <v>252</v>
      </c>
      <c r="W1338" s="120">
        <f t="shared" si="669"/>
        <v>1.0068426640000001</v>
      </c>
      <c r="X1338" s="113">
        <f t="shared" si="683"/>
        <v>9.8811952900000009</v>
      </c>
      <c r="Y1338" s="113">
        <f t="shared" si="670"/>
        <v>0</v>
      </c>
      <c r="Z1338" s="125" t="str">
        <f t="shared" si="680"/>
        <v>J=</v>
      </c>
      <c r="AA1338" s="118">
        <f t="shared" si="681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>
        <f t="shared" si="671"/>
        <v>45484</v>
      </c>
      <c r="B1339" s="113">
        <f t="shared" si="664"/>
        <v>1454.9498642399999</v>
      </c>
      <c r="C1339" s="113">
        <f t="shared" si="677"/>
        <v>1118.26761816</v>
      </c>
      <c r="D1339" s="114">
        <f t="shared" si="672"/>
        <v>6895.24</v>
      </c>
      <c r="E1339" s="115">
        <f t="shared" si="686"/>
        <v>6926.96</v>
      </c>
      <c r="F1339" s="116">
        <f t="shared" si="687"/>
        <v>45432</v>
      </c>
      <c r="G1339" s="117">
        <f t="shared" si="665"/>
        <v>4.600274972299756E-3</v>
      </c>
      <c r="H1339" s="118">
        <f t="shared" si="678"/>
        <v>45495</v>
      </c>
      <c r="I1339" s="118">
        <f t="shared" si="666"/>
        <v>45495</v>
      </c>
      <c r="J1339" s="119">
        <f t="shared" si="673"/>
        <v>22</v>
      </c>
      <c r="K1339" s="119">
        <f t="shared" si="688"/>
        <v>15</v>
      </c>
      <c r="L1339" s="8">
        <f t="shared" si="674"/>
        <v>1.0031342599999999</v>
      </c>
      <c r="M1339" s="120">
        <f t="shared" si="689"/>
        <v>1.0037996</v>
      </c>
      <c r="N1339" s="120">
        <f t="shared" si="682"/>
        <v>1.287567671042805</v>
      </c>
      <c r="O1339" s="113">
        <f t="shared" si="685"/>
        <v>1.2916032399999999</v>
      </c>
      <c r="P1339" s="113">
        <f t="shared" si="667"/>
        <v>1444.3580787999999</v>
      </c>
      <c r="Q1339" s="11">
        <f t="shared" si="679"/>
        <v>0</v>
      </c>
      <c r="R1339" s="30">
        <f t="shared" si="675"/>
        <v>0</v>
      </c>
      <c r="S1339" s="8">
        <f t="shared" si="668"/>
        <v>0</v>
      </c>
      <c r="T1339" s="122">
        <f t="shared" si="676"/>
        <v>0.13059999999999999</v>
      </c>
      <c r="U1339" s="121">
        <f t="shared" si="684"/>
        <v>15</v>
      </c>
      <c r="V1339" s="121">
        <v>252</v>
      </c>
      <c r="W1339" s="120">
        <f t="shared" si="669"/>
        <v>1.0073332129999999</v>
      </c>
      <c r="X1339" s="113">
        <f t="shared" si="683"/>
        <v>10.591785440000001</v>
      </c>
      <c r="Y1339" s="113">
        <f t="shared" si="670"/>
        <v>0</v>
      </c>
      <c r="Z1339" s="125" t="str">
        <f t="shared" si="680"/>
        <v>J=</v>
      </c>
      <c r="AA1339" s="118">
        <f t="shared" si="681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>
        <f t="shared" si="671"/>
        <v>45485</v>
      </c>
      <c r="B1340" s="113">
        <f t="shared" si="664"/>
        <v>1455.96243654</v>
      </c>
      <c r="C1340" s="113">
        <f t="shared" si="677"/>
        <v>1118.26761816</v>
      </c>
      <c r="D1340" s="114">
        <f t="shared" si="672"/>
        <v>6895.24</v>
      </c>
      <c r="E1340" s="115">
        <f t="shared" si="686"/>
        <v>6926.96</v>
      </c>
      <c r="F1340" s="116">
        <f t="shared" si="687"/>
        <v>45432</v>
      </c>
      <c r="G1340" s="117">
        <f t="shared" si="665"/>
        <v>4.600274972299756E-3</v>
      </c>
      <c r="H1340" s="118">
        <f t="shared" si="678"/>
        <v>45495</v>
      </c>
      <c r="I1340" s="118">
        <f t="shared" si="666"/>
        <v>45495</v>
      </c>
      <c r="J1340" s="119">
        <f t="shared" si="673"/>
        <v>22</v>
      </c>
      <c r="K1340" s="119">
        <f t="shared" si="688"/>
        <v>16</v>
      </c>
      <c r="L1340" s="8">
        <f t="shared" si="674"/>
        <v>1.0033435500000001</v>
      </c>
      <c r="M1340" s="120">
        <f t="shared" si="689"/>
        <v>1.0037996</v>
      </c>
      <c r="N1340" s="120">
        <f t="shared" si="682"/>
        <v>1.287567671042805</v>
      </c>
      <c r="O1340" s="113">
        <f t="shared" si="685"/>
        <v>1.29187271</v>
      </c>
      <c r="P1340" s="113">
        <f t="shared" si="667"/>
        <v>1444.6594183699999</v>
      </c>
      <c r="Q1340" s="11">
        <f t="shared" si="679"/>
        <v>0</v>
      </c>
      <c r="R1340" s="30">
        <f t="shared" si="675"/>
        <v>0</v>
      </c>
      <c r="S1340" s="8">
        <f t="shared" si="668"/>
        <v>0</v>
      </c>
      <c r="T1340" s="122">
        <f t="shared" si="676"/>
        <v>0.13059999999999999</v>
      </c>
      <c r="U1340" s="121">
        <f t="shared" si="684"/>
        <v>16</v>
      </c>
      <c r="V1340" s="121">
        <v>252</v>
      </c>
      <c r="W1340" s="120">
        <f t="shared" si="669"/>
        <v>1.007824002</v>
      </c>
      <c r="X1340" s="113">
        <f t="shared" si="683"/>
        <v>11.30301817</v>
      </c>
      <c r="Y1340" s="113">
        <f t="shared" si="670"/>
        <v>0</v>
      </c>
      <c r="Z1340" s="125" t="str">
        <f t="shared" si="680"/>
        <v>J=</v>
      </c>
      <c r="AA1340" s="118">
        <f t="shared" si="681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>
        <f t="shared" si="671"/>
        <v>45486</v>
      </c>
      <c r="B1341" s="113">
        <f t="shared" si="664"/>
        <v>1456.97575147</v>
      </c>
      <c r="C1341" s="113">
        <f t="shared" si="677"/>
        <v>1118.26761816</v>
      </c>
      <c r="D1341" s="114">
        <f t="shared" si="672"/>
        <v>6895.24</v>
      </c>
      <c r="E1341" s="115">
        <f t="shared" si="686"/>
        <v>6926.96</v>
      </c>
      <c r="F1341" s="116">
        <f t="shared" si="687"/>
        <v>45432</v>
      </c>
      <c r="G1341" s="117">
        <f t="shared" si="665"/>
        <v>4.600274972299756E-3</v>
      </c>
      <c r="H1341" s="118">
        <f t="shared" si="678"/>
        <v>45495</v>
      </c>
      <c r="I1341" s="118">
        <f t="shared" si="666"/>
        <v>45495</v>
      </c>
      <c r="J1341" s="119">
        <f t="shared" si="673"/>
        <v>22</v>
      </c>
      <c r="K1341" s="119">
        <f t="shared" si="688"/>
        <v>17</v>
      </c>
      <c r="L1341" s="8">
        <f t="shared" si="674"/>
        <v>1.0035529000000001</v>
      </c>
      <c r="M1341" s="120">
        <f t="shared" si="689"/>
        <v>1.0037996</v>
      </c>
      <c r="N1341" s="120">
        <f t="shared" si="682"/>
        <v>1.287567671042805</v>
      </c>
      <c r="O1341" s="113">
        <f t="shared" si="685"/>
        <v>1.29214227</v>
      </c>
      <c r="P1341" s="113">
        <f t="shared" si="667"/>
        <v>1444.96085859</v>
      </c>
      <c r="Q1341" s="11">
        <f t="shared" si="679"/>
        <v>0</v>
      </c>
      <c r="R1341" s="30">
        <f t="shared" si="675"/>
        <v>0</v>
      </c>
      <c r="S1341" s="8">
        <f t="shared" si="668"/>
        <v>0</v>
      </c>
      <c r="T1341" s="122">
        <f t="shared" si="676"/>
        <v>0.13059999999999999</v>
      </c>
      <c r="U1341" s="121">
        <f t="shared" si="684"/>
        <v>17</v>
      </c>
      <c r="V1341" s="121">
        <v>252</v>
      </c>
      <c r="W1341" s="120">
        <f t="shared" si="669"/>
        <v>1.0083150299999999</v>
      </c>
      <c r="X1341" s="113">
        <f t="shared" si="683"/>
        <v>12.01489288</v>
      </c>
      <c r="Y1341" s="113">
        <f t="shared" si="670"/>
        <v>0</v>
      </c>
      <c r="Z1341" s="125" t="str">
        <f t="shared" si="680"/>
        <v>J=</v>
      </c>
      <c r="AA1341" s="118">
        <f t="shared" si="681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>
        <f t="shared" si="671"/>
        <v>45487</v>
      </c>
      <c r="B1342" s="113">
        <f t="shared" si="664"/>
        <v>1456.97575147</v>
      </c>
      <c r="C1342" s="113">
        <f t="shared" si="677"/>
        <v>1118.26761816</v>
      </c>
      <c r="D1342" s="114">
        <f t="shared" si="672"/>
        <v>6895.24</v>
      </c>
      <c r="E1342" s="115">
        <f t="shared" si="686"/>
        <v>6926.96</v>
      </c>
      <c r="F1342" s="116">
        <f t="shared" si="687"/>
        <v>45432</v>
      </c>
      <c r="G1342" s="117">
        <f t="shared" si="665"/>
        <v>4.600274972299756E-3</v>
      </c>
      <c r="H1342" s="118">
        <f t="shared" si="678"/>
        <v>45495</v>
      </c>
      <c r="I1342" s="118">
        <f t="shared" si="666"/>
        <v>45495</v>
      </c>
      <c r="J1342" s="119">
        <f t="shared" si="673"/>
        <v>22</v>
      </c>
      <c r="K1342" s="119">
        <f t="shared" si="688"/>
        <v>17</v>
      </c>
      <c r="L1342" s="8">
        <f t="shared" si="674"/>
        <v>1.0035529000000001</v>
      </c>
      <c r="M1342" s="120">
        <f t="shared" si="689"/>
        <v>1.0037996</v>
      </c>
      <c r="N1342" s="120">
        <f t="shared" si="682"/>
        <v>1.287567671042805</v>
      </c>
      <c r="O1342" s="113">
        <f t="shared" si="685"/>
        <v>1.29214227</v>
      </c>
      <c r="P1342" s="113">
        <f t="shared" si="667"/>
        <v>1444.96085859</v>
      </c>
      <c r="Q1342" s="11">
        <f t="shared" si="679"/>
        <v>0</v>
      </c>
      <c r="R1342" s="30">
        <f t="shared" si="675"/>
        <v>0</v>
      </c>
      <c r="S1342" s="8">
        <f t="shared" si="668"/>
        <v>0</v>
      </c>
      <c r="T1342" s="122">
        <f t="shared" si="676"/>
        <v>0.13059999999999999</v>
      </c>
      <c r="U1342" s="121">
        <f t="shared" si="684"/>
        <v>17</v>
      </c>
      <c r="V1342" s="121">
        <v>252</v>
      </c>
      <c r="W1342" s="120">
        <f t="shared" si="669"/>
        <v>1.0083150299999999</v>
      </c>
      <c r="X1342" s="113">
        <f t="shared" si="683"/>
        <v>12.01489288</v>
      </c>
      <c r="Y1342" s="113">
        <f t="shared" si="670"/>
        <v>0</v>
      </c>
      <c r="Z1342" s="125" t="str">
        <f t="shared" si="680"/>
        <v>J=</v>
      </c>
      <c r="AA1342" s="118">
        <f t="shared" si="681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>
        <f t="shared" si="671"/>
        <v>45488</v>
      </c>
      <c r="B1343" s="113">
        <f t="shared" si="664"/>
        <v>1456.97575147</v>
      </c>
      <c r="C1343" s="113">
        <f t="shared" si="677"/>
        <v>1118.26761816</v>
      </c>
      <c r="D1343" s="114">
        <f t="shared" si="672"/>
        <v>6895.24</v>
      </c>
      <c r="E1343" s="115">
        <f t="shared" si="686"/>
        <v>6926.96</v>
      </c>
      <c r="F1343" s="116">
        <f t="shared" si="687"/>
        <v>45432</v>
      </c>
      <c r="G1343" s="117">
        <f t="shared" si="665"/>
        <v>4.600274972299756E-3</v>
      </c>
      <c r="H1343" s="118">
        <f t="shared" si="678"/>
        <v>45495</v>
      </c>
      <c r="I1343" s="118">
        <f t="shared" si="666"/>
        <v>45495</v>
      </c>
      <c r="J1343" s="119">
        <f t="shared" si="673"/>
        <v>22</v>
      </c>
      <c r="K1343" s="119">
        <f t="shared" si="688"/>
        <v>17</v>
      </c>
      <c r="L1343" s="8">
        <f t="shared" si="674"/>
        <v>1.0035529000000001</v>
      </c>
      <c r="M1343" s="120">
        <f t="shared" si="689"/>
        <v>1.0037996</v>
      </c>
      <c r="N1343" s="120">
        <f t="shared" si="682"/>
        <v>1.287567671042805</v>
      </c>
      <c r="O1343" s="113">
        <f t="shared" si="685"/>
        <v>1.29214227</v>
      </c>
      <c r="P1343" s="113">
        <f t="shared" si="667"/>
        <v>1444.96085859</v>
      </c>
      <c r="Q1343" s="11">
        <f t="shared" si="679"/>
        <v>0</v>
      </c>
      <c r="R1343" s="30">
        <f t="shared" si="675"/>
        <v>0</v>
      </c>
      <c r="S1343" s="8">
        <f t="shared" si="668"/>
        <v>0</v>
      </c>
      <c r="T1343" s="122">
        <f t="shared" si="676"/>
        <v>0.13059999999999999</v>
      </c>
      <c r="U1343" s="121">
        <f t="shared" si="684"/>
        <v>17</v>
      </c>
      <c r="V1343" s="121">
        <v>252</v>
      </c>
      <c r="W1343" s="120">
        <f t="shared" si="669"/>
        <v>1.0083150299999999</v>
      </c>
      <c r="X1343" s="113">
        <f t="shared" si="683"/>
        <v>12.01489288</v>
      </c>
      <c r="Y1343" s="113">
        <f t="shared" si="670"/>
        <v>0</v>
      </c>
      <c r="Z1343" s="125" t="str">
        <f t="shared" si="680"/>
        <v>J=</v>
      </c>
      <c r="AA1343" s="118">
        <f t="shared" si="681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>
        <f t="shared" si="671"/>
        <v>45489</v>
      </c>
      <c r="B1344" s="113">
        <f t="shared" si="664"/>
        <v>1457.98975298</v>
      </c>
      <c r="C1344" s="113">
        <f t="shared" si="677"/>
        <v>1118.26761816</v>
      </c>
      <c r="D1344" s="114">
        <f t="shared" si="672"/>
        <v>6895.24</v>
      </c>
      <c r="E1344" s="115">
        <f t="shared" si="686"/>
        <v>6926.96</v>
      </c>
      <c r="F1344" s="116">
        <f t="shared" si="687"/>
        <v>45432</v>
      </c>
      <c r="G1344" s="117">
        <f t="shared" si="665"/>
        <v>4.600274972299756E-3</v>
      </c>
      <c r="H1344" s="118">
        <f t="shared" si="678"/>
        <v>45495</v>
      </c>
      <c r="I1344" s="118">
        <f t="shared" si="666"/>
        <v>45495</v>
      </c>
      <c r="J1344" s="119">
        <f t="shared" si="673"/>
        <v>22</v>
      </c>
      <c r="K1344" s="119">
        <f t="shared" si="688"/>
        <v>18</v>
      </c>
      <c r="L1344" s="8">
        <f t="shared" si="674"/>
        <v>1.0037622900000001</v>
      </c>
      <c r="M1344" s="120">
        <f t="shared" si="689"/>
        <v>1.0037996</v>
      </c>
      <c r="N1344" s="120">
        <f t="shared" si="682"/>
        <v>1.287567671042805</v>
      </c>
      <c r="O1344" s="113">
        <f t="shared" si="685"/>
        <v>1.29241187</v>
      </c>
      <c r="P1344" s="113">
        <f t="shared" si="667"/>
        <v>1445.2623435400001</v>
      </c>
      <c r="Q1344" s="11">
        <f t="shared" si="679"/>
        <v>0</v>
      </c>
      <c r="R1344" s="30">
        <f t="shared" si="675"/>
        <v>0</v>
      </c>
      <c r="S1344" s="8">
        <f t="shared" si="668"/>
        <v>0</v>
      </c>
      <c r="T1344" s="122">
        <f t="shared" si="676"/>
        <v>0.13059999999999999</v>
      </c>
      <c r="U1344" s="121">
        <f t="shared" si="684"/>
        <v>18</v>
      </c>
      <c r="V1344" s="121">
        <v>252</v>
      </c>
      <c r="W1344" s="120">
        <f t="shared" si="669"/>
        <v>1.008806297</v>
      </c>
      <c r="X1344" s="113">
        <f t="shared" si="683"/>
        <v>12.727409440000001</v>
      </c>
      <c r="Y1344" s="113">
        <f t="shared" si="670"/>
        <v>0</v>
      </c>
      <c r="Z1344" s="125" t="str">
        <f t="shared" si="680"/>
        <v>J=</v>
      </c>
      <c r="AA1344" s="118">
        <f t="shared" si="681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>
        <f t="shared" si="671"/>
        <v>45490</v>
      </c>
      <c r="B1345" s="113">
        <f t="shared" si="664"/>
        <v>1459.0044526199999</v>
      </c>
      <c r="C1345" s="113">
        <f t="shared" si="677"/>
        <v>1118.26761816</v>
      </c>
      <c r="D1345" s="114">
        <f t="shared" si="672"/>
        <v>6895.24</v>
      </c>
      <c r="E1345" s="115">
        <f t="shared" si="686"/>
        <v>6926.96</v>
      </c>
      <c r="F1345" s="116">
        <f t="shared" si="687"/>
        <v>45432</v>
      </c>
      <c r="G1345" s="117">
        <f t="shared" si="665"/>
        <v>4.600274972299756E-3</v>
      </c>
      <c r="H1345" s="118">
        <f t="shared" si="678"/>
        <v>45495</v>
      </c>
      <c r="I1345" s="118">
        <f t="shared" si="666"/>
        <v>45495</v>
      </c>
      <c r="J1345" s="119">
        <f t="shared" si="673"/>
        <v>22</v>
      </c>
      <c r="K1345" s="119">
        <f t="shared" si="688"/>
        <v>19</v>
      </c>
      <c r="L1345" s="8">
        <f t="shared" si="674"/>
        <v>1.00397172</v>
      </c>
      <c r="M1345" s="120">
        <f t="shared" si="689"/>
        <v>1.0037996</v>
      </c>
      <c r="N1345" s="120">
        <f t="shared" si="682"/>
        <v>1.287567671042805</v>
      </c>
      <c r="O1345" s="113">
        <f t="shared" si="685"/>
        <v>1.2926815199999999</v>
      </c>
      <c r="P1345" s="113">
        <f t="shared" si="667"/>
        <v>1445.5638844</v>
      </c>
      <c r="Q1345" s="11">
        <f t="shared" si="679"/>
        <v>0</v>
      </c>
      <c r="R1345" s="30">
        <f t="shared" si="675"/>
        <v>0</v>
      </c>
      <c r="S1345" s="8">
        <f t="shared" si="668"/>
        <v>0</v>
      </c>
      <c r="T1345" s="122">
        <f t="shared" si="676"/>
        <v>0.13059999999999999</v>
      </c>
      <c r="U1345" s="121">
        <f t="shared" si="684"/>
        <v>19</v>
      </c>
      <c r="V1345" s="121">
        <v>252</v>
      </c>
      <c r="W1345" s="120">
        <f t="shared" si="669"/>
        <v>1.0092978029999999</v>
      </c>
      <c r="X1345" s="113">
        <f t="shared" si="683"/>
        <v>13.440568219999999</v>
      </c>
      <c r="Y1345" s="113">
        <f t="shared" si="670"/>
        <v>0</v>
      </c>
      <c r="Z1345" s="125" t="str">
        <f t="shared" si="680"/>
        <v>J=</v>
      </c>
      <c r="AA1345" s="118">
        <f t="shared" si="681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>
        <f t="shared" si="671"/>
        <v>45491</v>
      </c>
      <c r="B1346" s="113">
        <f t="shared" si="664"/>
        <v>1460.0198634399999</v>
      </c>
      <c r="C1346" s="113">
        <f t="shared" si="677"/>
        <v>1118.26761816</v>
      </c>
      <c r="D1346" s="114">
        <f t="shared" si="672"/>
        <v>6895.24</v>
      </c>
      <c r="E1346" s="115">
        <f t="shared" si="686"/>
        <v>6926.96</v>
      </c>
      <c r="F1346" s="116">
        <f t="shared" si="687"/>
        <v>45432</v>
      </c>
      <c r="G1346" s="117">
        <f t="shared" si="665"/>
        <v>4.600274972299756E-3</v>
      </c>
      <c r="H1346" s="118">
        <f t="shared" si="678"/>
        <v>45495</v>
      </c>
      <c r="I1346" s="118">
        <f t="shared" si="666"/>
        <v>45495</v>
      </c>
      <c r="J1346" s="119">
        <f t="shared" si="673"/>
        <v>22</v>
      </c>
      <c r="K1346" s="119">
        <f t="shared" si="688"/>
        <v>20</v>
      </c>
      <c r="L1346" s="8">
        <f t="shared" si="674"/>
        <v>1.0041811899999999</v>
      </c>
      <c r="M1346" s="120">
        <f t="shared" si="689"/>
        <v>1.0037996</v>
      </c>
      <c r="N1346" s="120">
        <f t="shared" si="682"/>
        <v>1.287567671042805</v>
      </c>
      <c r="O1346" s="113">
        <f t="shared" si="685"/>
        <v>1.2929512299999999</v>
      </c>
      <c r="P1346" s="113">
        <f t="shared" si="667"/>
        <v>1445.86549236</v>
      </c>
      <c r="Q1346" s="11">
        <f t="shared" si="679"/>
        <v>0</v>
      </c>
      <c r="R1346" s="30">
        <f t="shared" si="675"/>
        <v>0</v>
      </c>
      <c r="S1346" s="8">
        <f t="shared" si="668"/>
        <v>0</v>
      </c>
      <c r="T1346" s="122">
        <f t="shared" si="676"/>
        <v>0.13059999999999999</v>
      </c>
      <c r="U1346" s="121">
        <f t="shared" si="684"/>
        <v>20</v>
      </c>
      <c r="V1346" s="121">
        <v>252</v>
      </c>
      <c r="W1346" s="120">
        <f t="shared" si="669"/>
        <v>1.009789549</v>
      </c>
      <c r="X1346" s="113">
        <f t="shared" si="683"/>
        <v>14.154371080000001</v>
      </c>
      <c r="Y1346" s="113">
        <f t="shared" si="670"/>
        <v>0</v>
      </c>
      <c r="Z1346" s="125" t="str">
        <f t="shared" si="680"/>
        <v>J=</v>
      </c>
      <c r="AA1346" s="118">
        <f t="shared" si="681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>
        <f t="shared" si="671"/>
        <v>45492</v>
      </c>
      <c r="B1347" s="113">
        <f t="shared" si="664"/>
        <v>1461.0359843199999</v>
      </c>
      <c r="C1347" s="113">
        <f t="shared" si="677"/>
        <v>1118.26761816</v>
      </c>
      <c r="D1347" s="114">
        <f t="shared" si="672"/>
        <v>6895.24</v>
      </c>
      <c r="E1347" s="115">
        <f t="shared" si="686"/>
        <v>6926.96</v>
      </c>
      <c r="F1347" s="116">
        <f t="shared" si="687"/>
        <v>45432</v>
      </c>
      <c r="G1347" s="117">
        <f t="shared" si="665"/>
        <v>4.600274972299756E-3</v>
      </c>
      <c r="H1347" s="118">
        <f t="shared" si="678"/>
        <v>45495</v>
      </c>
      <c r="I1347" s="118">
        <f t="shared" si="666"/>
        <v>45495</v>
      </c>
      <c r="J1347" s="119">
        <f t="shared" si="673"/>
        <v>22</v>
      </c>
      <c r="K1347" s="119">
        <f t="shared" si="688"/>
        <v>21</v>
      </c>
      <c r="L1347" s="8">
        <f t="shared" si="674"/>
        <v>1.00439071</v>
      </c>
      <c r="M1347" s="120">
        <f t="shared" si="689"/>
        <v>1.0037996</v>
      </c>
      <c r="N1347" s="120">
        <f t="shared" si="682"/>
        <v>1.287567671042805</v>
      </c>
      <c r="O1347" s="113">
        <f t="shared" si="685"/>
        <v>1.293221</v>
      </c>
      <c r="P1347" s="113">
        <f t="shared" si="667"/>
        <v>1446.1671674199999</v>
      </c>
      <c r="Q1347" s="11">
        <f t="shared" si="679"/>
        <v>0</v>
      </c>
      <c r="R1347" s="30">
        <f t="shared" si="675"/>
        <v>0</v>
      </c>
      <c r="S1347" s="8">
        <f t="shared" si="668"/>
        <v>0</v>
      </c>
      <c r="T1347" s="122">
        <f t="shared" si="676"/>
        <v>0.13059999999999999</v>
      </c>
      <c r="U1347" s="121">
        <f t="shared" si="684"/>
        <v>21</v>
      </c>
      <c r="V1347" s="121">
        <v>252</v>
      </c>
      <c r="W1347" s="120">
        <f t="shared" si="669"/>
        <v>1.010281534</v>
      </c>
      <c r="X1347" s="113">
        <f t="shared" si="683"/>
        <v>14.868816900000001</v>
      </c>
      <c r="Y1347" s="113">
        <f t="shared" si="670"/>
        <v>0</v>
      </c>
      <c r="Z1347" s="125" t="str">
        <f t="shared" si="680"/>
        <v>J=</v>
      </c>
      <c r="AA1347" s="118">
        <f t="shared" si="681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>
        <f t="shared" si="671"/>
        <v>45493</v>
      </c>
      <c r="B1348" s="113">
        <f t="shared" si="664"/>
        <v>1462.0528057000001</v>
      </c>
      <c r="C1348" s="113">
        <f t="shared" si="677"/>
        <v>1118.26761816</v>
      </c>
      <c r="D1348" s="114">
        <f t="shared" si="672"/>
        <v>6895.24</v>
      </c>
      <c r="E1348" s="115">
        <f t="shared" si="686"/>
        <v>6926.96</v>
      </c>
      <c r="F1348" s="116">
        <f t="shared" si="687"/>
        <v>45432</v>
      </c>
      <c r="G1348" s="117">
        <f t="shared" si="665"/>
        <v>4.600274972299756E-3</v>
      </c>
      <c r="H1348" s="118">
        <f t="shared" si="678"/>
        <v>45524</v>
      </c>
      <c r="I1348" s="118">
        <f t="shared" si="666"/>
        <v>45495</v>
      </c>
      <c r="J1348" s="119">
        <f t="shared" si="673"/>
        <v>22</v>
      </c>
      <c r="K1348" s="119">
        <f t="shared" si="688"/>
        <v>22</v>
      </c>
      <c r="L1348" s="8">
        <f t="shared" si="674"/>
        <v>1.0046002700000001</v>
      </c>
      <c r="M1348" s="120">
        <f t="shared" si="689"/>
        <v>1.0037996</v>
      </c>
      <c r="N1348" s="120">
        <f t="shared" si="682"/>
        <v>1.287567671042805</v>
      </c>
      <c r="O1348" s="113">
        <f t="shared" si="685"/>
        <v>1.2934908199999999</v>
      </c>
      <c r="P1348" s="113">
        <f t="shared" si="667"/>
        <v>1446.46889839</v>
      </c>
      <c r="Q1348" s="11">
        <f t="shared" si="679"/>
        <v>0</v>
      </c>
      <c r="R1348" s="30">
        <f t="shared" si="675"/>
        <v>0</v>
      </c>
      <c r="S1348" s="8">
        <f t="shared" si="668"/>
        <v>0</v>
      </c>
      <c r="T1348" s="122">
        <f t="shared" si="676"/>
        <v>0.13059999999999999</v>
      </c>
      <c r="U1348" s="121">
        <f t="shared" si="684"/>
        <v>22</v>
      </c>
      <c r="V1348" s="121">
        <v>252</v>
      </c>
      <c r="W1348" s="120">
        <f t="shared" si="669"/>
        <v>1.0107737590000001</v>
      </c>
      <c r="X1348" s="113">
        <f t="shared" si="683"/>
        <v>15.583907310000001</v>
      </c>
      <c r="Y1348" s="113">
        <f t="shared" si="670"/>
        <v>0</v>
      </c>
      <c r="Z1348" s="125" t="str">
        <f t="shared" si="680"/>
        <v>J=</v>
      </c>
      <c r="AA1348" s="118">
        <f t="shared" si="681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>
        <f t="shared" si="671"/>
        <v>45494</v>
      </c>
      <c r="B1349" s="113">
        <f t="shared" si="664"/>
        <v>1462.0528057000001</v>
      </c>
      <c r="C1349" s="113">
        <f t="shared" si="677"/>
        <v>1118.26761816</v>
      </c>
      <c r="D1349" s="114">
        <f t="shared" si="672"/>
        <v>6895.24</v>
      </c>
      <c r="E1349" s="115">
        <f t="shared" si="686"/>
        <v>6926.96</v>
      </c>
      <c r="F1349" s="116">
        <f t="shared" si="687"/>
        <v>45432</v>
      </c>
      <c r="G1349" s="117">
        <f t="shared" si="665"/>
        <v>4.600274972299756E-3</v>
      </c>
      <c r="H1349" s="118">
        <f t="shared" si="678"/>
        <v>45524</v>
      </c>
      <c r="I1349" s="118">
        <f t="shared" si="666"/>
        <v>45495</v>
      </c>
      <c r="J1349" s="119">
        <f t="shared" si="673"/>
        <v>22</v>
      </c>
      <c r="K1349" s="119">
        <f t="shared" si="688"/>
        <v>22</v>
      </c>
      <c r="L1349" s="8">
        <f t="shared" si="674"/>
        <v>1.0046002700000001</v>
      </c>
      <c r="M1349" s="120">
        <f t="shared" si="689"/>
        <v>1.0037996</v>
      </c>
      <c r="N1349" s="120">
        <f t="shared" si="682"/>
        <v>1.287567671042805</v>
      </c>
      <c r="O1349" s="113">
        <f t="shared" si="685"/>
        <v>1.2934908199999999</v>
      </c>
      <c r="P1349" s="113">
        <f t="shared" si="667"/>
        <v>1446.46889839</v>
      </c>
      <c r="Q1349" s="11">
        <f t="shared" si="679"/>
        <v>0</v>
      </c>
      <c r="R1349" s="30">
        <f t="shared" si="675"/>
        <v>0</v>
      </c>
      <c r="S1349" s="8">
        <f t="shared" si="668"/>
        <v>0</v>
      </c>
      <c r="T1349" s="122">
        <f t="shared" si="676"/>
        <v>0.13059999999999999</v>
      </c>
      <c r="U1349" s="121">
        <f t="shared" si="684"/>
        <v>22</v>
      </c>
      <c r="V1349" s="121">
        <v>252</v>
      </c>
      <c r="W1349" s="120">
        <f t="shared" si="669"/>
        <v>1.0107737590000001</v>
      </c>
      <c r="X1349" s="113">
        <f t="shared" si="683"/>
        <v>15.583907310000001</v>
      </c>
      <c r="Y1349" s="113">
        <f t="shared" si="670"/>
        <v>0</v>
      </c>
      <c r="Z1349" s="125" t="str">
        <f t="shared" si="680"/>
        <v>J=</v>
      </c>
      <c r="AA1349" s="118">
        <f t="shared" si="681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>
        <f t="shared" si="671"/>
        <v>45495</v>
      </c>
      <c r="B1350" s="113">
        <f t="shared" si="664"/>
        <v>1462.0528057000001</v>
      </c>
      <c r="C1350" s="113">
        <f t="shared" si="677"/>
        <v>1118.26761816</v>
      </c>
      <c r="D1350" s="114">
        <f t="shared" si="672"/>
        <v>6895.24</v>
      </c>
      <c r="E1350" s="115">
        <f t="shared" si="686"/>
        <v>6926.96</v>
      </c>
      <c r="F1350" s="116">
        <f t="shared" si="687"/>
        <v>45432</v>
      </c>
      <c r="G1350" s="117">
        <f t="shared" si="665"/>
        <v>4.600274972299756E-3</v>
      </c>
      <c r="H1350" s="118">
        <f t="shared" si="678"/>
        <v>45524</v>
      </c>
      <c r="I1350" s="118">
        <f t="shared" si="666"/>
        <v>45495</v>
      </c>
      <c r="J1350" s="119">
        <f t="shared" si="673"/>
        <v>22</v>
      </c>
      <c r="K1350" s="119">
        <f t="shared" si="688"/>
        <v>22</v>
      </c>
      <c r="L1350" s="8">
        <f t="shared" si="674"/>
        <v>1.0046002700000001</v>
      </c>
      <c r="M1350" s="120">
        <f t="shared" si="689"/>
        <v>1.0037996</v>
      </c>
      <c r="N1350" s="120">
        <f t="shared" si="682"/>
        <v>1.287567671042805</v>
      </c>
      <c r="O1350" s="113">
        <f t="shared" si="685"/>
        <v>1.2934908199999999</v>
      </c>
      <c r="P1350" s="113">
        <f t="shared" si="667"/>
        <v>1446.46889839</v>
      </c>
      <c r="Q1350" s="11">
        <f t="shared" si="679"/>
        <v>44</v>
      </c>
      <c r="R1350" s="30">
        <f t="shared" si="675"/>
        <v>0</v>
      </c>
      <c r="S1350" s="8">
        <f t="shared" si="668"/>
        <v>0</v>
      </c>
      <c r="T1350" s="122">
        <f t="shared" si="676"/>
        <v>0.13059999999999999</v>
      </c>
      <c r="U1350" s="121">
        <f t="shared" si="684"/>
        <v>22</v>
      </c>
      <c r="V1350" s="121">
        <v>252</v>
      </c>
      <c r="W1350" s="120">
        <f t="shared" si="669"/>
        <v>1.0107737590000001</v>
      </c>
      <c r="X1350" s="113">
        <f t="shared" si="683"/>
        <v>15.583907310000001</v>
      </c>
      <c r="Y1350" s="113">
        <f t="shared" si="670"/>
        <v>15.583907310000001</v>
      </c>
      <c r="Z1350" s="125" t="str">
        <f t="shared" si="680"/>
        <v>J=</v>
      </c>
      <c r="AA1350" s="118">
        <f t="shared" si="681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>
        <f t="shared" si="671"/>
        <v>45496</v>
      </c>
      <c r="B1351" s="113">
        <f t="shared" si="664"/>
        <v>1447.3182476900001</v>
      </c>
      <c r="C1351" s="113">
        <f t="shared" si="677"/>
        <v>1118.26761816</v>
      </c>
      <c r="D1351" s="114">
        <f t="shared" si="672"/>
        <v>6926.96</v>
      </c>
      <c r="E1351" s="115">
        <f t="shared" si="686"/>
        <v>6941.51</v>
      </c>
      <c r="F1351" s="116">
        <f t="shared" si="687"/>
        <v>45465</v>
      </c>
      <c r="G1351" s="117">
        <f t="shared" si="665"/>
        <v>2.1004885259912065E-3</v>
      </c>
      <c r="H1351" s="118">
        <f t="shared" si="678"/>
        <v>45524</v>
      </c>
      <c r="I1351" s="118">
        <f t="shared" si="666"/>
        <v>45524</v>
      </c>
      <c r="J1351" s="119">
        <f t="shared" si="673"/>
        <v>21</v>
      </c>
      <c r="K1351" s="119">
        <f t="shared" si="688"/>
        <v>1</v>
      </c>
      <c r="L1351" s="8">
        <f t="shared" si="674"/>
        <v>1.00009992</v>
      </c>
      <c r="M1351" s="120">
        <f t="shared" si="689"/>
        <v>1.0046002700000001</v>
      </c>
      <c r="N1351" s="120">
        <f t="shared" si="682"/>
        <v>1.2934908299728731</v>
      </c>
      <c r="O1351" s="113">
        <f t="shared" si="685"/>
        <v>1.29362007</v>
      </c>
      <c r="P1351" s="113">
        <f t="shared" si="667"/>
        <v>1446.61343448</v>
      </c>
      <c r="Q1351" s="11">
        <f t="shared" si="679"/>
        <v>0</v>
      </c>
      <c r="R1351" s="30">
        <f t="shared" si="675"/>
        <v>0</v>
      </c>
      <c r="S1351" s="8">
        <f t="shared" si="668"/>
        <v>0</v>
      </c>
      <c r="T1351" s="122">
        <f t="shared" si="676"/>
        <v>0.13059999999999999</v>
      </c>
      <c r="U1351" s="121">
        <f t="shared" si="684"/>
        <v>1</v>
      </c>
      <c r="V1351" s="121">
        <v>252</v>
      </c>
      <c r="W1351" s="120">
        <f t="shared" si="669"/>
        <v>1.000487216</v>
      </c>
      <c r="X1351" s="113">
        <f t="shared" si="683"/>
        <v>0.70481320999999997</v>
      </c>
      <c r="Y1351" s="113">
        <f t="shared" si="670"/>
        <v>0</v>
      </c>
      <c r="Z1351" s="125" t="str">
        <f t="shared" si="680"/>
        <v>J=</v>
      </c>
      <c r="AA1351" s="118">
        <f t="shared" si="681"/>
        <v>45524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>
        <f t="shared" si="671"/>
        <v>45497</v>
      </c>
      <c r="B1352" s="113">
        <f t="shared" si="664"/>
        <v>1448.1680919</v>
      </c>
      <c r="C1352" s="113">
        <f t="shared" si="677"/>
        <v>1118.26761816</v>
      </c>
      <c r="D1352" s="114">
        <f t="shared" si="672"/>
        <v>6926.96</v>
      </c>
      <c r="E1352" s="115">
        <f t="shared" si="686"/>
        <v>6941.51</v>
      </c>
      <c r="F1352" s="116">
        <f t="shared" si="687"/>
        <v>45465</v>
      </c>
      <c r="G1352" s="117">
        <f t="shared" si="665"/>
        <v>2.1004885259912065E-3</v>
      </c>
      <c r="H1352" s="118">
        <f t="shared" si="678"/>
        <v>45524</v>
      </c>
      <c r="I1352" s="118">
        <f t="shared" si="666"/>
        <v>45524</v>
      </c>
      <c r="J1352" s="119">
        <f t="shared" si="673"/>
        <v>21</v>
      </c>
      <c r="K1352" s="119">
        <f t="shared" si="688"/>
        <v>2</v>
      </c>
      <c r="L1352" s="8">
        <f t="shared" si="674"/>
        <v>1.00019985</v>
      </c>
      <c r="M1352" s="120">
        <f t="shared" si="689"/>
        <v>1.0046002700000001</v>
      </c>
      <c r="N1352" s="120">
        <f t="shared" si="682"/>
        <v>1.2934908299728731</v>
      </c>
      <c r="O1352" s="113">
        <f t="shared" si="685"/>
        <v>1.29374933</v>
      </c>
      <c r="P1352" s="113">
        <f t="shared" si="667"/>
        <v>1446.75798175</v>
      </c>
      <c r="Q1352" s="11">
        <f t="shared" si="679"/>
        <v>0</v>
      </c>
      <c r="R1352" s="30">
        <f t="shared" si="675"/>
        <v>0</v>
      </c>
      <c r="S1352" s="8">
        <f t="shared" si="668"/>
        <v>0</v>
      </c>
      <c r="T1352" s="122">
        <f t="shared" si="676"/>
        <v>0.13059999999999999</v>
      </c>
      <c r="U1352" s="121">
        <f t="shared" si="684"/>
        <v>2</v>
      </c>
      <c r="V1352" s="121">
        <v>252</v>
      </c>
      <c r="W1352" s="120">
        <f t="shared" si="669"/>
        <v>1.0009746690000001</v>
      </c>
      <c r="X1352" s="113">
        <f t="shared" si="683"/>
        <v>1.41011015</v>
      </c>
      <c r="Y1352" s="113">
        <f t="shared" si="670"/>
        <v>0</v>
      </c>
      <c r="Z1352" s="125" t="str">
        <f t="shared" si="680"/>
        <v>J=</v>
      </c>
      <c r="AA1352" s="118">
        <f t="shared" si="681"/>
        <v>45524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>
        <f t="shared" si="671"/>
        <v>45498</v>
      </c>
      <c r="B1353" s="113">
        <f t="shared" si="664"/>
        <v>1449.01844235</v>
      </c>
      <c r="C1353" s="113">
        <f t="shared" si="677"/>
        <v>1118.26761816</v>
      </c>
      <c r="D1353" s="114">
        <f t="shared" si="672"/>
        <v>6926.96</v>
      </c>
      <c r="E1353" s="115">
        <f t="shared" si="686"/>
        <v>6941.51</v>
      </c>
      <c r="F1353" s="116">
        <f t="shared" si="687"/>
        <v>45465</v>
      </c>
      <c r="G1353" s="117">
        <f t="shared" si="665"/>
        <v>2.1004885259912065E-3</v>
      </c>
      <c r="H1353" s="118">
        <f t="shared" si="678"/>
        <v>45524</v>
      </c>
      <c r="I1353" s="118">
        <f t="shared" si="666"/>
        <v>45524</v>
      </c>
      <c r="J1353" s="119">
        <f t="shared" si="673"/>
        <v>21</v>
      </c>
      <c r="K1353" s="119">
        <f t="shared" si="688"/>
        <v>3</v>
      </c>
      <c r="L1353" s="8">
        <f t="shared" si="674"/>
        <v>1.0002998000000001</v>
      </c>
      <c r="M1353" s="120">
        <f t="shared" si="689"/>
        <v>1.0046002700000001</v>
      </c>
      <c r="N1353" s="120">
        <f t="shared" si="682"/>
        <v>1.2934908299728731</v>
      </c>
      <c r="O1353" s="113">
        <f t="shared" si="685"/>
        <v>1.2938786099999999</v>
      </c>
      <c r="P1353" s="113">
        <f t="shared" si="667"/>
        <v>1446.9025513900001</v>
      </c>
      <c r="Q1353" s="11">
        <f t="shared" si="679"/>
        <v>0</v>
      </c>
      <c r="R1353" s="30">
        <f t="shared" si="675"/>
        <v>0</v>
      </c>
      <c r="S1353" s="8">
        <f t="shared" si="668"/>
        <v>0</v>
      </c>
      <c r="T1353" s="122">
        <f t="shared" si="676"/>
        <v>0.13059999999999999</v>
      </c>
      <c r="U1353" s="121">
        <f t="shared" si="684"/>
        <v>3</v>
      </c>
      <c r="V1353" s="121">
        <v>252</v>
      </c>
      <c r="W1353" s="120">
        <f t="shared" si="669"/>
        <v>1.001462359</v>
      </c>
      <c r="X1353" s="113">
        <f t="shared" si="683"/>
        <v>2.1158909600000002</v>
      </c>
      <c r="Y1353" s="113">
        <f t="shared" si="670"/>
        <v>0</v>
      </c>
      <c r="Z1353" s="125" t="str">
        <f t="shared" si="680"/>
        <v>J=</v>
      </c>
      <c r="AA1353" s="118">
        <f t="shared" si="681"/>
        <v>45524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>
        <f t="shared" si="671"/>
        <v>45499</v>
      </c>
      <c r="B1354" s="113">
        <f t="shared" ref="B1354:B1417" si="690">(P1354+X1354)</f>
        <v>1449.8692908599999</v>
      </c>
      <c r="C1354" s="113">
        <f t="shared" si="677"/>
        <v>1118.26761816</v>
      </c>
      <c r="D1354" s="114">
        <f t="shared" si="672"/>
        <v>6926.96</v>
      </c>
      <c r="E1354" s="115">
        <f t="shared" si="686"/>
        <v>6941.51</v>
      </c>
      <c r="F1354" s="116">
        <f t="shared" si="687"/>
        <v>45465</v>
      </c>
      <c r="G1354" s="117">
        <f t="shared" ref="G1354:G1417" si="691">(E1354/D1354)-1</f>
        <v>2.1004885259912065E-3</v>
      </c>
      <c r="H1354" s="118">
        <f t="shared" si="678"/>
        <v>45524</v>
      </c>
      <c r="I1354" s="118">
        <f t="shared" ref="I1354:I1417" si="692">IF(A1354&gt;I1353,H1354,I1353)</f>
        <v>45524</v>
      </c>
      <c r="J1354" s="119">
        <f t="shared" si="673"/>
        <v>21</v>
      </c>
      <c r="K1354" s="119">
        <f t="shared" si="688"/>
        <v>4</v>
      </c>
      <c r="L1354" s="8">
        <f t="shared" si="674"/>
        <v>1.0003997499999999</v>
      </c>
      <c r="M1354" s="120">
        <f t="shared" si="689"/>
        <v>1.0046002700000001</v>
      </c>
      <c r="N1354" s="120">
        <f t="shared" si="682"/>
        <v>1.2934908299728731</v>
      </c>
      <c r="O1354" s="113">
        <f t="shared" si="685"/>
        <v>1.2940079</v>
      </c>
      <c r="P1354" s="113">
        <f t="shared" ref="P1354:P1417" si="693">TRUNC(C1354*O1354,8)</f>
        <v>1447.04713221</v>
      </c>
      <c r="Q1354" s="11">
        <f t="shared" si="679"/>
        <v>0</v>
      </c>
      <c r="R1354" s="30">
        <f t="shared" si="675"/>
        <v>0</v>
      </c>
      <c r="S1354" s="8">
        <f t="shared" ref="S1354:S1417" si="694">IF(R1354&gt;0,TRUNC(R1354*P1354,8),0)</f>
        <v>0</v>
      </c>
      <c r="T1354" s="122">
        <f t="shared" si="676"/>
        <v>0.13059999999999999</v>
      </c>
      <c r="U1354" s="121">
        <f t="shared" si="684"/>
        <v>4</v>
      </c>
      <c r="V1354" s="121">
        <v>252</v>
      </c>
      <c r="W1354" s="120">
        <f t="shared" ref="W1354:W1417" si="695">ROUND((1+T1354)^TRUNC((U1354/V1354),9),9)</f>
        <v>1.001950288</v>
      </c>
      <c r="X1354" s="113">
        <f t="shared" si="683"/>
        <v>2.82215865</v>
      </c>
      <c r="Y1354" s="113">
        <f t="shared" ref="Y1354:Y1417" si="696">IF(Q1354&gt;0,S1354+X1354,0)</f>
        <v>0</v>
      </c>
      <c r="Z1354" s="125" t="str">
        <f t="shared" si="680"/>
        <v>J=</v>
      </c>
      <c r="AA1354" s="118">
        <f t="shared" si="681"/>
        <v>45524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>
        <f t="shared" ref="A1355:A1418" si="697">(A1354+1)</f>
        <v>45500</v>
      </c>
      <c r="B1355" s="113">
        <f t="shared" si="690"/>
        <v>1450.72063465</v>
      </c>
      <c r="C1355" s="113">
        <f t="shared" si="677"/>
        <v>1118.26761816</v>
      </c>
      <c r="D1355" s="114">
        <f t="shared" ref="D1355:D1418" si="698">IF(E1355=E1354,D1354,E1354)</f>
        <v>6926.96</v>
      </c>
      <c r="E1355" s="115">
        <f t="shared" si="686"/>
        <v>6941.51</v>
      </c>
      <c r="F1355" s="116">
        <f t="shared" si="687"/>
        <v>45465</v>
      </c>
      <c r="G1355" s="117">
        <f t="shared" si="691"/>
        <v>2.1004885259912065E-3</v>
      </c>
      <c r="H1355" s="118">
        <f t="shared" si="678"/>
        <v>45524</v>
      </c>
      <c r="I1355" s="118">
        <f t="shared" si="692"/>
        <v>45524</v>
      </c>
      <c r="J1355" s="119">
        <f t="shared" ref="J1355:J1418" si="699">IF(I1355=I1354,J1354,NETWORKDAYS(I1354,I1355,$AD$176:$AD$502)-1)</f>
        <v>21</v>
      </c>
      <c r="K1355" s="119">
        <f t="shared" si="688"/>
        <v>5</v>
      </c>
      <c r="L1355" s="8">
        <f t="shared" ref="L1355:L1418" si="700">IF(E1355&lt;D1355,1,TRUNC((E1355/D1355)^TRUNC((K1355/J1355),9),8))</f>
        <v>1.0004997099999999</v>
      </c>
      <c r="M1355" s="120">
        <f t="shared" si="689"/>
        <v>1.0046002700000001</v>
      </c>
      <c r="N1355" s="120">
        <f t="shared" si="682"/>
        <v>1.2934908299728731</v>
      </c>
      <c r="O1355" s="113">
        <f t="shared" si="685"/>
        <v>1.2941372</v>
      </c>
      <c r="P1355" s="113">
        <f t="shared" si="693"/>
        <v>1447.1917242100001</v>
      </c>
      <c r="Q1355" s="11">
        <f t="shared" si="679"/>
        <v>0</v>
      </c>
      <c r="R1355" s="30">
        <f t="shared" ref="R1355:R1418" si="701">IF(Q1355&gt;0,VLOOKUP($A1355,$AD$10:$AI$170,6),0)</f>
        <v>0</v>
      </c>
      <c r="S1355" s="8">
        <f t="shared" si="694"/>
        <v>0</v>
      </c>
      <c r="T1355" s="122">
        <f t="shared" ref="T1355:T1418" si="702">(T1354)</f>
        <v>0.13059999999999999</v>
      </c>
      <c r="U1355" s="121">
        <f t="shared" si="684"/>
        <v>5</v>
      </c>
      <c r="V1355" s="121">
        <v>252</v>
      </c>
      <c r="W1355" s="120">
        <f t="shared" si="695"/>
        <v>1.002438454</v>
      </c>
      <c r="X1355" s="113">
        <f t="shared" si="683"/>
        <v>3.5289104400000002</v>
      </c>
      <c r="Y1355" s="113">
        <f t="shared" si="696"/>
        <v>0</v>
      </c>
      <c r="Z1355" s="125" t="str">
        <f t="shared" si="680"/>
        <v>J=</v>
      </c>
      <c r="AA1355" s="118">
        <f t="shared" si="681"/>
        <v>45524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>
        <f t="shared" si="697"/>
        <v>45501</v>
      </c>
      <c r="B1356" s="113">
        <f t="shared" si="690"/>
        <v>1450.72063465</v>
      </c>
      <c r="C1356" s="113">
        <f t="shared" ref="C1356:C1419" si="703">TRUNC(IF(Q1355&gt;0,VLOOKUP(A1355,$AD$12:$AE$170,2),C1355),8)</f>
        <v>1118.26761816</v>
      </c>
      <c r="D1356" s="114">
        <f t="shared" si="698"/>
        <v>6926.96</v>
      </c>
      <c r="E1356" s="115">
        <f t="shared" si="686"/>
        <v>6941.51</v>
      </c>
      <c r="F1356" s="116">
        <f t="shared" si="687"/>
        <v>45465</v>
      </c>
      <c r="G1356" s="117">
        <f t="shared" si="691"/>
        <v>2.1004885259912065E-3</v>
      </c>
      <c r="H1356" s="118">
        <f t="shared" ref="H1356:H1419" si="704">IF(DAY(A1356)=H$9,VLOOKUP(A1356,AH$118:AN$450,4),H1355)</f>
        <v>45524</v>
      </c>
      <c r="I1356" s="118">
        <f t="shared" si="692"/>
        <v>45524</v>
      </c>
      <c r="J1356" s="119">
        <f t="shared" si="699"/>
        <v>21</v>
      </c>
      <c r="K1356" s="119">
        <f t="shared" si="688"/>
        <v>5</v>
      </c>
      <c r="L1356" s="8">
        <f t="shared" si="700"/>
        <v>1.0004997099999999</v>
      </c>
      <c r="M1356" s="120">
        <f t="shared" si="689"/>
        <v>1.0046002700000001</v>
      </c>
      <c r="N1356" s="120">
        <f t="shared" si="682"/>
        <v>1.2934908299728731</v>
      </c>
      <c r="O1356" s="113">
        <f t="shared" si="685"/>
        <v>1.2941372</v>
      </c>
      <c r="P1356" s="113">
        <f t="shared" si="693"/>
        <v>1447.1917242100001</v>
      </c>
      <c r="Q1356" s="11">
        <f t="shared" ref="Q1356:Q1419" si="705">IF(VLOOKUP(A1356,AD$10:AK$170,8)=VLOOKUP(A1355,AD$10:AK$170,8),0,VLOOKUP(A1356,AD$10:AK$170,8))</f>
        <v>0</v>
      </c>
      <c r="R1356" s="30">
        <f t="shared" si="701"/>
        <v>0</v>
      </c>
      <c r="S1356" s="8">
        <f t="shared" si="694"/>
        <v>0</v>
      </c>
      <c r="T1356" s="122">
        <f t="shared" si="702"/>
        <v>0.13059999999999999</v>
      </c>
      <c r="U1356" s="121">
        <f t="shared" si="684"/>
        <v>5</v>
      </c>
      <c r="V1356" s="121">
        <v>252</v>
      </c>
      <c r="W1356" s="120">
        <f t="shared" si="695"/>
        <v>1.002438454</v>
      </c>
      <c r="X1356" s="113">
        <f t="shared" si="683"/>
        <v>3.5289104400000002</v>
      </c>
      <c r="Y1356" s="113">
        <f t="shared" si="696"/>
        <v>0</v>
      </c>
      <c r="Z1356" s="125" t="str">
        <f t="shared" ref="Z1356:Z1419" si="706">IF($Q1355&gt;0,VLOOKUP($A1355,$AD$10:$AM$170,9),Z1355)</f>
        <v>J=</v>
      </c>
      <c r="AA1356" s="118">
        <f t="shared" ref="AA1356:AA1419" si="707">IF($Q1355&gt;0,VLOOKUP($A1355,$AD$10:$AM$170,10),AA1355)</f>
        <v>45524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>
        <f t="shared" si="697"/>
        <v>45502</v>
      </c>
      <c r="B1357" s="113">
        <f t="shared" si="690"/>
        <v>1450.72063465</v>
      </c>
      <c r="C1357" s="113">
        <f t="shared" si="703"/>
        <v>1118.26761816</v>
      </c>
      <c r="D1357" s="114">
        <f t="shared" si="698"/>
        <v>6926.96</v>
      </c>
      <c r="E1357" s="115">
        <f t="shared" si="686"/>
        <v>6941.51</v>
      </c>
      <c r="F1357" s="116">
        <f t="shared" si="687"/>
        <v>45465</v>
      </c>
      <c r="G1357" s="117">
        <f t="shared" si="691"/>
        <v>2.1004885259912065E-3</v>
      </c>
      <c r="H1357" s="118">
        <f t="shared" si="704"/>
        <v>45524</v>
      </c>
      <c r="I1357" s="118">
        <f t="shared" si="692"/>
        <v>45524</v>
      </c>
      <c r="J1357" s="119">
        <f t="shared" si="699"/>
        <v>21</v>
      </c>
      <c r="K1357" s="119">
        <f t="shared" si="688"/>
        <v>5</v>
      </c>
      <c r="L1357" s="8">
        <f t="shared" si="700"/>
        <v>1.0004997099999999</v>
      </c>
      <c r="M1357" s="120">
        <f t="shared" si="689"/>
        <v>1.0046002700000001</v>
      </c>
      <c r="N1357" s="120">
        <f t="shared" si="682"/>
        <v>1.2934908299728731</v>
      </c>
      <c r="O1357" s="113">
        <f t="shared" si="685"/>
        <v>1.2941372</v>
      </c>
      <c r="P1357" s="113">
        <f t="shared" si="693"/>
        <v>1447.1917242100001</v>
      </c>
      <c r="Q1357" s="11">
        <f t="shared" si="705"/>
        <v>0</v>
      </c>
      <c r="R1357" s="30">
        <f t="shared" si="701"/>
        <v>0</v>
      </c>
      <c r="S1357" s="8">
        <f t="shared" si="694"/>
        <v>0</v>
      </c>
      <c r="T1357" s="122">
        <f t="shared" si="702"/>
        <v>0.13059999999999999</v>
      </c>
      <c r="U1357" s="121">
        <f t="shared" si="684"/>
        <v>5</v>
      </c>
      <c r="V1357" s="121">
        <v>252</v>
      </c>
      <c r="W1357" s="120">
        <f t="shared" si="695"/>
        <v>1.002438454</v>
      </c>
      <c r="X1357" s="113">
        <f t="shared" si="683"/>
        <v>3.5289104400000002</v>
      </c>
      <c r="Y1357" s="113">
        <f t="shared" si="696"/>
        <v>0</v>
      </c>
      <c r="Z1357" s="125" t="str">
        <f t="shared" si="706"/>
        <v>J=</v>
      </c>
      <c r="AA1357" s="118">
        <f t="shared" si="707"/>
        <v>45524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>
        <f t="shared" si="697"/>
        <v>45503</v>
      </c>
      <c r="B1358" s="113">
        <f t="shared" si="690"/>
        <v>1451.5724738600002</v>
      </c>
      <c r="C1358" s="113">
        <f t="shared" si="703"/>
        <v>1118.26761816</v>
      </c>
      <c r="D1358" s="114">
        <f t="shared" si="698"/>
        <v>6926.96</v>
      </c>
      <c r="E1358" s="115">
        <f t="shared" si="686"/>
        <v>6941.51</v>
      </c>
      <c r="F1358" s="116">
        <f t="shared" si="687"/>
        <v>45465</v>
      </c>
      <c r="G1358" s="117">
        <f t="shared" si="691"/>
        <v>2.1004885259912065E-3</v>
      </c>
      <c r="H1358" s="118">
        <f t="shared" si="704"/>
        <v>45524</v>
      </c>
      <c r="I1358" s="118">
        <f t="shared" si="692"/>
        <v>45524</v>
      </c>
      <c r="J1358" s="119">
        <f t="shared" si="699"/>
        <v>21</v>
      </c>
      <c r="K1358" s="119">
        <f t="shared" si="688"/>
        <v>6</v>
      </c>
      <c r="L1358" s="8">
        <f t="shared" si="700"/>
        <v>1.0005996800000001</v>
      </c>
      <c r="M1358" s="120">
        <f t="shared" si="689"/>
        <v>1.0046002700000001</v>
      </c>
      <c r="N1358" s="120">
        <f t="shared" si="682"/>
        <v>1.2934908299728731</v>
      </c>
      <c r="O1358" s="113">
        <f t="shared" si="685"/>
        <v>1.2942665099999999</v>
      </c>
      <c r="P1358" s="113">
        <f t="shared" si="693"/>
        <v>1447.3363274000001</v>
      </c>
      <c r="Q1358" s="11">
        <f t="shared" si="705"/>
        <v>0</v>
      </c>
      <c r="R1358" s="30">
        <f t="shared" si="701"/>
        <v>0</v>
      </c>
      <c r="S1358" s="8">
        <f t="shared" si="694"/>
        <v>0</v>
      </c>
      <c r="T1358" s="122">
        <f t="shared" si="702"/>
        <v>0.13059999999999999</v>
      </c>
      <c r="U1358" s="121">
        <f t="shared" si="684"/>
        <v>6</v>
      </c>
      <c r="V1358" s="121">
        <v>252</v>
      </c>
      <c r="W1358" s="120">
        <f t="shared" si="695"/>
        <v>1.0029268570000001</v>
      </c>
      <c r="X1358" s="113">
        <f t="shared" si="683"/>
        <v>4.2361464599999996</v>
      </c>
      <c r="Y1358" s="113">
        <f t="shared" si="696"/>
        <v>0</v>
      </c>
      <c r="Z1358" s="125" t="str">
        <f t="shared" si="706"/>
        <v>J=</v>
      </c>
      <c r="AA1358" s="118">
        <f t="shared" si="707"/>
        <v>45524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>
        <f t="shared" si="697"/>
        <v>45504</v>
      </c>
      <c r="B1359" s="113">
        <f t="shared" si="690"/>
        <v>1452.4248226900002</v>
      </c>
      <c r="C1359" s="113">
        <f t="shared" si="703"/>
        <v>1118.26761816</v>
      </c>
      <c r="D1359" s="114">
        <f t="shared" si="698"/>
        <v>6926.96</v>
      </c>
      <c r="E1359" s="115">
        <f t="shared" si="686"/>
        <v>6941.51</v>
      </c>
      <c r="F1359" s="116">
        <f t="shared" si="687"/>
        <v>45465</v>
      </c>
      <c r="G1359" s="117">
        <f t="shared" si="691"/>
        <v>2.1004885259912065E-3</v>
      </c>
      <c r="H1359" s="118">
        <f t="shared" si="704"/>
        <v>45524</v>
      </c>
      <c r="I1359" s="118">
        <f t="shared" si="692"/>
        <v>45524</v>
      </c>
      <c r="J1359" s="119">
        <f t="shared" si="699"/>
        <v>21</v>
      </c>
      <c r="K1359" s="119">
        <f t="shared" si="688"/>
        <v>7</v>
      </c>
      <c r="L1359" s="8">
        <f t="shared" si="700"/>
        <v>1.0006996699999999</v>
      </c>
      <c r="M1359" s="120">
        <f t="shared" si="689"/>
        <v>1.0046002700000001</v>
      </c>
      <c r="N1359" s="120">
        <f t="shared" si="682"/>
        <v>1.2934908299728731</v>
      </c>
      <c r="O1359" s="113">
        <f t="shared" si="685"/>
        <v>1.29439584</v>
      </c>
      <c r="P1359" s="113">
        <f t="shared" si="693"/>
        <v>1447.4809529500001</v>
      </c>
      <c r="Q1359" s="11">
        <f t="shared" si="705"/>
        <v>0</v>
      </c>
      <c r="R1359" s="30">
        <f t="shared" si="701"/>
        <v>0</v>
      </c>
      <c r="S1359" s="8">
        <f t="shared" si="694"/>
        <v>0</v>
      </c>
      <c r="T1359" s="122">
        <f t="shared" si="702"/>
        <v>0.13059999999999999</v>
      </c>
      <c r="U1359" s="121">
        <f t="shared" si="684"/>
        <v>7</v>
      </c>
      <c r="V1359" s="121">
        <v>252</v>
      </c>
      <c r="W1359" s="120">
        <f t="shared" si="695"/>
        <v>1.0034154989999999</v>
      </c>
      <c r="X1359" s="113">
        <f t="shared" si="683"/>
        <v>4.9438697400000002</v>
      </c>
      <c r="Y1359" s="113">
        <f t="shared" si="696"/>
        <v>0</v>
      </c>
      <c r="Z1359" s="125" t="str">
        <f t="shared" si="706"/>
        <v>J=</v>
      </c>
      <c r="AA1359" s="118">
        <f t="shared" si="707"/>
        <v>45524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>
        <f t="shared" si="697"/>
        <v>45505</v>
      </c>
      <c r="B1360" s="113">
        <f t="shared" si="690"/>
        <v>1453.2776686300001</v>
      </c>
      <c r="C1360" s="113">
        <f t="shared" si="703"/>
        <v>1118.26761816</v>
      </c>
      <c r="D1360" s="114">
        <f t="shared" si="698"/>
        <v>6926.96</v>
      </c>
      <c r="E1360" s="115">
        <f t="shared" si="686"/>
        <v>6941.51</v>
      </c>
      <c r="F1360" s="116">
        <f t="shared" si="687"/>
        <v>45465</v>
      </c>
      <c r="G1360" s="117">
        <f t="shared" si="691"/>
        <v>2.1004885259912065E-3</v>
      </c>
      <c r="H1360" s="118">
        <f t="shared" si="704"/>
        <v>45524</v>
      </c>
      <c r="I1360" s="118">
        <f t="shared" si="692"/>
        <v>45524</v>
      </c>
      <c r="J1360" s="119">
        <f t="shared" si="699"/>
        <v>21</v>
      </c>
      <c r="K1360" s="119">
        <f t="shared" si="688"/>
        <v>8</v>
      </c>
      <c r="L1360" s="8">
        <f t="shared" si="700"/>
        <v>1.00079966</v>
      </c>
      <c r="M1360" s="120">
        <f t="shared" si="689"/>
        <v>1.0046002700000001</v>
      </c>
      <c r="N1360" s="120">
        <f t="shared" si="682"/>
        <v>1.2934908299728731</v>
      </c>
      <c r="O1360" s="113">
        <f t="shared" si="685"/>
        <v>1.2945251799999999</v>
      </c>
      <c r="P1360" s="113">
        <f t="shared" si="693"/>
        <v>1447.6255896800001</v>
      </c>
      <c r="Q1360" s="11">
        <f t="shared" si="705"/>
        <v>0</v>
      </c>
      <c r="R1360" s="30">
        <f t="shared" si="701"/>
        <v>0</v>
      </c>
      <c r="S1360" s="8">
        <f t="shared" si="694"/>
        <v>0</v>
      </c>
      <c r="T1360" s="122">
        <f t="shared" si="702"/>
        <v>0.13059999999999999</v>
      </c>
      <c r="U1360" s="121">
        <f t="shared" si="684"/>
        <v>8</v>
      </c>
      <c r="V1360" s="121">
        <v>252</v>
      </c>
      <c r="W1360" s="120">
        <f t="shared" si="695"/>
        <v>1.003904379</v>
      </c>
      <c r="X1360" s="113">
        <f t="shared" si="683"/>
        <v>5.6520789499999999</v>
      </c>
      <c r="Y1360" s="113">
        <f t="shared" si="696"/>
        <v>0</v>
      </c>
      <c r="Z1360" s="125" t="str">
        <f t="shared" si="706"/>
        <v>J=</v>
      </c>
      <c r="AA1360" s="118">
        <f t="shared" si="707"/>
        <v>45524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>
        <f t="shared" si="697"/>
        <v>45506</v>
      </c>
      <c r="B1361" s="113">
        <f t="shared" si="690"/>
        <v>1454.13101179</v>
      </c>
      <c r="C1361" s="113">
        <f t="shared" si="703"/>
        <v>1118.26761816</v>
      </c>
      <c r="D1361" s="114">
        <f t="shared" si="698"/>
        <v>6926.96</v>
      </c>
      <c r="E1361" s="115">
        <f t="shared" si="686"/>
        <v>6941.51</v>
      </c>
      <c r="F1361" s="116">
        <f t="shared" si="687"/>
        <v>45465</v>
      </c>
      <c r="G1361" s="117">
        <f t="shared" si="691"/>
        <v>2.1004885259912065E-3</v>
      </c>
      <c r="H1361" s="118">
        <f t="shared" si="704"/>
        <v>45524</v>
      </c>
      <c r="I1361" s="118">
        <f t="shared" si="692"/>
        <v>45524</v>
      </c>
      <c r="J1361" s="119">
        <f t="shared" si="699"/>
        <v>21</v>
      </c>
      <c r="K1361" s="119">
        <f t="shared" si="688"/>
        <v>9</v>
      </c>
      <c r="L1361" s="8">
        <f t="shared" si="700"/>
        <v>1.00089966</v>
      </c>
      <c r="M1361" s="120">
        <f t="shared" si="689"/>
        <v>1.0046002700000001</v>
      </c>
      <c r="N1361" s="120">
        <f t="shared" si="682"/>
        <v>1.2934908299728731</v>
      </c>
      <c r="O1361" s="113">
        <f t="shared" si="685"/>
        <v>1.2946545300000001</v>
      </c>
      <c r="P1361" s="113">
        <f t="shared" si="693"/>
        <v>1447.7702376</v>
      </c>
      <c r="Q1361" s="11">
        <f t="shared" si="705"/>
        <v>0</v>
      </c>
      <c r="R1361" s="30">
        <f t="shared" si="701"/>
        <v>0</v>
      </c>
      <c r="S1361" s="8">
        <f t="shared" si="694"/>
        <v>0</v>
      </c>
      <c r="T1361" s="122">
        <f t="shared" si="702"/>
        <v>0.13059999999999999</v>
      </c>
      <c r="U1361" s="121">
        <f t="shared" si="684"/>
        <v>9</v>
      </c>
      <c r="V1361" s="121">
        <v>252</v>
      </c>
      <c r="W1361" s="120">
        <f t="shared" si="695"/>
        <v>1.0043934969999999</v>
      </c>
      <c r="X1361" s="113">
        <f t="shared" si="683"/>
        <v>6.3607741899999999</v>
      </c>
      <c r="Y1361" s="113">
        <f t="shared" si="696"/>
        <v>0</v>
      </c>
      <c r="Z1361" s="125" t="str">
        <f t="shared" si="706"/>
        <v>J=</v>
      </c>
      <c r="AA1361" s="118">
        <f t="shared" si="707"/>
        <v>45524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>
        <f t="shared" si="697"/>
        <v>45507</v>
      </c>
      <c r="B1362" s="113">
        <f t="shared" si="690"/>
        <v>1454.9848635300002</v>
      </c>
      <c r="C1362" s="113">
        <f t="shared" si="703"/>
        <v>1118.26761816</v>
      </c>
      <c r="D1362" s="114">
        <f t="shared" si="698"/>
        <v>6926.96</v>
      </c>
      <c r="E1362" s="115">
        <f t="shared" si="686"/>
        <v>6941.51</v>
      </c>
      <c r="F1362" s="116">
        <f t="shared" si="687"/>
        <v>45465</v>
      </c>
      <c r="G1362" s="117">
        <f t="shared" si="691"/>
        <v>2.1004885259912065E-3</v>
      </c>
      <c r="H1362" s="118">
        <f t="shared" si="704"/>
        <v>45524</v>
      </c>
      <c r="I1362" s="118">
        <f t="shared" si="692"/>
        <v>45524</v>
      </c>
      <c r="J1362" s="119">
        <f t="shared" si="699"/>
        <v>21</v>
      </c>
      <c r="K1362" s="119">
        <f t="shared" si="688"/>
        <v>10</v>
      </c>
      <c r="L1362" s="8">
        <f t="shared" si="700"/>
        <v>1.0009996800000001</v>
      </c>
      <c r="M1362" s="120">
        <f t="shared" si="689"/>
        <v>1.0046002700000001</v>
      </c>
      <c r="N1362" s="120">
        <f t="shared" si="682"/>
        <v>1.2934908299728731</v>
      </c>
      <c r="O1362" s="113">
        <f t="shared" si="685"/>
        <v>1.2947839000000001</v>
      </c>
      <c r="P1362" s="113">
        <f t="shared" si="693"/>
        <v>1447.9149078800001</v>
      </c>
      <c r="Q1362" s="11">
        <f t="shared" si="705"/>
        <v>0</v>
      </c>
      <c r="R1362" s="30">
        <f t="shared" si="701"/>
        <v>0</v>
      </c>
      <c r="S1362" s="8">
        <f t="shared" si="694"/>
        <v>0</v>
      </c>
      <c r="T1362" s="122">
        <f t="shared" si="702"/>
        <v>0.13059999999999999</v>
      </c>
      <c r="U1362" s="121">
        <f t="shared" si="684"/>
        <v>10</v>
      </c>
      <c r="V1362" s="121">
        <v>252</v>
      </c>
      <c r="W1362" s="120">
        <f t="shared" si="695"/>
        <v>1.004882853</v>
      </c>
      <c r="X1362" s="113">
        <f t="shared" si="683"/>
        <v>7.0699556499999998</v>
      </c>
      <c r="Y1362" s="113">
        <f t="shared" si="696"/>
        <v>0</v>
      </c>
      <c r="Z1362" s="125" t="str">
        <f t="shared" si="706"/>
        <v>J=</v>
      </c>
      <c r="AA1362" s="118">
        <f t="shared" si="707"/>
        <v>45524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>
        <f t="shared" si="697"/>
        <v>45508</v>
      </c>
      <c r="B1363" s="113">
        <f t="shared" si="690"/>
        <v>1454.9848635300002</v>
      </c>
      <c r="C1363" s="113">
        <f t="shared" si="703"/>
        <v>1118.26761816</v>
      </c>
      <c r="D1363" s="114">
        <f t="shared" si="698"/>
        <v>6926.96</v>
      </c>
      <c r="E1363" s="115">
        <f t="shared" si="686"/>
        <v>6941.51</v>
      </c>
      <c r="F1363" s="116">
        <f t="shared" si="687"/>
        <v>45465</v>
      </c>
      <c r="G1363" s="117">
        <f t="shared" si="691"/>
        <v>2.1004885259912065E-3</v>
      </c>
      <c r="H1363" s="118">
        <f t="shared" si="704"/>
        <v>45524</v>
      </c>
      <c r="I1363" s="118">
        <f t="shared" si="692"/>
        <v>45524</v>
      </c>
      <c r="J1363" s="119">
        <f t="shared" si="699"/>
        <v>21</v>
      </c>
      <c r="K1363" s="119">
        <f t="shared" si="688"/>
        <v>10</v>
      </c>
      <c r="L1363" s="8">
        <f t="shared" si="700"/>
        <v>1.0009996800000001</v>
      </c>
      <c r="M1363" s="120">
        <f t="shared" si="689"/>
        <v>1.0046002700000001</v>
      </c>
      <c r="N1363" s="120">
        <f t="shared" si="682"/>
        <v>1.2934908299728731</v>
      </c>
      <c r="O1363" s="113">
        <f t="shared" si="685"/>
        <v>1.2947839000000001</v>
      </c>
      <c r="P1363" s="113">
        <f t="shared" si="693"/>
        <v>1447.9149078800001</v>
      </c>
      <c r="Q1363" s="11">
        <f t="shared" si="705"/>
        <v>0</v>
      </c>
      <c r="R1363" s="30">
        <f t="shared" si="701"/>
        <v>0</v>
      </c>
      <c r="S1363" s="8">
        <f t="shared" si="694"/>
        <v>0</v>
      </c>
      <c r="T1363" s="122">
        <f t="shared" si="702"/>
        <v>0.13059999999999999</v>
      </c>
      <c r="U1363" s="121">
        <f t="shared" si="684"/>
        <v>10</v>
      </c>
      <c r="V1363" s="121">
        <v>252</v>
      </c>
      <c r="W1363" s="120">
        <f t="shared" si="695"/>
        <v>1.004882853</v>
      </c>
      <c r="X1363" s="113">
        <f t="shared" si="683"/>
        <v>7.0699556499999998</v>
      </c>
      <c r="Y1363" s="113">
        <f t="shared" si="696"/>
        <v>0</v>
      </c>
      <c r="Z1363" s="125" t="str">
        <f t="shared" si="706"/>
        <v>J=</v>
      </c>
      <c r="AA1363" s="118">
        <f t="shared" si="707"/>
        <v>45524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>
        <f t="shared" si="697"/>
        <v>45509</v>
      </c>
      <c r="B1364" s="113">
        <f t="shared" si="690"/>
        <v>1454.9848635300002</v>
      </c>
      <c r="C1364" s="113">
        <f t="shared" si="703"/>
        <v>1118.26761816</v>
      </c>
      <c r="D1364" s="114">
        <f t="shared" si="698"/>
        <v>6926.96</v>
      </c>
      <c r="E1364" s="115">
        <f t="shared" si="686"/>
        <v>6941.51</v>
      </c>
      <c r="F1364" s="116">
        <f t="shared" si="687"/>
        <v>45465</v>
      </c>
      <c r="G1364" s="117">
        <f t="shared" si="691"/>
        <v>2.1004885259912065E-3</v>
      </c>
      <c r="H1364" s="118">
        <f t="shared" si="704"/>
        <v>45524</v>
      </c>
      <c r="I1364" s="118">
        <f t="shared" si="692"/>
        <v>45524</v>
      </c>
      <c r="J1364" s="119">
        <f t="shared" si="699"/>
        <v>21</v>
      </c>
      <c r="K1364" s="119">
        <f t="shared" si="688"/>
        <v>10</v>
      </c>
      <c r="L1364" s="8">
        <f t="shared" si="700"/>
        <v>1.0009996800000001</v>
      </c>
      <c r="M1364" s="120">
        <f t="shared" si="689"/>
        <v>1.0046002700000001</v>
      </c>
      <c r="N1364" s="120">
        <f t="shared" si="682"/>
        <v>1.2934908299728731</v>
      </c>
      <c r="O1364" s="113">
        <f t="shared" si="685"/>
        <v>1.2947839000000001</v>
      </c>
      <c r="P1364" s="113">
        <f t="shared" si="693"/>
        <v>1447.9149078800001</v>
      </c>
      <c r="Q1364" s="11">
        <f t="shared" si="705"/>
        <v>0</v>
      </c>
      <c r="R1364" s="30">
        <f t="shared" si="701"/>
        <v>0</v>
      </c>
      <c r="S1364" s="8">
        <f t="shared" si="694"/>
        <v>0</v>
      </c>
      <c r="T1364" s="122">
        <f t="shared" si="702"/>
        <v>0.13059999999999999</v>
      </c>
      <c r="U1364" s="121">
        <f t="shared" si="684"/>
        <v>10</v>
      </c>
      <c r="V1364" s="121">
        <v>252</v>
      </c>
      <c r="W1364" s="120">
        <f t="shared" si="695"/>
        <v>1.004882853</v>
      </c>
      <c r="X1364" s="113">
        <f t="shared" si="683"/>
        <v>7.0699556499999998</v>
      </c>
      <c r="Y1364" s="113">
        <f t="shared" si="696"/>
        <v>0</v>
      </c>
      <c r="Z1364" s="125" t="str">
        <f t="shared" si="706"/>
        <v>J=</v>
      </c>
      <c r="AA1364" s="118">
        <f t="shared" si="707"/>
        <v>45524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>
        <f t="shared" si="697"/>
        <v>45510</v>
      </c>
      <c r="B1365" s="113">
        <f t="shared" si="690"/>
        <v>1455.83921418</v>
      </c>
      <c r="C1365" s="113">
        <f t="shared" si="703"/>
        <v>1118.26761816</v>
      </c>
      <c r="D1365" s="114">
        <f t="shared" si="698"/>
        <v>6926.96</v>
      </c>
      <c r="E1365" s="115">
        <f t="shared" si="686"/>
        <v>6941.51</v>
      </c>
      <c r="F1365" s="116">
        <f t="shared" si="687"/>
        <v>45465</v>
      </c>
      <c r="G1365" s="117">
        <f t="shared" si="691"/>
        <v>2.1004885259912065E-3</v>
      </c>
      <c r="H1365" s="118">
        <f t="shared" si="704"/>
        <v>45524</v>
      </c>
      <c r="I1365" s="118">
        <f t="shared" si="692"/>
        <v>45524</v>
      </c>
      <c r="J1365" s="119">
        <f t="shared" si="699"/>
        <v>21</v>
      </c>
      <c r="K1365" s="119">
        <f t="shared" si="688"/>
        <v>11</v>
      </c>
      <c r="L1365" s="8">
        <f t="shared" si="700"/>
        <v>1.0010996999999999</v>
      </c>
      <c r="M1365" s="120">
        <f t="shared" si="689"/>
        <v>1.0046002700000001</v>
      </c>
      <c r="N1365" s="120">
        <f t="shared" si="682"/>
        <v>1.2934908299728731</v>
      </c>
      <c r="O1365" s="113">
        <f t="shared" si="685"/>
        <v>1.2949132800000001</v>
      </c>
      <c r="P1365" s="113">
        <f t="shared" si="693"/>
        <v>1448.05958934</v>
      </c>
      <c r="Q1365" s="11">
        <f t="shared" si="705"/>
        <v>0</v>
      </c>
      <c r="R1365" s="30">
        <f t="shared" si="701"/>
        <v>0</v>
      </c>
      <c r="S1365" s="8">
        <f t="shared" si="694"/>
        <v>0</v>
      </c>
      <c r="T1365" s="122">
        <f t="shared" si="702"/>
        <v>0.13059999999999999</v>
      </c>
      <c r="U1365" s="121">
        <f t="shared" si="684"/>
        <v>11</v>
      </c>
      <c r="V1365" s="121">
        <v>252</v>
      </c>
      <c r="W1365" s="120">
        <f t="shared" si="695"/>
        <v>1.0053724479999999</v>
      </c>
      <c r="X1365" s="113">
        <f t="shared" si="683"/>
        <v>7.7796248400000003</v>
      </c>
      <c r="Y1365" s="113">
        <f t="shared" si="696"/>
        <v>0</v>
      </c>
      <c r="Z1365" s="125" t="str">
        <f t="shared" si="706"/>
        <v>J=</v>
      </c>
      <c r="AA1365" s="118">
        <f t="shared" si="707"/>
        <v>45524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>
        <f t="shared" si="697"/>
        <v>45511</v>
      </c>
      <c r="B1366" s="113">
        <f t="shared" si="690"/>
        <v>1456.69405119</v>
      </c>
      <c r="C1366" s="113">
        <f t="shared" si="703"/>
        <v>1118.26761816</v>
      </c>
      <c r="D1366" s="114">
        <f t="shared" si="698"/>
        <v>6926.96</v>
      </c>
      <c r="E1366" s="115">
        <f t="shared" si="686"/>
        <v>6941.51</v>
      </c>
      <c r="F1366" s="116">
        <f t="shared" si="687"/>
        <v>45465</v>
      </c>
      <c r="G1366" s="117">
        <f t="shared" si="691"/>
        <v>2.1004885259912065E-3</v>
      </c>
      <c r="H1366" s="118">
        <f t="shared" si="704"/>
        <v>45524</v>
      </c>
      <c r="I1366" s="118">
        <f t="shared" si="692"/>
        <v>45524</v>
      </c>
      <c r="J1366" s="119">
        <f t="shared" si="699"/>
        <v>21</v>
      </c>
      <c r="K1366" s="119">
        <f t="shared" si="688"/>
        <v>12</v>
      </c>
      <c r="L1366" s="8">
        <f t="shared" si="700"/>
        <v>1.00119973</v>
      </c>
      <c r="M1366" s="120">
        <f t="shared" si="689"/>
        <v>1.0046002700000001</v>
      </c>
      <c r="N1366" s="120">
        <f t="shared" si="682"/>
        <v>1.2934908299728731</v>
      </c>
      <c r="O1366" s="113">
        <f t="shared" si="685"/>
        <v>1.29504266</v>
      </c>
      <c r="P1366" s="113">
        <f t="shared" si="693"/>
        <v>1448.20427081</v>
      </c>
      <c r="Q1366" s="11">
        <f t="shared" si="705"/>
        <v>0</v>
      </c>
      <c r="R1366" s="30">
        <f t="shared" si="701"/>
        <v>0</v>
      </c>
      <c r="S1366" s="8">
        <f t="shared" si="694"/>
        <v>0</v>
      </c>
      <c r="T1366" s="122">
        <f t="shared" si="702"/>
        <v>0.13059999999999999</v>
      </c>
      <c r="U1366" s="121">
        <f t="shared" si="684"/>
        <v>12</v>
      </c>
      <c r="V1366" s="121">
        <v>252</v>
      </c>
      <c r="W1366" s="120">
        <f t="shared" si="695"/>
        <v>1.005862281</v>
      </c>
      <c r="X1366" s="113">
        <f t="shared" si="683"/>
        <v>8.4897803799999991</v>
      </c>
      <c r="Y1366" s="113">
        <f t="shared" si="696"/>
        <v>0</v>
      </c>
      <c r="Z1366" s="125" t="str">
        <f t="shared" si="706"/>
        <v>J=</v>
      </c>
      <c r="AA1366" s="118">
        <f t="shared" si="707"/>
        <v>45524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>
        <f t="shared" si="697"/>
        <v>45512</v>
      </c>
      <c r="B1367" s="113">
        <f t="shared" si="690"/>
        <v>1457.5494210900001</v>
      </c>
      <c r="C1367" s="113">
        <f t="shared" si="703"/>
        <v>1118.26761816</v>
      </c>
      <c r="D1367" s="114">
        <f t="shared" si="698"/>
        <v>6926.96</v>
      </c>
      <c r="E1367" s="115">
        <f t="shared" si="686"/>
        <v>6941.51</v>
      </c>
      <c r="F1367" s="116">
        <f t="shared" si="687"/>
        <v>45465</v>
      </c>
      <c r="G1367" s="117">
        <f t="shared" si="691"/>
        <v>2.1004885259912065E-3</v>
      </c>
      <c r="H1367" s="118">
        <f t="shared" si="704"/>
        <v>45524</v>
      </c>
      <c r="I1367" s="118">
        <f t="shared" si="692"/>
        <v>45524</v>
      </c>
      <c r="J1367" s="119">
        <f t="shared" si="699"/>
        <v>21</v>
      </c>
      <c r="K1367" s="119">
        <f t="shared" si="688"/>
        <v>13</v>
      </c>
      <c r="L1367" s="8">
        <f t="shared" si="700"/>
        <v>1.0012997800000001</v>
      </c>
      <c r="M1367" s="120">
        <f t="shared" si="689"/>
        <v>1.0046002700000001</v>
      </c>
      <c r="N1367" s="120">
        <f t="shared" si="682"/>
        <v>1.2934908299728731</v>
      </c>
      <c r="O1367" s="113">
        <f t="shared" si="685"/>
        <v>1.2951720799999999</v>
      </c>
      <c r="P1367" s="113">
        <f t="shared" si="693"/>
        <v>1448.3489970000001</v>
      </c>
      <c r="Q1367" s="11">
        <f t="shared" si="705"/>
        <v>0</v>
      </c>
      <c r="R1367" s="30">
        <f t="shared" si="701"/>
        <v>0</v>
      </c>
      <c r="S1367" s="8">
        <f t="shared" si="694"/>
        <v>0</v>
      </c>
      <c r="T1367" s="122">
        <f t="shared" si="702"/>
        <v>0.13059999999999999</v>
      </c>
      <c r="U1367" s="121">
        <f t="shared" si="684"/>
        <v>13</v>
      </c>
      <c r="V1367" s="121">
        <v>252</v>
      </c>
      <c r="W1367" s="120">
        <f t="shared" si="695"/>
        <v>1.006352353</v>
      </c>
      <c r="X1367" s="113">
        <f t="shared" si="683"/>
        <v>9.2004240900000003</v>
      </c>
      <c r="Y1367" s="113">
        <f t="shared" si="696"/>
        <v>0</v>
      </c>
      <c r="Z1367" s="125" t="str">
        <f t="shared" si="706"/>
        <v>J=</v>
      </c>
      <c r="AA1367" s="118">
        <f t="shared" si="707"/>
        <v>45524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>
        <f t="shared" si="697"/>
        <v>45513</v>
      </c>
      <c r="B1368" s="113">
        <f t="shared" si="690"/>
        <v>1458.4052677899999</v>
      </c>
      <c r="C1368" s="113">
        <f t="shared" si="703"/>
        <v>1118.26761816</v>
      </c>
      <c r="D1368" s="114">
        <f t="shared" si="698"/>
        <v>6926.96</v>
      </c>
      <c r="E1368" s="115">
        <f t="shared" si="686"/>
        <v>6941.51</v>
      </c>
      <c r="F1368" s="116">
        <f t="shared" si="687"/>
        <v>45465</v>
      </c>
      <c r="G1368" s="117">
        <f t="shared" si="691"/>
        <v>2.1004885259912065E-3</v>
      </c>
      <c r="H1368" s="118">
        <f t="shared" si="704"/>
        <v>45524</v>
      </c>
      <c r="I1368" s="118">
        <f t="shared" si="692"/>
        <v>45524</v>
      </c>
      <c r="J1368" s="119">
        <f t="shared" si="699"/>
        <v>21</v>
      </c>
      <c r="K1368" s="119">
        <f t="shared" si="688"/>
        <v>14</v>
      </c>
      <c r="L1368" s="8">
        <f t="shared" si="700"/>
        <v>1.00139983</v>
      </c>
      <c r="M1368" s="120">
        <f t="shared" si="689"/>
        <v>1.0046002700000001</v>
      </c>
      <c r="N1368" s="120">
        <f t="shared" si="682"/>
        <v>1.2934908299728731</v>
      </c>
      <c r="O1368" s="113">
        <f t="shared" si="685"/>
        <v>1.2953014899999999</v>
      </c>
      <c r="P1368" s="113">
        <f t="shared" si="693"/>
        <v>1448.49371202</v>
      </c>
      <c r="Q1368" s="11">
        <f t="shared" si="705"/>
        <v>0</v>
      </c>
      <c r="R1368" s="30">
        <f t="shared" si="701"/>
        <v>0</v>
      </c>
      <c r="S1368" s="8">
        <f t="shared" si="694"/>
        <v>0</v>
      </c>
      <c r="T1368" s="122">
        <f t="shared" si="702"/>
        <v>0.13059999999999999</v>
      </c>
      <c r="U1368" s="121">
        <f t="shared" si="684"/>
        <v>14</v>
      </c>
      <c r="V1368" s="121">
        <v>252</v>
      </c>
      <c r="W1368" s="120">
        <f t="shared" si="695"/>
        <v>1.0068426640000001</v>
      </c>
      <c r="X1368" s="113">
        <f t="shared" si="683"/>
        <v>9.9115557699999997</v>
      </c>
      <c r="Y1368" s="113">
        <f t="shared" si="696"/>
        <v>0</v>
      </c>
      <c r="Z1368" s="125" t="str">
        <f t="shared" si="706"/>
        <v>J=</v>
      </c>
      <c r="AA1368" s="118">
        <f t="shared" si="707"/>
        <v>45524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>
        <f t="shared" si="697"/>
        <v>45514</v>
      </c>
      <c r="B1369" s="113">
        <f t="shared" si="690"/>
        <v>1459.2616236900001</v>
      </c>
      <c r="C1369" s="113">
        <f t="shared" si="703"/>
        <v>1118.26761816</v>
      </c>
      <c r="D1369" s="114">
        <f t="shared" si="698"/>
        <v>6926.96</v>
      </c>
      <c r="E1369" s="115">
        <f t="shared" si="686"/>
        <v>6941.51</v>
      </c>
      <c r="F1369" s="116">
        <f t="shared" si="687"/>
        <v>45465</v>
      </c>
      <c r="G1369" s="117">
        <f t="shared" si="691"/>
        <v>2.1004885259912065E-3</v>
      </c>
      <c r="H1369" s="118">
        <f t="shared" si="704"/>
        <v>45524</v>
      </c>
      <c r="I1369" s="118">
        <f t="shared" si="692"/>
        <v>45524</v>
      </c>
      <c r="J1369" s="119">
        <f t="shared" si="699"/>
        <v>21</v>
      </c>
      <c r="K1369" s="119">
        <f t="shared" si="688"/>
        <v>15</v>
      </c>
      <c r="L1369" s="8">
        <f t="shared" si="700"/>
        <v>1.0014998900000001</v>
      </c>
      <c r="M1369" s="120">
        <f t="shared" si="689"/>
        <v>1.0046002700000001</v>
      </c>
      <c r="N1369" s="120">
        <f t="shared" si="682"/>
        <v>1.2934908299728731</v>
      </c>
      <c r="O1369" s="113">
        <f t="shared" si="685"/>
        <v>1.29543092</v>
      </c>
      <c r="P1369" s="113">
        <f t="shared" si="693"/>
        <v>1448.63844939</v>
      </c>
      <c r="Q1369" s="11">
        <f t="shared" si="705"/>
        <v>0</v>
      </c>
      <c r="R1369" s="30">
        <f t="shared" si="701"/>
        <v>0</v>
      </c>
      <c r="S1369" s="8">
        <f t="shared" si="694"/>
        <v>0</v>
      </c>
      <c r="T1369" s="122">
        <f t="shared" si="702"/>
        <v>0.13059999999999999</v>
      </c>
      <c r="U1369" s="121">
        <f t="shared" si="684"/>
        <v>15</v>
      </c>
      <c r="V1369" s="121">
        <v>252</v>
      </c>
      <c r="W1369" s="120">
        <f t="shared" si="695"/>
        <v>1.0073332129999999</v>
      </c>
      <c r="X1369" s="113">
        <f t="shared" si="683"/>
        <v>10.623174300000001</v>
      </c>
      <c r="Y1369" s="113">
        <f t="shared" si="696"/>
        <v>0</v>
      </c>
      <c r="Z1369" s="125" t="str">
        <f t="shared" si="706"/>
        <v>J=</v>
      </c>
      <c r="AA1369" s="118">
        <f t="shared" si="707"/>
        <v>45524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>
        <f t="shared" si="697"/>
        <v>45515</v>
      </c>
      <c r="B1370" s="113">
        <f t="shared" si="690"/>
        <v>1459.2616236900001</v>
      </c>
      <c r="C1370" s="113">
        <f t="shared" si="703"/>
        <v>1118.26761816</v>
      </c>
      <c r="D1370" s="114">
        <f t="shared" si="698"/>
        <v>6926.96</v>
      </c>
      <c r="E1370" s="115">
        <f t="shared" si="686"/>
        <v>6941.51</v>
      </c>
      <c r="F1370" s="116">
        <f t="shared" si="687"/>
        <v>45465</v>
      </c>
      <c r="G1370" s="117">
        <f t="shared" si="691"/>
        <v>2.1004885259912065E-3</v>
      </c>
      <c r="H1370" s="118">
        <f t="shared" si="704"/>
        <v>45524</v>
      </c>
      <c r="I1370" s="118">
        <f t="shared" si="692"/>
        <v>45524</v>
      </c>
      <c r="J1370" s="119">
        <f t="shared" si="699"/>
        <v>21</v>
      </c>
      <c r="K1370" s="119">
        <f t="shared" si="688"/>
        <v>15</v>
      </c>
      <c r="L1370" s="8">
        <f t="shared" si="700"/>
        <v>1.0014998900000001</v>
      </c>
      <c r="M1370" s="120">
        <f t="shared" si="689"/>
        <v>1.0046002700000001</v>
      </c>
      <c r="N1370" s="120">
        <f t="shared" si="682"/>
        <v>1.2934908299728731</v>
      </c>
      <c r="O1370" s="113">
        <f t="shared" si="685"/>
        <v>1.29543092</v>
      </c>
      <c r="P1370" s="113">
        <f t="shared" si="693"/>
        <v>1448.63844939</v>
      </c>
      <c r="Q1370" s="11">
        <f t="shared" si="705"/>
        <v>0</v>
      </c>
      <c r="R1370" s="30">
        <f t="shared" si="701"/>
        <v>0</v>
      </c>
      <c r="S1370" s="8">
        <f t="shared" si="694"/>
        <v>0</v>
      </c>
      <c r="T1370" s="122">
        <f t="shared" si="702"/>
        <v>0.13059999999999999</v>
      </c>
      <c r="U1370" s="121">
        <f t="shared" si="684"/>
        <v>15</v>
      </c>
      <c r="V1370" s="121">
        <v>252</v>
      </c>
      <c r="W1370" s="120">
        <f t="shared" si="695"/>
        <v>1.0073332129999999</v>
      </c>
      <c r="X1370" s="113">
        <f t="shared" si="683"/>
        <v>10.623174300000001</v>
      </c>
      <c r="Y1370" s="113">
        <f t="shared" si="696"/>
        <v>0</v>
      </c>
      <c r="Z1370" s="125" t="str">
        <f t="shared" si="706"/>
        <v>J=</v>
      </c>
      <c r="AA1370" s="118">
        <f t="shared" si="707"/>
        <v>45524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>
        <f t="shared" si="697"/>
        <v>45516</v>
      </c>
      <c r="B1371" s="113">
        <f t="shared" si="690"/>
        <v>1459.2616236900001</v>
      </c>
      <c r="C1371" s="113">
        <f t="shared" si="703"/>
        <v>1118.26761816</v>
      </c>
      <c r="D1371" s="114">
        <f t="shared" si="698"/>
        <v>6926.96</v>
      </c>
      <c r="E1371" s="115">
        <f t="shared" si="686"/>
        <v>6941.51</v>
      </c>
      <c r="F1371" s="116">
        <f t="shared" si="687"/>
        <v>45465</v>
      </c>
      <c r="G1371" s="117">
        <f t="shared" si="691"/>
        <v>2.1004885259912065E-3</v>
      </c>
      <c r="H1371" s="118">
        <f t="shared" si="704"/>
        <v>45524</v>
      </c>
      <c r="I1371" s="118">
        <f t="shared" si="692"/>
        <v>45524</v>
      </c>
      <c r="J1371" s="119">
        <f t="shared" si="699"/>
        <v>21</v>
      </c>
      <c r="K1371" s="119">
        <f t="shared" si="688"/>
        <v>15</v>
      </c>
      <c r="L1371" s="8">
        <f t="shared" si="700"/>
        <v>1.0014998900000001</v>
      </c>
      <c r="M1371" s="120">
        <f t="shared" si="689"/>
        <v>1.0046002700000001</v>
      </c>
      <c r="N1371" s="120">
        <f t="shared" si="682"/>
        <v>1.2934908299728731</v>
      </c>
      <c r="O1371" s="113">
        <f t="shared" si="685"/>
        <v>1.29543092</v>
      </c>
      <c r="P1371" s="113">
        <f t="shared" si="693"/>
        <v>1448.63844939</v>
      </c>
      <c r="Q1371" s="11">
        <f t="shared" si="705"/>
        <v>0</v>
      </c>
      <c r="R1371" s="30">
        <f t="shared" si="701"/>
        <v>0</v>
      </c>
      <c r="S1371" s="8">
        <f t="shared" si="694"/>
        <v>0</v>
      </c>
      <c r="T1371" s="122">
        <f t="shared" si="702"/>
        <v>0.13059999999999999</v>
      </c>
      <c r="U1371" s="121">
        <f t="shared" si="684"/>
        <v>15</v>
      </c>
      <c r="V1371" s="121">
        <v>252</v>
      </c>
      <c r="W1371" s="120">
        <f t="shared" si="695"/>
        <v>1.0073332129999999</v>
      </c>
      <c r="X1371" s="113">
        <f t="shared" si="683"/>
        <v>10.623174300000001</v>
      </c>
      <c r="Y1371" s="113">
        <f t="shared" si="696"/>
        <v>0</v>
      </c>
      <c r="Z1371" s="125" t="str">
        <f t="shared" si="706"/>
        <v>J=</v>
      </c>
      <c r="AA1371" s="118">
        <f t="shared" si="707"/>
        <v>45524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>
        <f t="shared" si="697"/>
        <v>45517</v>
      </c>
      <c r="B1372" s="113">
        <f t="shared" si="690"/>
        <v>1460.1184918599999</v>
      </c>
      <c r="C1372" s="113">
        <f t="shared" si="703"/>
        <v>1118.26761816</v>
      </c>
      <c r="D1372" s="114">
        <f t="shared" si="698"/>
        <v>6926.96</v>
      </c>
      <c r="E1372" s="115">
        <f t="shared" si="686"/>
        <v>6941.51</v>
      </c>
      <c r="F1372" s="116">
        <f t="shared" si="687"/>
        <v>45465</v>
      </c>
      <c r="G1372" s="117">
        <f t="shared" si="691"/>
        <v>2.1004885259912065E-3</v>
      </c>
      <c r="H1372" s="118">
        <f t="shared" si="704"/>
        <v>45524</v>
      </c>
      <c r="I1372" s="118">
        <f t="shared" si="692"/>
        <v>45524</v>
      </c>
      <c r="J1372" s="119">
        <f t="shared" si="699"/>
        <v>21</v>
      </c>
      <c r="K1372" s="119">
        <f t="shared" si="688"/>
        <v>16</v>
      </c>
      <c r="L1372" s="8">
        <f t="shared" si="700"/>
        <v>1.00159997</v>
      </c>
      <c r="M1372" s="120">
        <f t="shared" si="689"/>
        <v>1.0046002700000001</v>
      </c>
      <c r="N1372" s="120">
        <f t="shared" si="682"/>
        <v>1.2934908299728731</v>
      </c>
      <c r="O1372" s="113">
        <f t="shared" si="685"/>
        <v>1.29556037</v>
      </c>
      <c r="P1372" s="113">
        <f t="shared" si="693"/>
        <v>1448.7832091400001</v>
      </c>
      <c r="Q1372" s="11">
        <f t="shared" si="705"/>
        <v>0</v>
      </c>
      <c r="R1372" s="30">
        <f t="shared" si="701"/>
        <v>0</v>
      </c>
      <c r="S1372" s="8">
        <f t="shared" si="694"/>
        <v>0</v>
      </c>
      <c r="T1372" s="122">
        <f t="shared" si="702"/>
        <v>0.13059999999999999</v>
      </c>
      <c r="U1372" s="121">
        <f t="shared" si="684"/>
        <v>16</v>
      </c>
      <c r="V1372" s="121">
        <v>252</v>
      </c>
      <c r="W1372" s="120">
        <f t="shared" si="695"/>
        <v>1.007824002</v>
      </c>
      <c r="X1372" s="113">
        <f t="shared" si="683"/>
        <v>11.33528272</v>
      </c>
      <c r="Y1372" s="113">
        <f t="shared" si="696"/>
        <v>0</v>
      </c>
      <c r="Z1372" s="125" t="str">
        <f t="shared" si="706"/>
        <v>J=</v>
      </c>
      <c r="AA1372" s="118">
        <f t="shared" si="707"/>
        <v>45524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>
        <f t="shared" si="697"/>
        <v>45518</v>
      </c>
      <c r="B1373" s="113">
        <f t="shared" si="690"/>
        <v>1460.9758483999999</v>
      </c>
      <c r="C1373" s="113">
        <f t="shared" si="703"/>
        <v>1118.26761816</v>
      </c>
      <c r="D1373" s="114">
        <f t="shared" si="698"/>
        <v>6926.96</v>
      </c>
      <c r="E1373" s="115">
        <f t="shared" si="686"/>
        <v>6941.51</v>
      </c>
      <c r="F1373" s="116">
        <f t="shared" si="687"/>
        <v>45465</v>
      </c>
      <c r="G1373" s="117">
        <f t="shared" si="691"/>
        <v>2.1004885259912065E-3</v>
      </c>
      <c r="H1373" s="118">
        <f t="shared" si="704"/>
        <v>45524</v>
      </c>
      <c r="I1373" s="118">
        <f t="shared" si="692"/>
        <v>45524</v>
      </c>
      <c r="J1373" s="119">
        <f t="shared" si="699"/>
        <v>21</v>
      </c>
      <c r="K1373" s="119">
        <f t="shared" si="688"/>
        <v>17</v>
      </c>
      <c r="L1373" s="8">
        <f t="shared" si="700"/>
        <v>1.00170005</v>
      </c>
      <c r="M1373" s="120">
        <f t="shared" si="689"/>
        <v>1.0046002700000001</v>
      </c>
      <c r="N1373" s="120">
        <f t="shared" si="682"/>
        <v>1.2934908299728731</v>
      </c>
      <c r="O1373" s="113">
        <f t="shared" si="685"/>
        <v>1.29568982</v>
      </c>
      <c r="P1373" s="113">
        <f t="shared" si="693"/>
        <v>1448.92796888</v>
      </c>
      <c r="Q1373" s="11">
        <f t="shared" si="705"/>
        <v>0</v>
      </c>
      <c r="R1373" s="30">
        <f t="shared" si="701"/>
        <v>0</v>
      </c>
      <c r="S1373" s="8">
        <f t="shared" si="694"/>
        <v>0</v>
      </c>
      <c r="T1373" s="122">
        <f t="shared" si="702"/>
        <v>0.13059999999999999</v>
      </c>
      <c r="U1373" s="121">
        <f t="shared" si="684"/>
        <v>17</v>
      </c>
      <c r="V1373" s="121">
        <v>252</v>
      </c>
      <c r="W1373" s="120">
        <f t="shared" si="695"/>
        <v>1.0083150299999999</v>
      </c>
      <c r="X1373" s="113">
        <f t="shared" si="683"/>
        <v>12.04787952</v>
      </c>
      <c r="Y1373" s="113">
        <f t="shared" si="696"/>
        <v>0</v>
      </c>
      <c r="Z1373" s="125" t="str">
        <f t="shared" si="706"/>
        <v>J=</v>
      </c>
      <c r="AA1373" s="118">
        <f t="shared" si="707"/>
        <v>45524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>
        <f t="shared" si="697"/>
        <v>45519</v>
      </c>
      <c r="B1374" s="113">
        <f t="shared" si="690"/>
        <v>1461.8337160000001</v>
      </c>
      <c r="C1374" s="113">
        <f t="shared" si="703"/>
        <v>1118.26761816</v>
      </c>
      <c r="D1374" s="114">
        <f t="shared" si="698"/>
        <v>6926.96</v>
      </c>
      <c r="E1374" s="115">
        <f t="shared" si="686"/>
        <v>6941.51</v>
      </c>
      <c r="F1374" s="116">
        <f t="shared" si="687"/>
        <v>45465</v>
      </c>
      <c r="G1374" s="117">
        <f t="shared" si="691"/>
        <v>2.1004885259912065E-3</v>
      </c>
      <c r="H1374" s="118">
        <f t="shared" si="704"/>
        <v>45524</v>
      </c>
      <c r="I1374" s="118">
        <f t="shared" si="692"/>
        <v>45524</v>
      </c>
      <c r="J1374" s="119">
        <f t="shared" si="699"/>
        <v>21</v>
      </c>
      <c r="K1374" s="119">
        <f t="shared" si="688"/>
        <v>18</v>
      </c>
      <c r="L1374" s="8">
        <f t="shared" si="700"/>
        <v>1.0018001400000001</v>
      </c>
      <c r="M1374" s="120">
        <f t="shared" si="689"/>
        <v>1.0046002700000001</v>
      </c>
      <c r="N1374" s="120">
        <f t="shared" si="682"/>
        <v>1.2934908299728731</v>
      </c>
      <c r="O1374" s="113">
        <f t="shared" si="685"/>
        <v>1.2958192900000001</v>
      </c>
      <c r="P1374" s="113">
        <f t="shared" si="693"/>
        <v>1449.07275099</v>
      </c>
      <c r="Q1374" s="11">
        <f t="shared" si="705"/>
        <v>0</v>
      </c>
      <c r="R1374" s="30">
        <f t="shared" si="701"/>
        <v>0</v>
      </c>
      <c r="S1374" s="8">
        <f t="shared" si="694"/>
        <v>0</v>
      </c>
      <c r="T1374" s="122">
        <f t="shared" si="702"/>
        <v>0.13059999999999999</v>
      </c>
      <c r="U1374" s="121">
        <f t="shared" si="684"/>
        <v>18</v>
      </c>
      <c r="V1374" s="121">
        <v>252</v>
      </c>
      <c r="W1374" s="120">
        <f t="shared" si="695"/>
        <v>1.008806297</v>
      </c>
      <c r="X1374" s="113">
        <f t="shared" si="683"/>
        <v>12.76096501</v>
      </c>
      <c r="Y1374" s="113">
        <f t="shared" si="696"/>
        <v>0</v>
      </c>
      <c r="Z1374" s="125" t="str">
        <f t="shared" si="706"/>
        <v>J=</v>
      </c>
      <c r="AA1374" s="118">
        <f t="shared" si="707"/>
        <v>45524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>
        <f t="shared" si="697"/>
        <v>45520</v>
      </c>
      <c r="B1375" s="113">
        <f t="shared" si="690"/>
        <v>1462.6920947900001</v>
      </c>
      <c r="C1375" s="113">
        <f t="shared" si="703"/>
        <v>1118.26761816</v>
      </c>
      <c r="D1375" s="114">
        <f t="shared" si="698"/>
        <v>6926.96</v>
      </c>
      <c r="E1375" s="115">
        <f t="shared" si="686"/>
        <v>6941.51</v>
      </c>
      <c r="F1375" s="116">
        <f t="shared" si="687"/>
        <v>45465</v>
      </c>
      <c r="G1375" s="117">
        <f t="shared" si="691"/>
        <v>2.1004885259912065E-3</v>
      </c>
      <c r="H1375" s="118">
        <f t="shared" si="704"/>
        <v>45524</v>
      </c>
      <c r="I1375" s="118">
        <f t="shared" si="692"/>
        <v>45524</v>
      </c>
      <c r="J1375" s="119">
        <f t="shared" si="699"/>
        <v>21</v>
      </c>
      <c r="K1375" s="119">
        <f t="shared" si="688"/>
        <v>19</v>
      </c>
      <c r="L1375" s="8">
        <f t="shared" si="700"/>
        <v>1.00190025</v>
      </c>
      <c r="M1375" s="120">
        <f t="shared" si="689"/>
        <v>1.0046002700000001</v>
      </c>
      <c r="N1375" s="120">
        <f t="shared" ref="N1375:N1438" si="708">IF(I1375&gt;I1374,N1374*M1375,N1374)</f>
        <v>1.2934908299728731</v>
      </c>
      <c r="O1375" s="113">
        <f t="shared" si="685"/>
        <v>1.29594878</v>
      </c>
      <c r="P1375" s="113">
        <f t="shared" si="693"/>
        <v>1449.2175554600001</v>
      </c>
      <c r="Q1375" s="11">
        <f t="shared" si="705"/>
        <v>0</v>
      </c>
      <c r="R1375" s="30">
        <f t="shared" si="701"/>
        <v>0</v>
      </c>
      <c r="S1375" s="8">
        <f t="shared" si="694"/>
        <v>0</v>
      </c>
      <c r="T1375" s="122">
        <f t="shared" si="702"/>
        <v>0.13059999999999999</v>
      </c>
      <c r="U1375" s="121">
        <f t="shared" si="684"/>
        <v>19</v>
      </c>
      <c r="V1375" s="121">
        <v>252</v>
      </c>
      <c r="W1375" s="120">
        <f t="shared" si="695"/>
        <v>1.0092978029999999</v>
      </c>
      <c r="X1375" s="113">
        <f t="shared" si="683"/>
        <v>13.474539330000001</v>
      </c>
      <c r="Y1375" s="113">
        <f t="shared" si="696"/>
        <v>0</v>
      </c>
      <c r="Z1375" s="125" t="str">
        <f t="shared" si="706"/>
        <v>J=</v>
      </c>
      <c r="AA1375" s="118">
        <f t="shared" si="707"/>
        <v>45524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>
        <f t="shared" si="697"/>
        <v>45521</v>
      </c>
      <c r="B1376" s="113">
        <f t="shared" si="690"/>
        <v>1463.5509637800001</v>
      </c>
      <c r="C1376" s="113">
        <f t="shared" si="703"/>
        <v>1118.26761816</v>
      </c>
      <c r="D1376" s="114">
        <f t="shared" si="698"/>
        <v>6926.96</v>
      </c>
      <c r="E1376" s="115">
        <f t="shared" si="686"/>
        <v>6941.51</v>
      </c>
      <c r="F1376" s="116">
        <f t="shared" si="687"/>
        <v>45465</v>
      </c>
      <c r="G1376" s="117">
        <f t="shared" si="691"/>
        <v>2.1004885259912065E-3</v>
      </c>
      <c r="H1376" s="118">
        <f t="shared" si="704"/>
        <v>45524</v>
      </c>
      <c r="I1376" s="118">
        <f t="shared" si="692"/>
        <v>45524</v>
      </c>
      <c r="J1376" s="119">
        <f t="shared" si="699"/>
        <v>21</v>
      </c>
      <c r="K1376" s="119">
        <f t="shared" si="688"/>
        <v>20</v>
      </c>
      <c r="L1376" s="8">
        <f t="shared" si="700"/>
        <v>1.00200036</v>
      </c>
      <c r="M1376" s="120">
        <f t="shared" si="689"/>
        <v>1.0046002700000001</v>
      </c>
      <c r="N1376" s="120">
        <f t="shared" si="708"/>
        <v>1.2934908299728731</v>
      </c>
      <c r="O1376" s="113">
        <f t="shared" si="685"/>
        <v>1.29607827</v>
      </c>
      <c r="P1376" s="113">
        <f t="shared" si="693"/>
        <v>1449.36235994</v>
      </c>
      <c r="Q1376" s="11">
        <f t="shared" si="705"/>
        <v>0</v>
      </c>
      <c r="R1376" s="30">
        <f t="shared" si="701"/>
        <v>0</v>
      </c>
      <c r="S1376" s="8">
        <f t="shared" si="694"/>
        <v>0</v>
      </c>
      <c r="T1376" s="122">
        <f t="shared" si="702"/>
        <v>0.13059999999999999</v>
      </c>
      <c r="U1376" s="121">
        <f t="shared" si="684"/>
        <v>20</v>
      </c>
      <c r="V1376" s="121">
        <v>252</v>
      </c>
      <c r="W1376" s="120">
        <f t="shared" si="695"/>
        <v>1.009789549</v>
      </c>
      <c r="X1376" s="113">
        <f t="shared" si="683"/>
        <v>14.188603840000001</v>
      </c>
      <c r="Y1376" s="113">
        <f t="shared" si="696"/>
        <v>0</v>
      </c>
      <c r="Z1376" s="125" t="str">
        <f t="shared" si="706"/>
        <v>J=</v>
      </c>
      <c r="AA1376" s="118">
        <f t="shared" si="707"/>
        <v>45524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>
        <f t="shared" si="697"/>
        <v>45522</v>
      </c>
      <c r="B1377" s="113">
        <f t="shared" si="690"/>
        <v>1463.5509637800001</v>
      </c>
      <c r="C1377" s="113">
        <f t="shared" si="703"/>
        <v>1118.26761816</v>
      </c>
      <c r="D1377" s="114">
        <f t="shared" si="698"/>
        <v>6926.96</v>
      </c>
      <c r="E1377" s="115">
        <f t="shared" si="686"/>
        <v>6941.51</v>
      </c>
      <c r="F1377" s="116">
        <f t="shared" si="687"/>
        <v>45465</v>
      </c>
      <c r="G1377" s="117">
        <f t="shared" si="691"/>
        <v>2.1004885259912065E-3</v>
      </c>
      <c r="H1377" s="118">
        <f t="shared" si="704"/>
        <v>45524</v>
      </c>
      <c r="I1377" s="118">
        <f t="shared" si="692"/>
        <v>45524</v>
      </c>
      <c r="J1377" s="119">
        <f t="shared" si="699"/>
        <v>21</v>
      </c>
      <c r="K1377" s="119">
        <f t="shared" si="688"/>
        <v>20</v>
      </c>
      <c r="L1377" s="8">
        <f t="shared" si="700"/>
        <v>1.00200036</v>
      </c>
      <c r="M1377" s="120">
        <f t="shared" si="689"/>
        <v>1.0046002700000001</v>
      </c>
      <c r="N1377" s="120">
        <f t="shared" si="708"/>
        <v>1.2934908299728731</v>
      </c>
      <c r="O1377" s="113">
        <f t="shared" si="685"/>
        <v>1.29607827</v>
      </c>
      <c r="P1377" s="113">
        <f t="shared" si="693"/>
        <v>1449.36235994</v>
      </c>
      <c r="Q1377" s="11">
        <f t="shared" si="705"/>
        <v>0</v>
      </c>
      <c r="R1377" s="30">
        <f t="shared" si="701"/>
        <v>0</v>
      </c>
      <c r="S1377" s="8">
        <f t="shared" si="694"/>
        <v>0</v>
      </c>
      <c r="T1377" s="122">
        <f t="shared" si="702"/>
        <v>0.13059999999999999</v>
      </c>
      <c r="U1377" s="121">
        <f t="shared" si="684"/>
        <v>20</v>
      </c>
      <c r="V1377" s="121">
        <v>252</v>
      </c>
      <c r="W1377" s="120">
        <f t="shared" si="695"/>
        <v>1.009789549</v>
      </c>
      <c r="X1377" s="113">
        <f t="shared" si="683"/>
        <v>14.188603840000001</v>
      </c>
      <c r="Y1377" s="113">
        <f t="shared" si="696"/>
        <v>0</v>
      </c>
      <c r="Z1377" s="125" t="str">
        <f t="shared" si="706"/>
        <v>J=</v>
      </c>
      <c r="AA1377" s="118">
        <f t="shared" si="707"/>
        <v>45524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>
        <f t="shared" si="697"/>
        <v>45523</v>
      </c>
      <c r="B1378" s="113">
        <f t="shared" si="690"/>
        <v>1463.5509637800001</v>
      </c>
      <c r="C1378" s="113">
        <f t="shared" si="703"/>
        <v>1118.26761816</v>
      </c>
      <c r="D1378" s="114">
        <f t="shared" si="698"/>
        <v>6926.96</v>
      </c>
      <c r="E1378" s="115">
        <f t="shared" si="686"/>
        <v>6941.51</v>
      </c>
      <c r="F1378" s="116">
        <f t="shared" si="687"/>
        <v>45465</v>
      </c>
      <c r="G1378" s="117">
        <f t="shared" si="691"/>
        <v>2.1004885259912065E-3</v>
      </c>
      <c r="H1378" s="118">
        <f t="shared" si="704"/>
        <v>45524</v>
      </c>
      <c r="I1378" s="118">
        <f t="shared" si="692"/>
        <v>45524</v>
      </c>
      <c r="J1378" s="119">
        <f t="shared" si="699"/>
        <v>21</v>
      </c>
      <c r="K1378" s="119">
        <f t="shared" si="688"/>
        <v>20</v>
      </c>
      <c r="L1378" s="8">
        <f t="shared" si="700"/>
        <v>1.00200036</v>
      </c>
      <c r="M1378" s="120">
        <f t="shared" si="689"/>
        <v>1.0046002700000001</v>
      </c>
      <c r="N1378" s="120">
        <f t="shared" si="708"/>
        <v>1.2934908299728731</v>
      </c>
      <c r="O1378" s="113">
        <f t="shared" si="685"/>
        <v>1.29607827</v>
      </c>
      <c r="P1378" s="113">
        <f t="shared" si="693"/>
        <v>1449.36235994</v>
      </c>
      <c r="Q1378" s="11">
        <f t="shared" si="705"/>
        <v>0</v>
      </c>
      <c r="R1378" s="30">
        <f t="shared" si="701"/>
        <v>0</v>
      </c>
      <c r="S1378" s="8">
        <f t="shared" si="694"/>
        <v>0</v>
      </c>
      <c r="T1378" s="122">
        <f t="shared" si="702"/>
        <v>0.13059999999999999</v>
      </c>
      <c r="U1378" s="121">
        <f t="shared" si="684"/>
        <v>20</v>
      </c>
      <c r="V1378" s="121">
        <v>252</v>
      </c>
      <c r="W1378" s="120">
        <f t="shared" si="695"/>
        <v>1.009789549</v>
      </c>
      <c r="X1378" s="113">
        <f t="shared" ref="X1378:X1441" si="709">TRUNC((P1378*(W1378-1)),8)</f>
        <v>14.188603840000001</v>
      </c>
      <c r="Y1378" s="113">
        <f t="shared" si="696"/>
        <v>0</v>
      </c>
      <c r="Z1378" s="125" t="str">
        <f t="shared" si="706"/>
        <v>J=</v>
      </c>
      <c r="AA1378" s="118">
        <f t="shared" si="707"/>
        <v>45524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>
        <f t="shared" si="697"/>
        <v>45524</v>
      </c>
      <c r="B1379" s="113">
        <f t="shared" si="690"/>
        <v>1464.4103442000001</v>
      </c>
      <c r="C1379" s="113">
        <f t="shared" si="703"/>
        <v>1118.26761816</v>
      </c>
      <c r="D1379" s="114">
        <f t="shared" si="698"/>
        <v>6926.96</v>
      </c>
      <c r="E1379" s="115">
        <f t="shared" si="686"/>
        <v>6941.51</v>
      </c>
      <c r="F1379" s="116">
        <f t="shared" si="687"/>
        <v>45465</v>
      </c>
      <c r="G1379" s="117">
        <f t="shared" si="691"/>
        <v>2.1004885259912065E-3</v>
      </c>
      <c r="H1379" s="118">
        <f t="shared" si="704"/>
        <v>45555</v>
      </c>
      <c r="I1379" s="118">
        <f t="shared" si="692"/>
        <v>45524</v>
      </c>
      <c r="J1379" s="119">
        <f t="shared" si="699"/>
        <v>21</v>
      </c>
      <c r="K1379" s="119">
        <f t="shared" si="688"/>
        <v>21</v>
      </c>
      <c r="L1379" s="8">
        <f t="shared" si="700"/>
        <v>1.00210048</v>
      </c>
      <c r="M1379" s="120">
        <f t="shared" si="689"/>
        <v>1.0046002700000001</v>
      </c>
      <c r="N1379" s="120">
        <f t="shared" si="708"/>
        <v>1.2934908299728731</v>
      </c>
      <c r="O1379" s="113">
        <f t="shared" si="685"/>
        <v>1.29620778</v>
      </c>
      <c r="P1379" s="113">
        <f t="shared" si="693"/>
        <v>1449.50718678</v>
      </c>
      <c r="Q1379" s="11">
        <f t="shared" si="705"/>
        <v>45</v>
      </c>
      <c r="R1379" s="30">
        <f t="shared" si="701"/>
        <v>0</v>
      </c>
      <c r="S1379" s="8">
        <f t="shared" si="694"/>
        <v>0</v>
      </c>
      <c r="T1379" s="122">
        <f t="shared" si="702"/>
        <v>0.13059999999999999</v>
      </c>
      <c r="U1379" s="121">
        <f t="shared" si="684"/>
        <v>21</v>
      </c>
      <c r="V1379" s="121">
        <v>252</v>
      </c>
      <c r="W1379" s="120">
        <f t="shared" si="695"/>
        <v>1.010281534</v>
      </c>
      <c r="X1379" s="113">
        <f t="shared" si="709"/>
        <v>14.903157419999999</v>
      </c>
      <c r="Y1379" s="113">
        <f t="shared" si="696"/>
        <v>14.903157419999999</v>
      </c>
      <c r="Z1379" s="125" t="str">
        <f t="shared" si="706"/>
        <v>J=</v>
      </c>
      <c r="AA1379" s="118">
        <f t="shared" si="707"/>
        <v>45524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>
        <f t="shared" si="697"/>
        <v>45525</v>
      </c>
      <c r="B1380" s="113">
        <f t="shared" si="690"/>
        <v>1450.4525895900001</v>
      </c>
      <c r="C1380" s="113">
        <f t="shared" si="703"/>
        <v>1118.26761816</v>
      </c>
      <c r="D1380" s="114">
        <f t="shared" si="698"/>
        <v>6941.51</v>
      </c>
      <c r="E1380" s="115">
        <f t="shared" si="686"/>
        <v>6967.89</v>
      </c>
      <c r="F1380" s="116">
        <f t="shared" si="687"/>
        <v>45493</v>
      </c>
      <c r="G1380" s="117">
        <f t="shared" si="691"/>
        <v>3.8003258656977845E-3</v>
      </c>
      <c r="H1380" s="118">
        <f t="shared" si="704"/>
        <v>45555</v>
      </c>
      <c r="I1380" s="118">
        <f t="shared" si="692"/>
        <v>45555</v>
      </c>
      <c r="J1380" s="119">
        <f t="shared" si="699"/>
        <v>23</v>
      </c>
      <c r="K1380" s="119">
        <f t="shared" si="688"/>
        <v>1</v>
      </c>
      <c r="L1380" s="8">
        <f t="shared" si="700"/>
        <v>1.00016493</v>
      </c>
      <c r="M1380" s="120">
        <f t="shared" si="689"/>
        <v>1.00210048</v>
      </c>
      <c r="N1380" s="120">
        <f t="shared" si="708"/>
        <v>1.2962077815914146</v>
      </c>
      <c r="O1380" s="113">
        <f t="shared" si="685"/>
        <v>1.29642156</v>
      </c>
      <c r="P1380" s="113">
        <f t="shared" si="693"/>
        <v>1449.7462500300001</v>
      </c>
      <c r="Q1380" s="11">
        <f t="shared" si="705"/>
        <v>0</v>
      </c>
      <c r="R1380" s="30">
        <f t="shared" si="701"/>
        <v>0</v>
      </c>
      <c r="S1380" s="8">
        <f t="shared" si="694"/>
        <v>0</v>
      </c>
      <c r="T1380" s="122">
        <f t="shared" si="702"/>
        <v>0.13059999999999999</v>
      </c>
      <c r="U1380" s="121">
        <f t="shared" si="684"/>
        <v>1</v>
      </c>
      <c r="V1380" s="121">
        <v>252</v>
      </c>
      <c r="W1380" s="120">
        <f t="shared" si="695"/>
        <v>1.000487216</v>
      </c>
      <c r="X1380" s="113">
        <f t="shared" si="709"/>
        <v>0.70633955999999998</v>
      </c>
      <c r="Y1380" s="113">
        <f t="shared" si="696"/>
        <v>0</v>
      </c>
      <c r="Z1380" s="125" t="str">
        <f t="shared" si="706"/>
        <v>J=</v>
      </c>
      <c r="AA1380" s="118">
        <f t="shared" si="707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>
        <f t="shared" si="697"/>
        <v>45526</v>
      </c>
      <c r="B1381" s="113">
        <f t="shared" si="690"/>
        <v>1451.39861378</v>
      </c>
      <c r="C1381" s="113">
        <f t="shared" si="703"/>
        <v>1118.26761816</v>
      </c>
      <c r="D1381" s="114">
        <f t="shared" si="698"/>
        <v>6941.51</v>
      </c>
      <c r="E1381" s="115">
        <f t="shared" si="686"/>
        <v>6967.89</v>
      </c>
      <c r="F1381" s="116">
        <f t="shared" si="687"/>
        <v>45493</v>
      </c>
      <c r="G1381" s="117">
        <f t="shared" si="691"/>
        <v>3.8003258656977845E-3</v>
      </c>
      <c r="H1381" s="118">
        <f t="shared" si="704"/>
        <v>45555</v>
      </c>
      <c r="I1381" s="118">
        <f t="shared" si="692"/>
        <v>45555</v>
      </c>
      <c r="J1381" s="119">
        <f t="shared" si="699"/>
        <v>23</v>
      </c>
      <c r="K1381" s="119">
        <f t="shared" si="688"/>
        <v>2</v>
      </c>
      <c r="L1381" s="8">
        <f t="shared" si="700"/>
        <v>1.0003298899999999</v>
      </c>
      <c r="M1381" s="120">
        <f t="shared" si="689"/>
        <v>1.00210048</v>
      </c>
      <c r="N1381" s="120">
        <f t="shared" si="708"/>
        <v>1.2962077815914146</v>
      </c>
      <c r="O1381" s="113">
        <f t="shared" si="685"/>
        <v>1.2966353799999999</v>
      </c>
      <c r="P1381" s="113">
        <f t="shared" si="693"/>
        <v>1449.98535801</v>
      </c>
      <c r="Q1381" s="11">
        <f t="shared" si="705"/>
        <v>0</v>
      </c>
      <c r="R1381" s="30">
        <f t="shared" si="701"/>
        <v>0</v>
      </c>
      <c r="S1381" s="8">
        <f t="shared" si="694"/>
        <v>0</v>
      </c>
      <c r="T1381" s="122">
        <f t="shared" si="702"/>
        <v>0.13059999999999999</v>
      </c>
      <c r="U1381" s="121">
        <f t="shared" ref="U1381:U1444" si="710">IF(Q1380&gt;0,1,IF(K1381=K1380,U1380,U1380+1))</f>
        <v>2</v>
      </c>
      <c r="V1381" s="121">
        <v>252</v>
      </c>
      <c r="W1381" s="120">
        <f t="shared" si="695"/>
        <v>1.0009746690000001</v>
      </c>
      <c r="X1381" s="113">
        <f t="shared" si="709"/>
        <v>1.4132557699999999</v>
      </c>
      <c r="Y1381" s="113">
        <f t="shared" si="696"/>
        <v>0</v>
      </c>
      <c r="Z1381" s="125" t="str">
        <f t="shared" si="706"/>
        <v>J=</v>
      </c>
      <c r="AA1381" s="118">
        <f t="shared" si="707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>
        <f t="shared" si="697"/>
        <v>45527</v>
      </c>
      <c r="B1382" s="113">
        <f t="shared" si="690"/>
        <v>1452.3452483799999</v>
      </c>
      <c r="C1382" s="113">
        <f t="shared" si="703"/>
        <v>1118.26761816</v>
      </c>
      <c r="D1382" s="114">
        <f t="shared" si="698"/>
        <v>6941.51</v>
      </c>
      <c r="E1382" s="115">
        <f t="shared" si="686"/>
        <v>6967.89</v>
      </c>
      <c r="F1382" s="116">
        <f t="shared" si="687"/>
        <v>45493</v>
      </c>
      <c r="G1382" s="117">
        <f t="shared" si="691"/>
        <v>3.8003258656977845E-3</v>
      </c>
      <c r="H1382" s="118">
        <f t="shared" si="704"/>
        <v>45555</v>
      </c>
      <c r="I1382" s="118">
        <f t="shared" si="692"/>
        <v>45555</v>
      </c>
      <c r="J1382" s="119">
        <f t="shared" si="699"/>
        <v>23</v>
      </c>
      <c r="K1382" s="119">
        <f t="shared" si="688"/>
        <v>3</v>
      </c>
      <c r="L1382" s="8">
        <f t="shared" si="700"/>
        <v>1.00049487</v>
      </c>
      <c r="M1382" s="120">
        <f t="shared" si="689"/>
        <v>1.00210048</v>
      </c>
      <c r="N1382" s="120">
        <f t="shared" si="708"/>
        <v>1.2962077815914146</v>
      </c>
      <c r="O1382" s="113">
        <f t="shared" si="685"/>
        <v>1.2968492300000001</v>
      </c>
      <c r="P1382" s="113">
        <f t="shared" si="693"/>
        <v>1450.2244995399999</v>
      </c>
      <c r="Q1382" s="11">
        <f t="shared" si="705"/>
        <v>0</v>
      </c>
      <c r="R1382" s="30">
        <f t="shared" si="701"/>
        <v>0</v>
      </c>
      <c r="S1382" s="8">
        <f t="shared" si="694"/>
        <v>0</v>
      </c>
      <c r="T1382" s="122">
        <f t="shared" si="702"/>
        <v>0.13059999999999999</v>
      </c>
      <c r="U1382" s="121">
        <f t="shared" si="710"/>
        <v>3</v>
      </c>
      <c r="V1382" s="121">
        <v>252</v>
      </c>
      <c r="W1382" s="120">
        <f t="shared" si="695"/>
        <v>1.001462359</v>
      </c>
      <c r="X1382" s="113">
        <f t="shared" si="709"/>
        <v>2.1207488400000001</v>
      </c>
      <c r="Y1382" s="113">
        <f t="shared" si="696"/>
        <v>0</v>
      </c>
      <c r="Z1382" s="125" t="str">
        <f t="shared" si="706"/>
        <v>J=</v>
      </c>
      <c r="AA1382" s="118">
        <f t="shared" si="707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>
        <f t="shared" si="697"/>
        <v>45528</v>
      </c>
      <c r="B1383" s="113">
        <f t="shared" si="690"/>
        <v>1453.2925189199998</v>
      </c>
      <c r="C1383" s="113">
        <f t="shared" si="703"/>
        <v>1118.26761816</v>
      </c>
      <c r="D1383" s="114">
        <f t="shared" si="698"/>
        <v>6941.51</v>
      </c>
      <c r="E1383" s="115">
        <f t="shared" si="686"/>
        <v>6967.89</v>
      </c>
      <c r="F1383" s="116">
        <f t="shared" si="687"/>
        <v>45493</v>
      </c>
      <c r="G1383" s="117">
        <f t="shared" si="691"/>
        <v>3.8003258656977845E-3</v>
      </c>
      <c r="H1383" s="118">
        <f t="shared" si="704"/>
        <v>45555</v>
      </c>
      <c r="I1383" s="118">
        <f t="shared" si="692"/>
        <v>45555</v>
      </c>
      <c r="J1383" s="119">
        <f t="shared" si="699"/>
        <v>23</v>
      </c>
      <c r="K1383" s="119">
        <f t="shared" si="688"/>
        <v>4</v>
      </c>
      <c r="L1383" s="8">
        <f t="shared" si="700"/>
        <v>1.0006598900000001</v>
      </c>
      <c r="M1383" s="120">
        <f t="shared" si="689"/>
        <v>1.00210048</v>
      </c>
      <c r="N1383" s="120">
        <f t="shared" si="708"/>
        <v>1.2962077815914146</v>
      </c>
      <c r="O1383" s="113">
        <f t="shared" si="685"/>
        <v>1.29706313</v>
      </c>
      <c r="P1383" s="113">
        <f t="shared" si="693"/>
        <v>1450.4636969799999</v>
      </c>
      <c r="Q1383" s="11">
        <f t="shared" si="705"/>
        <v>0</v>
      </c>
      <c r="R1383" s="30">
        <f t="shared" si="701"/>
        <v>0</v>
      </c>
      <c r="S1383" s="8">
        <f t="shared" si="694"/>
        <v>0</v>
      </c>
      <c r="T1383" s="122">
        <f t="shared" si="702"/>
        <v>0.13059999999999999</v>
      </c>
      <c r="U1383" s="121">
        <f t="shared" si="710"/>
        <v>4</v>
      </c>
      <c r="V1383" s="121">
        <v>252</v>
      </c>
      <c r="W1383" s="120">
        <f t="shared" si="695"/>
        <v>1.001950288</v>
      </c>
      <c r="X1383" s="113">
        <f t="shared" si="709"/>
        <v>2.8288219400000001</v>
      </c>
      <c r="Y1383" s="113">
        <f t="shared" si="696"/>
        <v>0</v>
      </c>
      <c r="Z1383" s="125" t="str">
        <f t="shared" si="706"/>
        <v>J=</v>
      </c>
      <c r="AA1383" s="118">
        <f t="shared" si="707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>
        <f t="shared" si="697"/>
        <v>45529</v>
      </c>
      <c r="B1384" s="113">
        <f t="shared" si="690"/>
        <v>1453.2925189199998</v>
      </c>
      <c r="C1384" s="113">
        <f t="shared" si="703"/>
        <v>1118.26761816</v>
      </c>
      <c r="D1384" s="114">
        <f t="shared" si="698"/>
        <v>6941.51</v>
      </c>
      <c r="E1384" s="115">
        <f t="shared" si="686"/>
        <v>6967.89</v>
      </c>
      <c r="F1384" s="116">
        <f t="shared" si="687"/>
        <v>45493</v>
      </c>
      <c r="G1384" s="117">
        <f t="shared" si="691"/>
        <v>3.8003258656977845E-3</v>
      </c>
      <c r="H1384" s="118">
        <f t="shared" si="704"/>
        <v>45555</v>
      </c>
      <c r="I1384" s="118">
        <f t="shared" si="692"/>
        <v>45555</v>
      </c>
      <c r="J1384" s="119">
        <f t="shared" si="699"/>
        <v>23</v>
      </c>
      <c r="K1384" s="119">
        <f t="shared" si="688"/>
        <v>4</v>
      </c>
      <c r="L1384" s="8">
        <f t="shared" si="700"/>
        <v>1.0006598900000001</v>
      </c>
      <c r="M1384" s="120">
        <f t="shared" si="689"/>
        <v>1.00210048</v>
      </c>
      <c r="N1384" s="120">
        <f t="shared" si="708"/>
        <v>1.2962077815914146</v>
      </c>
      <c r="O1384" s="113">
        <f t="shared" si="685"/>
        <v>1.29706313</v>
      </c>
      <c r="P1384" s="113">
        <f t="shared" si="693"/>
        <v>1450.4636969799999</v>
      </c>
      <c r="Q1384" s="11">
        <f t="shared" si="705"/>
        <v>0</v>
      </c>
      <c r="R1384" s="30">
        <f t="shared" si="701"/>
        <v>0</v>
      </c>
      <c r="S1384" s="8">
        <f t="shared" si="694"/>
        <v>0</v>
      </c>
      <c r="T1384" s="122">
        <f t="shared" si="702"/>
        <v>0.13059999999999999</v>
      </c>
      <c r="U1384" s="121">
        <f t="shared" si="710"/>
        <v>4</v>
      </c>
      <c r="V1384" s="121">
        <v>252</v>
      </c>
      <c r="W1384" s="120">
        <f t="shared" si="695"/>
        <v>1.001950288</v>
      </c>
      <c r="X1384" s="113">
        <f t="shared" si="709"/>
        <v>2.8288219400000001</v>
      </c>
      <c r="Y1384" s="113">
        <f t="shared" si="696"/>
        <v>0</v>
      </c>
      <c r="Z1384" s="125" t="str">
        <f t="shared" si="706"/>
        <v>J=</v>
      </c>
      <c r="AA1384" s="118">
        <f t="shared" si="707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>
        <f t="shared" si="697"/>
        <v>45530</v>
      </c>
      <c r="B1385" s="113">
        <f t="shared" si="690"/>
        <v>1453.2925189199998</v>
      </c>
      <c r="C1385" s="113">
        <f t="shared" si="703"/>
        <v>1118.26761816</v>
      </c>
      <c r="D1385" s="114">
        <f t="shared" si="698"/>
        <v>6941.51</v>
      </c>
      <c r="E1385" s="115">
        <f t="shared" si="686"/>
        <v>6967.89</v>
      </c>
      <c r="F1385" s="116">
        <f t="shared" si="687"/>
        <v>45493</v>
      </c>
      <c r="G1385" s="117">
        <f t="shared" si="691"/>
        <v>3.8003258656977845E-3</v>
      </c>
      <c r="H1385" s="118">
        <f t="shared" si="704"/>
        <v>45555</v>
      </c>
      <c r="I1385" s="118">
        <f t="shared" si="692"/>
        <v>45555</v>
      </c>
      <c r="J1385" s="119">
        <f t="shared" si="699"/>
        <v>23</v>
      </c>
      <c r="K1385" s="119">
        <f t="shared" si="688"/>
        <v>4</v>
      </c>
      <c r="L1385" s="8">
        <f t="shared" si="700"/>
        <v>1.0006598900000001</v>
      </c>
      <c r="M1385" s="120">
        <f t="shared" si="689"/>
        <v>1.00210048</v>
      </c>
      <c r="N1385" s="120">
        <f t="shared" si="708"/>
        <v>1.2962077815914146</v>
      </c>
      <c r="O1385" s="113">
        <f t="shared" ref="O1385:O1448" si="711">TRUNC(TRUNC((L1385*N1385),15),8)</f>
        <v>1.29706313</v>
      </c>
      <c r="P1385" s="113">
        <f t="shared" si="693"/>
        <v>1450.4636969799999</v>
      </c>
      <c r="Q1385" s="11">
        <f t="shared" si="705"/>
        <v>0</v>
      </c>
      <c r="R1385" s="30">
        <f t="shared" si="701"/>
        <v>0</v>
      </c>
      <c r="S1385" s="8">
        <f t="shared" si="694"/>
        <v>0</v>
      </c>
      <c r="T1385" s="122">
        <f t="shared" si="702"/>
        <v>0.13059999999999999</v>
      </c>
      <c r="U1385" s="121">
        <f t="shared" si="710"/>
        <v>4</v>
      </c>
      <c r="V1385" s="121">
        <v>252</v>
      </c>
      <c r="W1385" s="120">
        <f t="shared" si="695"/>
        <v>1.001950288</v>
      </c>
      <c r="X1385" s="113">
        <f t="shared" si="709"/>
        <v>2.8288219400000001</v>
      </c>
      <c r="Y1385" s="113">
        <f t="shared" si="696"/>
        <v>0</v>
      </c>
      <c r="Z1385" s="125" t="str">
        <f t="shared" si="706"/>
        <v>J=</v>
      </c>
      <c r="AA1385" s="118">
        <f t="shared" si="707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>
        <f t="shared" si="697"/>
        <v>45531</v>
      </c>
      <c r="B1386" s="113">
        <f t="shared" si="690"/>
        <v>1454.2404003199999</v>
      </c>
      <c r="C1386" s="113">
        <f t="shared" si="703"/>
        <v>1118.26761816</v>
      </c>
      <c r="D1386" s="114">
        <f t="shared" si="698"/>
        <v>6941.51</v>
      </c>
      <c r="E1386" s="115">
        <f t="shared" ref="E1386:E1449" si="712">IF($K1386=1,VLOOKUP($A1385,$AO$10:$AS$131,4),E1385)</f>
        <v>6967.89</v>
      </c>
      <c r="F1386" s="116">
        <f t="shared" ref="F1386:F1449" si="713">IF($K1386=1,VLOOKUP($A1385,$AO$10:$AS$131,5),F1385)</f>
        <v>45493</v>
      </c>
      <c r="G1386" s="117">
        <f t="shared" si="691"/>
        <v>3.8003258656977845E-3</v>
      </c>
      <c r="H1386" s="118">
        <f t="shared" si="704"/>
        <v>45555</v>
      </c>
      <c r="I1386" s="118">
        <f t="shared" si="692"/>
        <v>45555</v>
      </c>
      <c r="J1386" s="119">
        <f t="shared" si="699"/>
        <v>23</v>
      </c>
      <c r="K1386" s="119">
        <f t="shared" ref="K1386:K1449" si="714">(J1386-(NETWORKDAYS(A1386,I1386,AD$176:AD$502)-1))</f>
        <v>5</v>
      </c>
      <c r="L1386" s="8">
        <f t="shared" si="700"/>
        <v>1.0008249300000001</v>
      </c>
      <c r="M1386" s="120">
        <f t="shared" ref="M1386:M1449" si="715">IF(I1386&gt;I1385,L1385,M1385)</f>
        <v>1.00210048</v>
      </c>
      <c r="N1386" s="120">
        <f t="shared" si="708"/>
        <v>1.2962077815914146</v>
      </c>
      <c r="O1386" s="113">
        <f t="shared" si="711"/>
        <v>1.2972770600000001</v>
      </c>
      <c r="P1386" s="113">
        <f t="shared" si="693"/>
        <v>1450.70292797</v>
      </c>
      <c r="Q1386" s="11">
        <f t="shared" si="705"/>
        <v>0</v>
      </c>
      <c r="R1386" s="30">
        <f t="shared" si="701"/>
        <v>0</v>
      </c>
      <c r="S1386" s="8">
        <f t="shared" si="694"/>
        <v>0</v>
      </c>
      <c r="T1386" s="122">
        <f t="shared" si="702"/>
        <v>0.13059999999999999</v>
      </c>
      <c r="U1386" s="121">
        <f t="shared" si="710"/>
        <v>5</v>
      </c>
      <c r="V1386" s="121">
        <v>252</v>
      </c>
      <c r="W1386" s="120">
        <f t="shared" si="695"/>
        <v>1.002438454</v>
      </c>
      <c r="X1386" s="113">
        <f t="shared" si="709"/>
        <v>3.5374723499999998</v>
      </c>
      <c r="Y1386" s="113">
        <f t="shared" si="696"/>
        <v>0</v>
      </c>
      <c r="Z1386" s="125" t="str">
        <f t="shared" si="706"/>
        <v>J=</v>
      </c>
      <c r="AA1386" s="118">
        <f t="shared" si="707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>
        <f t="shared" si="697"/>
        <v>45532</v>
      </c>
      <c r="B1387" s="113">
        <f t="shared" si="690"/>
        <v>1455.1888928200001</v>
      </c>
      <c r="C1387" s="113">
        <f t="shared" si="703"/>
        <v>1118.26761816</v>
      </c>
      <c r="D1387" s="114">
        <f t="shared" si="698"/>
        <v>6941.51</v>
      </c>
      <c r="E1387" s="115">
        <f t="shared" si="712"/>
        <v>6967.89</v>
      </c>
      <c r="F1387" s="116">
        <f t="shared" si="713"/>
        <v>45493</v>
      </c>
      <c r="G1387" s="117">
        <f t="shared" si="691"/>
        <v>3.8003258656977845E-3</v>
      </c>
      <c r="H1387" s="118">
        <f t="shared" si="704"/>
        <v>45555</v>
      </c>
      <c r="I1387" s="118">
        <f t="shared" si="692"/>
        <v>45555</v>
      </c>
      <c r="J1387" s="119">
        <f t="shared" si="699"/>
        <v>23</v>
      </c>
      <c r="K1387" s="119">
        <f t="shared" si="714"/>
        <v>6</v>
      </c>
      <c r="L1387" s="8">
        <f t="shared" si="700"/>
        <v>1.00099</v>
      </c>
      <c r="M1387" s="120">
        <f t="shared" si="715"/>
        <v>1.00210048</v>
      </c>
      <c r="N1387" s="120">
        <f t="shared" si="708"/>
        <v>1.2962077815914146</v>
      </c>
      <c r="O1387" s="113">
        <f t="shared" si="711"/>
        <v>1.2974910200000001</v>
      </c>
      <c r="P1387" s="113">
        <f t="shared" si="693"/>
        <v>1450.94219251</v>
      </c>
      <c r="Q1387" s="11">
        <f t="shared" si="705"/>
        <v>0</v>
      </c>
      <c r="R1387" s="30">
        <f t="shared" si="701"/>
        <v>0</v>
      </c>
      <c r="S1387" s="8">
        <f t="shared" si="694"/>
        <v>0</v>
      </c>
      <c r="T1387" s="122">
        <f t="shared" si="702"/>
        <v>0.13059999999999999</v>
      </c>
      <c r="U1387" s="121">
        <f t="shared" si="710"/>
        <v>6</v>
      </c>
      <c r="V1387" s="121">
        <v>252</v>
      </c>
      <c r="W1387" s="120">
        <f t="shared" si="695"/>
        <v>1.0029268570000001</v>
      </c>
      <c r="X1387" s="113">
        <f t="shared" si="709"/>
        <v>4.2467003099999996</v>
      </c>
      <c r="Y1387" s="113">
        <f t="shared" si="696"/>
        <v>0</v>
      </c>
      <c r="Z1387" s="125" t="str">
        <f t="shared" si="706"/>
        <v>J=</v>
      </c>
      <c r="AA1387" s="118">
        <f t="shared" si="707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>
        <f t="shared" si="697"/>
        <v>45533</v>
      </c>
      <c r="B1388" s="113">
        <f t="shared" si="690"/>
        <v>1456.13799952</v>
      </c>
      <c r="C1388" s="113">
        <f t="shared" si="703"/>
        <v>1118.26761816</v>
      </c>
      <c r="D1388" s="114">
        <f t="shared" si="698"/>
        <v>6941.51</v>
      </c>
      <c r="E1388" s="115">
        <f t="shared" si="712"/>
        <v>6967.89</v>
      </c>
      <c r="F1388" s="116">
        <f t="shared" si="713"/>
        <v>45493</v>
      </c>
      <c r="G1388" s="117">
        <f t="shared" si="691"/>
        <v>3.8003258656977845E-3</v>
      </c>
      <c r="H1388" s="118">
        <f t="shared" si="704"/>
        <v>45555</v>
      </c>
      <c r="I1388" s="118">
        <f t="shared" si="692"/>
        <v>45555</v>
      </c>
      <c r="J1388" s="119">
        <f t="shared" si="699"/>
        <v>23</v>
      </c>
      <c r="K1388" s="119">
        <f t="shared" si="714"/>
        <v>7</v>
      </c>
      <c r="L1388" s="8">
        <f t="shared" si="700"/>
        <v>1.0011550899999999</v>
      </c>
      <c r="M1388" s="120">
        <f t="shared" si="715"/>
        <v>1.00210048</v>
      </c>
      <c r="N1388" s="120">
        <f t="shared" si="708"/>
        <v>1.2962077815914146</v>
      </c>
      <c r="O1388" s="113">
        <f t="shared" si="711"/>
        <v>1.29770501</v>
      </c>
      <c r="P1388" s="113">
        <f t="shared" si="693"/>
        <v>1451.1814906</v>
      </c>
      <c r="Q1388" s="11">
        <f t="shared" si="705"/>
        <v>0</v>
      </c>
      <c r="R1388" s="30">
        <f t="shared" si="701"/>
        <v>0</v>
      </c>
      <c r="S1388" s="8">
        <f t="shared" si="694"/>
        <v>0</v>
      </c>
      <c r="T1388" s="122">
        <f t="shared" si="702"/>
        <v>0.13059999999999999</v>
      </c>
      <c r="U1388" s="121">
        <f t="shared" si="710"/>
        <v>7</v>
      </c>
      <c r="V1388" s="121">
        <v>252</v>
      </c>
      <c r="W1388" s="120">
        <f t="shared" si="695"/>
        <v>1.0034154989999999</v>
      </c>
      <c r="X1388" s="113">
        <f t="shared" si="709"/>
        <v>4.9565089200000001</v>
      </c>
      <c r="Y1388" s="113">
        <f t="shared" si="696"/>
        <v>0</v>
      </c>
      <c r="Z1388" s="125" t="str">
        <f t="shared" si="706"/>
        <v>J=</v>
      </c>
      <c r="AA1388" s="118">
        <f t="shared" si="707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>
        <f t="shared" si="697"/>
        <v>45534</v>
      </c>
      <c r="B1389" s="113">
        <f t="shared" si="690"/>
        <v>1457.0877304400001</v>
      </c>
      <c r="C1389" s="113">
        <f t="shared" si="703"/>
        <v>1118.26761816</v>
      </c>
      <c r="D1389" s="114">
        <f t="shared" si="698"/>
        <v>6941.51</v>
      </c>
      <c r="E1389" s="115">
        <f t="shared" si="712"/>
        <v>6967.89</v>
      </c>
      <c r="F1389" s="116">
        <f t="shared" si="713"/>
        <v>45493</v>
      </c>
      <c r="G1389" s="117">
        <f t="shared" si="691"/>
        <v>3.8003258656977845E-3</v>
      </c>
      <c r="H1389" s="118">
        <f t="shared" si="704"/>
        <v>45555</v>
      </c>
      <c r="I1389" s="118">
        <f t="shared" si="692"/>
        <v>45555</v>
      </c>
      <c r="J1389" s="119">
        <f t="shared" si="699"/>
        <v>23</v>
      </c>
      <c r="K1389" s="119">
        <f t="shared" si="714"/>
        <v>8</v>
      </c>
      <c r="L1389" s="8">
        <f t="shared" si="700"/>
        <v>1.00132021</v>
      </c>
      <c r="M1389" s="120">
        <f t="shared" si="715"/>
        <v>1.00210048</v>
      </c>
      <c r="N1389" s="120">
        <f t="shared" si="708"/>
        <v>1.2962077815914146</v>
      </c>
      <c r="O1389" s="113">
        <f t="shared" si="711"/>
        <v>1.29791904</v>
      </c>
      <c r="P1389" s="113">
        <f t="shared" si="693"/>
        <v>1451.42083342</v>
      </c>
      <c r="Q1389" s="11">
        <f t="shared" si="705"/>
        <v>0</v>
      </c>
      <c r="R1389" s="30">
        <f t="shared" si="701"/>
        <v>0</v>
      </c>
      <c r="S1389" s="8">
        <f t="shared" si="694"/>
        <v>0</v>
      </c>
      <c r="T1389" s="122">
        <f t="shared" si="702"/>
        <v>0.13059999999999999</v>
      </c>
      <c r="U1389" s="121">
        <f t="shared" si="710"/>
        <v>8</v>
      </c>
      <c r="V1389" s="121">
        <v>252</v>
      </c>
      <c r="W1389" s="120">
        <f t="shared" si="695"/>
        <v>1.003904379</v>
      </c>
      <c r="X1389" s="113">
        <f t="shared" si="709"/>
        <v>5.6668970200000004</v>
      </c>
      <c r="Y1389" s="113">
        <f t="shared" si="696"/>
        <v>0</v>
      </c>
      <c r="Z1389" s="125" t="str">
        <f t="shared" si="706"/>
        <v>J=</v>
      </c>
      <c r="AA1389" s="118">
        <f t="shared" si="707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>
        <f t="shared" si="697"/>
        <v>45535</v>
      </c>
      <c r="B1390" s="113">
        <f t="shared" si="690"/>
        <v>1458.03808579</v>
      </c>
      <c r="C1390" s="113">
        <f t="shared" si="703"/>
        <v>1118.26761816</v>
      </c>
      <c r="D1390" s="114">
        <f t="shared" si="698"/>
        <v>6941.51</v>
      </c>
      <c r="E1390" s="115">
        <f t="shared" si="712"/>
        <v>6967.89</v>
      </c>
      <c r="F1390" s="116">
        <f t="shared" si="713"/>
        <v>45493</v>
      </c>
      <c r="G1390" s="117">
        <f t="shared" si="691"/>
        <v>3.8003258656977845E-3</v>
      </c>
      <c r="H1390" s="118">
        <f t="shared" si="704"/>
        <v>45555</v>
      </c>
      <c r="I1390" s="118">
        <f t="shared" si="692"/>
        <v>45555</v>
      </c>
      <c r="J1390" s="119">
        <f t="shared" si="699"/>
        <v>23</v>
      </c>
      <c r="K1390" s="119">
        <f t="shared" si="714"/>
        <v>9</v>
      </c>
      <c r="L1390" s="8">
        <f t="shared" si="700"/>
        <v>1.00148536</v>
      </c>
      <c r="M1390" s="120">
        <f t="shared" si="715"/>
        <v>1.00210048</v>
      </c>
      <c r="N1390" s="120">
        <f t="shared" si="708"/>
        <v>1.2962077815914146</v>
      </c>
      <c r="O1390" s="113">
        <f t="shared" si="711"/>
        <v>1.29813311</v>
      </c>
      <c r="P1390" s="113">
        <f t="shared" si="693"/>
        <v>1451.66022097</v>
      </c>
      <c r="Q1390" s="11">
        <f t="shared" si="705"/>
        <v>0</v>
      </c>
      <c r="R1390" s="30">
        <f t="shared" si="701"/>
        <v>0</v>
      </c>
      <c r="S1390" s="8">
        <f t="shared" si="694"/>
        <v>0</v>
      </c>
      <c r="T1390" s="122">
        <f t="shared" si="702"/>
        <v>0.13059999999999999</v>
      </c>
      <c r="U1390" s="121">
        <f t="shared" si="710"/>
        <v>9</v>
      </c>
      <c r="V1390" s="121">
        <v>252</v>
      </c>
      <c r="W1390" s="120">
        <f t="shared" si="695"/>
        <v>1.0043934969999999</v>
      </c>
      <c r="X1390" s="113">
        <f t="shared" si="709"/>
        <v>6.3778648200000001</v>
      </c>
      <c r="Y1390" s="113">
        <f t="shared" si="696"/>
        <v>0</v>
      </c>
      <c r="Z1390" s="125" t="str">
        <f t="shared" si="706"/>
        <v>J=</v>
      </c>
      <c r="AA1390" s="118">
        <f t="shared" si="707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>
        <f t="shared" si="697"/>
        <v>45536</v>
      </c>
      <c r="B1391" s="113">
        <f t="shared" si="690"/>
        <v>1458.03808579</v>
      </c>
      <c r="C1391" s="113">
        <f t="shared" si="703"/>
        <v>1118.26761816</v>
      </c>
      <c r="D1391" s="114">
        <f t="shared" si="698"/>
        <v>6941.51</v>
      </c>
      <c r="E1391" s="115">
        <f t="shared" si="712"/>
        <v>6967.89</v>
      </c>
      <c r="F1391" s="116">
        <f t="shared" si="713"/>
        <v>45493</v>
      </c>
      <c r="G1391" s="117">
        <f t="shared" si="691"/>
        <v>3.8003258656977845E-3</v>
      </c>
      <c r="H1391" s="118">
        <f t="shared" si="704"/>
        <v>45555</v>
      </c>
      <c r="I1391" s="118">
        <f t="shared" si="692"/>
        <v>45555</v>
      </c>
      <c r="J1391" s="119">
        <f t="shared" si="699"/>
        <v>23</v>
      </c>
      <c r="K1391" s="119">
        <f t="shared" si="714"/>
        <v>9</v>
      </c>
      <c r="L1391" s="8">
        <f t="shared" si="700"/>
        <v>1.00148536</v>
      </c>
      <c r="M1391" s="120">
        <f t="shared" si="715"/>
        <v>1.00210048</v>
      </c>
      <c r="N1391" s="120">
        <f t="shared" si="708"/>
        <v>1.2962077815914146</v>
      </c>
      <c r="O1391" s="113">
        <f t="shared" si="711"/>
        <v>1.29813311</v>
      </c>
      <c r="P1391" s="113">
        <f t="shared" si="693"/>
        <v>1451.66022097</v>
      </c>
      <c r="Q1391" s="11">
        <f t="shared" si="705"/>
        <v>0</v>
      </c>
      <c r="R1391" s="30">
        <f t="shared" si="701"/>
        <v>0</v>
      </c>
      <c r="S1391" s="8">
        <f t="shared" si="694"/>
        <v>0</v>
      </c>
      <c r="T1391" s="122">
        <f t="shared" si="702"/>
        <v>0.13059999999999999</v>
      </c>
      <c r="U1391" s="121">
        <f t="shared" si="710"/>
        <v>9</v>
      </c>
      <c r="V1391" s="121">
        <v>252</v>
      </c>
      <c r="W1391" s="120">
        <f t="shared" si="695"/>
        <v>1.0043934969999999</v>
      </c>
      <c r="X1391" s="113">
        <f t="shared" si="709"/>
        <v>6.3778648200000001</v>
      </c>
      <c r="Y1391" s="113">
        <f t="shared" si="696"/>
        <v>0</v>
      </c>
      <c r="Z1391" s="125" t="str">
        <f t="shared" si="706"/>
        <v>J=</v>
      </c>
      <c r="AA1391" s="118">
        <f t="shared" si="707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>
        <f t="shared" si="697"/>
        <v>45537</v>
      </c>
      <c r="B1392" s="113">
        <f t="shared" si="690"/>
        <v>1458.03808579</v>
      </c>
      <c r="C1392" s="113">
        <f t="shared" si="703"/>
        <v>1118.26761816</v>
      </c>
      <c r="D1392" s="114">
        <f t="shared" si="698"/>
        <v>6941.51</v>
      </c>
      <c r="E1392" s="115">
        <f t="shared" si="712"/>
        <v>6967.89</v>
      </c>
      <c r="F1392" s="116">
        <f t="shared" si="713"/>
        <v>45493</v>
      </c>
      <c r="G1392" s="117">
        <f t="shared" si="691"/>
        <v>3.8003258656977845E-3</v>
      </c>
      <c r="H1392" s="118">
        <f t="shared" si="704"/>
        <v>45555</v>
      </c>
      <c r="I1392" s="118">
        <f t="shared" si="692"/>
        <v>45555</v>
      </c>
      <c r="J1392" s="119">
        <f t="shared" si="699"/>
        <v>23</v>
      </c>
      <c r="K1392" s="119">
        <f t="shared" si="714"/>
        <v>9</v>
      </c>
      <c r="L1392" s="8">
        <f t="shared" si="700"/>
        <v>1.00148536</v>
      </c>
      <c r="M1392" s="120">
        <f t="shared" si="715"/>
        <v>1.00210048</v>
      </c>
      <c r="N1392" s="120">
        <f t="shared" si="708"/>
        <v>1.2962077815914146</v>
      </c>
      <c r="O1392" s="113">
        <f t="shared" si="711"/>
        <v>1.29813311</v>
      </c>
      <c r="P1392" s="113">
        <f t="shared" si="693"/>
        <v>1451.66022097</v>
      </c>
      <c r="Q1392" s="11">
        <f t="shared" si="705"/>
        <v>0</v>
      </c>
      <c r="R1392" s="30">
        <f t="shared" si="701"/>
        <v>0</v>
      </c>
      <c r="S1392" s="8">
        <f t="shared" si="694"/>
        <v>0</v>
      </c>
      <c r="T1392" s="122">
        <f t="shared" si="702"/>
        <v>0.13059999999999999</v>
      </c>
      <c r="U1392" s="121">
        <f t="shared" si="710"/>
        <v>9</v>
      </c>
      <c r="V1392" s="121">
        <v>252</v>
      </c>
      <c r="W1392" s="120">
        <f t="shared" si="695"/>
        <v>1.0043934969999999</v>
      </c>
      <c r="X1392" s="113">
        <f t="shared" si="709"/>
        <v>6.3778648200000001</v>
      </c>
      <c r="Y1392" s="113">
        <f t="shared" si="696"/>
        <v>0</v>
      </c>
      <c r="Z1392" s="125" t="str">
        <f t="shared" si="706"/>
        <v>J=</v>
      </c>
      <c r="AA1392" s="118">
        <f t="shared" si="707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>
        <f t="shared" si="697"/>
        <v>45538</v>
      </c>
      <c r="B1393" s="113">
        <f t="shared" si="690"/>
        <v>1458.98906582</v>
      </c>
      <c r="C1393" s="113">
        <f t="shared" si="703"/>
        <v>1118.26761816</v>
      </c>
      <c r="D1393" s="114">
        <f t="shared" si="698"/>
        <v>6941.51</v>
      </c>
      <c r="E1393" s="115">
        <f t="shared" si="712"/>
        <v>6967.89</v>
      </c>
      <c r="F1393" s="116">
        <f t="shared" si="713"/>
        <v>45493</v>
      </c>
      <c r="G1393" s="117">
        <f t="shared" si="691"/>
        <v>3.8003258656977845E-3</v>
      </c>
      <c r="H1393" s="118">
        <f t="shared" si="704"/>
        <v>45555</v>
      </c>
      <c r="I1393" s="118">
        <f t="shared" si="692"/>
        <v>45555</v>
      </c>
      <c r="J1393" s="119">
        <f t="shared" si="699"/>
        <v>23</v>
      </c>
      <c r="K1393" s="119">
        <f t="shared" si="714"/>
        <v>10</v>
      </c>
      <c r="L1393" s="8">
        <f t="shared" si="700"/>
        <v>1.00165054</v>
      </c>
      <c r="M1393" s="120">
        <f t="shared" si="715"/>
        <v>1.00210048</v>
      </c>
      <c r="N1393" s="120">
        <f t="shared" si="708"/>
        <v>1.2962077815914146</v>
      </c>
      <c r="O1393" s="113">
        <f t="shared" si="711"/>
        <v>1.2983472199999999</v>
      </c>
      <c r="P1393" s="113">
        <f t="shared" si="693"/>
        <v>1451.89965325</v>
      </c>
      <c r="Q1393" s="11">
        <f t="shared" si="705"/>
        <v>0</v>
      </c>
      <c r="R1393" s="30">
        <f t="shared" si="701"/>
        <v>0</v>
      </c>
      <c r="S1393" s="8">
        <f t="shared" si="694"/>
        <v>0</v>
      </c>
      <c r="T1393" s="122">
        <f t="shared" si="702"/>
        <v>0.13059999999999999</v>
      </c>
      <c r="U1393" s="121">
        <f t="shared" si="710"/>
        <v>10</v>
      </c>
      <c r="V1393" s="121">
        <v>252</v>
      </c>
      <c r="W1393" s="120">
        <f t="shared" si="695"/>
        <v>1.004882853</v>
      </c>
      <c r="X1393" s="113">
        <f t="shared" si="709"/>
        <v>7.0894125700000004</v>
      </c>
      <c r="Y1393" s="113">
        <f t="shared" si="696"/>
        <v>0</v>
      </c>
      <c r="Z1393" s="125" t="str">
        <f t="shared" si="706"/>
        <v>J=</v>
      </c>
      <c r="AA1393" s="118">
        <f t="shared" si="707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>
        <f t="shared" si="697"/>
        <v>45539</v>
      </c>
      <c r="B1394" s="113">
        <f t="shared" si="690"/>
        <v>1459.9406497300001</v>
      </c>
      <c r="C1394" s="113">
        <f t="shared" si="703"/>
        <v>1118.26761816</v>
      </c>
      <c r="D1394" s="114">
        <f t="shared" si="698"/>
        <v>6941.51</v>
      </c>
      <c r="E1394" s="115">
        <f t="shared" si="712"/>
        <v>6967.89</v>
      </c>
      <c r="F1394" s="116">
        <f t="shared" si="713"/>
        <v>45493</v>
      </c>
      <c r="G1394" s="117">
        <f t="shared" si="691"/>
        <v>3.8003258656977845E-3</v>
      </c>
      <c r="H1394" s="118">
        <f t="shared" si="704"/>
        <v>45555</v>
      </c>
      <c r="I1394" s="118">
        <f t="shared" si="692"/>
        <v>45555</v>
      </c>
      <c r="J1394" s="119">
        <f t="shared" si="699"/>
        <v>23</v>
      </c>
      <c r="K1394" s="119">
        <f t="shared" si="714"/>
        <v>11</v>
      </c>
      <c r="L1394" s="8">
        <f t="shared" si="700"/>
        <v>1.0018157400000001</v>
      </c>
      <c r="M1394" s="120">
        <f t="shared" si="715"/>
        <v>1.00210048</v>
      </c>
      <c r="N1394" s="120">
        <f t="shared" si="708"/>
        <v>1.2962077815914146</v>
      </c>
      <c r="O1394" s="113">
        <f t="shared" si="711"/>
        <v>1.2985613499999999</v>
      </c>
      <c r="P1394" s="113">
        <f t="shared" si="693"/>
        <v>1452.1391078900001</v>
      </c>
      <c r="Q1394" s="11">
        <f t="shared" si="705"/>
        <v>0</v>
      </c>
      <c r="R1394" s="30">
        <f t="shared" si="701"/>
        <v>0</v>
      </c>
      <c r="S1394" s="8">
        <f t="shared" si="694"/>
        <v>0</v>
      </c>
      <c r="T1394" s="122">
        <f t="shared" si="702"/>
        <v>0.13059999999999999</v>
      </c>
      <c r="U1394" s="121">
        <f t="shared" si="710"/>
        <v>11</v>
      </c>
      <c r="V1394" s="121">
        <v>252</v>
      </c>
      <c r="W1394" s="120">
        <f t="shared" si="695"/>
        <v>1.0053724479999999</v>
      </c>
      <c r="X1394" s="113">
        <f t="shared" si="709"/>
        <v>7.8015418399999996</v>
      </c>
      <c r="Y1394" s="113">
        <f t="shared" si="696"/>
        <v>0</v>
      </c>
      <c r="Z1394" s="125" t="str">
        <f t="shared" si="706"/>
        <v>J=</v>
      </c>
      <c r="AA1394" s="118">
        <f t="shared" si="707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>
        <f t="shared" si="697"/>
        <v>45540</v>
      </c>
      <c r="B1395" s="113">
        <f t="shared" si="690"/>
        <v>1460.8928812800002</v>
      </c>
      <c r="C1395" s="113">
        <f t="shared" si="703"/>
        <v>1118.26761816</v>
      </c>
      <c r="D1395" s="114">
        <f t="shared" si="698"/>
        <v>6941.51</v>
      </c>
      <c r="E1395" s="115">
        <f t="shared" si="712"/>
        <v>6967.89</v>
      </c>
      <c r="F1395" s="116">
        <f t="shared" si="713"/>
        <v>45493</v>
      </c>
      <c r="G1395" s="117">
        <f t="shared" si="691"/>
        <v>3.8003258656977845E-3</v>
      </c>
      <c r="H1395" s="118">
        <f t="shared" si="704"/>
        <v>45555</v>
      </c>
      <c r="I1395" s="118">
        <f t="shared" si="692"/>
        <v>45555</v>
      </c>
      <c r="J1395" s="119">
        <f t="shared" si="699"/>
        <v>23</v>
      </c>
      <c r="K1395" s="119">
        <f t="shared" si="714"/>
        <v>12</v>
      </c>
      <c r="L1395" s="8">
        <f t="shared" si="700"/>
        <v>1.0019809799999999</v>
      </c>
      <c r="M1395" s="120">
        <f t="shared" si="715"/>
        <v>1.00210048</v>
      </c>
      <c r="N1395" s="120">
        <f t="shared" si="708"/>
        <v>1.2962077815914146</v>
      </c>
      <c r="O1395" s="113">
        <f t="shared" si="711"/>
        <v>1.2987755400000001</v>
      </c>
      <c r="P1395" s="113">
        <f t="shared" si="693"/>
        <v>1452.3786296400001</v>
      </c>
      <c r="Q1395" s="11">
        <f t="shared" si="705"/>
        <v>0</v>
      </c>
      <c r="R1395" s="30">
        <f t="shared" si="701"/>
        <v>0</v>
      </c>
      <c r="S1395" s="8">
        <f t="shared" si="694"/>
        <v>0</v>
      </c>
      <c r="T1395" s="122">
        <f t="shared" si="702"/>
        <v>0.13059999999999999</v>
      </c>
      <c r="U1395" s="121">
        <f t="shared" si="710"/>
        <v>12</v>
      </c>
      <c r="V1395" s="121">
        <v>252</v>
      </c>
      <c r="W1395" s="120">
        <f t="shared" si="695"/>
        <v>1.005862281</v>
      </c>
      <c r="X1395" s="113">
        <f t="shared" si="709"/>
        <v>8.5142516399999995</v>
      </c>
      <c r="Y1395" s="113">
        <f t="shared" si="696"/>
        <v>0</v>
      </c>
      <c r="Z1395" s="125" t="str">
        <f t="shared" si="706"/>
        <v>J=</v>
      </c>
      <c r="AA1395" s="118">
        <f t="shared" si="707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>
        <f t="shared" si="697"/>
        <v>45541</v>
      </c>
      <c r="B1396" s="113">
        <f t="shared" si="690"/>
        <v>1461.8457059</v>
      </c>
      <c r="C1396" s="113">
        <f t="shared" si="703"/>
        <v>1118.26761816</v>
      </c>
      <c r="D1396" s="114">
        <f t="shared" si="698"/>
        <v>6941.51</v>
      </c>
      <c r="E1396" s="115">
        <f t="shared" si="712"/>
        <v>6967.89</v>
      </c>
      <c r="F1396" s="116">
        <f t="shared" si="713"/>
        <v>45493</v>
      </c>
      <c r="G1396" s="117">
        <f t="shared" si="691"/>
        <v>3.8003258656977845E-3</v>
      </c>
      <c r="H1396" s="118">
        <f t="shared" si="704"/>
        <v>45555</v>
      </c>
      <c r="I1396" s="118">
        <f t="shared" si="692"/>
        <v>45555</v>
      </c>
      <c r="J1396" s="119">
        <f t="shared" si="699"/>
        <v>23</v>
      </c>
      <c r="K1396" s="119">
        <f t="shared" si="714"/>
        <v>13</v>
      </c>
      <c r="L1396" s="8">
        <f t="shared" si="700"/>
        <v>1.0021462299999999</v>
      </c>
      <c r="M1396" s="120">
        <f t="shared" si="715"/>
        <v>1.00210048</v>
      </c>
      <c r="N1396" s="120">
        <f t="shared" si="708"/>
        <v>1.2962077815914146</v>
      </c>
      <c r="O1396" s="113">
        <f t="shared" si="711"/>
        <v>1.2989897399999999</v>
      </c>
      <c r="P1396" s="113">
        <f t="shared" si="693"/>
        <v>1452.61816256</v>
      </c>
      <c r="Q1396" s="11">
        <f t="shared" si="705"/>
        <v>0</v>
      </c>
      <c r="R1396" s="30">
        <f t="shared" si="701"/>
        <v>0</v>
      </c>
      <c r="S1396" s="8">
        <f t="shared" si="694"/>
        <v>0</v>
      </c>
      <c r="T1396" s="122">
        <f t="shared" si="702"/>
        <v>0.13059999999999999</v>
      </c>
      <c r="U1396" s="121">
        <f t="shared" si="710"/>
        <v>13</v>
      </c>
      <c r="V1396" s="121">
        <v>252</v>
      </c>
      <c r="W1396" s="120">
        <f t="shared" si="695"/>
        <v>1.006352353</v>
      </c>
      <c r="X1396" s="113">
        <f t="shared" si="709"/>
        <v>9.2275433400000004</v>
      </c>
      <c r="Y1396" s="113">
        <f t="shared" si="696"/>
        <v>0</v>
      </c>
      <c r="Z1396" s="125" t="str">
        <f t="shared" si="706"/>
        <v>J=</v>
      </c>
      <c r="AA1396" s="118">
        <f t="shared" si="707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>
        <f t="shared" si="697"/>
        <v>45542</v>
      </c>
      <c r="B1397" s="113">
        <f t="shared" si="690"/>
        <v>1462.7991688300001</v>
      </c>
      <c r="C1397" s="113">
        <f t="shared" si="703"/>
        <v>1118.26761816</v>
      </c>
      <c r="D1397" s="114">
        <f t="shared" si="698"/>
        <v>6941.51</v>
      </c>
      <c r="E1397" s="115">
        <f t="shared" si="712"/>
        <v>6967.89</v>
      </c>
      <c r="F1397" s="116">
        <f t="shared" si="713"/>
        <v>45493</v>
      </c>
      <c r="G1397" s="117">
        <f t="shared" si="691"/>
        <v>3.8003258656977845E-3</v>
      </c>
      <c r="H1397" s="118">
        <f t="shared" si="704"/>
        <v>45555</v>
      </c>
      <c r="I1397" s="118">
        <f t="shared" si="692"/>
        <v>45555</v>
      </c>
      <c r="J1397" s="119">
        <f t="shared" si="699"/>
        <v>23</v>
      </c>
      <c r="K1397" s="119">
        <f t="shared" si="714"/>
        <v>14</v>
      </c>
      <c r="L1397" s="8">
        <f t="shared" si="700"/>
        <v>1.0023115199999999</v>
      </c>
      <c r="M1397" s="120">
        <f t="shared" si="715"/>
        <v>1.00210048</v>
      </c>
      <c r="N1397" s="120">
        <f t="shared" si="708"/>
        <v>1.2962077815914146</v>
      </c>
      <c r="O1397" s="113">
        <f t="shared" si="711"/>
        <v>1.2992039900000001</v>
      </c>
      <c r="P1397" s="113">
        <f t="shared" si="693"/>
        <v>1452.8577514000001</v>
      </c>
      <c r="Q1397" s="11">
        <f t="shared" si="705"/>
        <v>0</v>
      </c>
      <c r="R1397" s="30">
        <f t="shared" si="701"/>
        <v>0</v>
      </c>
      <c r="S1397" s="8">
        <f t="shared" si="694"/>
        <v>0</v>
      </c>
      <c r="T1397" s="122">
        <f t="shared" si="702"/>
        <v>0.13059999999999999</v>
      </c>
      <c r="U1397" s="121">
        <f t="shared" si="710"/>
        <v>14</v>
      </c>
      <c r="V1397" s="121">
        <v>252</v>
      </c>
      <c r="W1397" s="120">
        <f t="shared" si="695"/>
        <v>1.0068426640000001</v>
      </c>
      <c r="X1397" s="113">
        <f t="shared" si="709"/>
        <v>9.9414174299999996</v>
      </c>
      <c r="Y1397" s="113">
        <f t="shared" si="696"/>
        <v>0</v>
      </c>
      <c r="Z1397" s="125" t="str">
        <f t="shared" si="706"/>
        <v>J=</v>
      </c>
      <c r="AA1397" s="118">
        <f t="shared" si="707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>
        <f t="shared" si="697"/>
        <v>45543</v>
      </c>
      <c r="B1398" s="113">
        <f t="shared" si="690"/>
        <v>1462.7991688300001</v>
      </c>
      <c r="C1398" s="113">
        <f t="shared" si="703"/>
        <v>1118.26761816</v>
      </c>
      <c r="D1398" s="114">
        <f t="shared" si="698"/>
        <v>6941.51</v>
      </c>
      <c r="E1398" s="115">
        <f t="shared" si="712"/>
        <v>6967.89</v>
      </c>
      <c r="F1398" s="116">
        <f t="shared" si="713"/>
        <v>45493</v>
      </c>
      <c r="G1398" s="117">
        <f t="shared" si="691"/>
        <v>3.8003258656977845E-3</v>
      </c>
      <c r="H1398" s="118">
        <f t="shared" si="704"/>
        <v>45555</v>
      </c>
      <c r="I1398" s="118">
        <f t="shared" si="692"/>
        <v>45555</v>
      </c>
      <c r="J1398" s="119">
        <f t="shared" si="699"/>
        <v>23</v>
      </c>
      <c r="K1398" s="119">
        <f t="shared" si="714"/>
        <v>14</v>
      </c>
      <c r="L1398" s="8">
        <f t="shared" si="700"/>
        <v>1.0023115199999999</v>
      </c>
      <c r="M1398" s="120">
        <f t="shared" si="715"/>
        <v>1.00210048</v>
      </c>
      <c r="N1398" s="120">
        <f t="shared" si="708"/>
        <v>1.2962077815914146</v>
      </c>
      <c r="O1398" s="113">
        <f t="shared" si="711"/>
        <v>1.2992039900000001</v>
      </c>
      <c r="P1398" s="113">
        <f t="shared" si="693"/>
        <v>1452.8577514000001</v>
      </c>
      <c r="Q1398" s="11">
        <f t="shared" si="705"/>
        <v>0</v>
      </c>
      <c r="R1398" s="30">
        <f t="shared" si="701"/>
        <v>0</v>
      </c>
      <c r="S1398" s="8">
        <f t="shared" si="694"/>
        <v>0</v>
      </c>
      <c r="T1398" s="122">
        <f t="shared" si="702"/>
        <v>0.13059999999999999</v>
      </c>
      <c r="U1398" s="121">
        <f t="shared" si="710"/>
        <v>14</v>
      </c>
      <c r="V1398" s="121">
        <v>252</v>
      </c>
      <c r="W1398" s="120">
        <f t="shared" si="695"/>
        <v>1.0068426640000001</v>
      </c>
      <c r="X1398" s="113">
        <f t="shared" si="709"/>
        <v>9.9414174299999996</v>
      </c>
      <c r="Y1398" s="113">
        <f t="shared" si="696"/>
        <v>0</v>
      </c>
      <c r="Z1398" s="125" t="str">
        <f t="shared" si="706"/>
        <v>J=</v>
      </c>
      <c r="AA1398" s="118">
        <f t="shared" si="707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>
        <f t="shared" si="697"/>
        <v>45544</v>
      </c>
      <c r="B1399" s="113">
        <f t="shared" si="690"/>
        <v>1462.7991688300001</v>
      </c>
      <c r="C1399" s="113">
        <f t="shared" si="703"/>
        <v>1118.26761816</v>
      </c>
      <c r="D1399" s="114">
        <f t="shared" si="698"/>
        <v>6941.51</v>
      </c>
      <c r="E1399" s="115">
        <f t="shared" si="712"/>
        <v>6967.89</v>
      </c>
      <c r="F1399" s="116">
        <f t="shared" si="713"/>
        <v>45493</v>
      </c>
      <c r="G1399" s="117">
        <f t="shared" si="691"/>
        <v>3.8003258656977845E-3</v>
      </c>
      <c r="H1399" s="118">
        <f t="shared" si="704"/>
        <v>45555</v>
      </c>
      <c r="I1399" s="118">
        <f t="shared" si="692"/>
        <v>45555</v>
      </c>
      <c r="J1399" s="119">
        <f t="shared" si="699"/>
        <v>23</v>
      </c>
      <c r="K1399" s="119">
        <f t="shared" si="714"/>
        <v>14</v>
      </c>
      <c r="L1399" s="8">
        <f t="shared" si="700"/>
        <v>1.0023115199999999</v>
      </c>
      <c r="M1399" s="120">
        <f t="shared" si="715"/>
        <v>1.00210048</v>
      </c>
      <c r="N1399" s="120">
        <f t="shared" si="708"/>
        <v>1.2962077815914146</v>
      </c>
      <c r="O1399" s="113">
        <f t="shared" si="711"/>
        <v>1.2992039900000001</v>
      </c>
      <c r="P1399" s="113">
        <f t="shared" si="693"/>
        <v>1452.8577514000001</v>
      </c>
      <c r="Q1399" s="11">
        <f t="shared" si="705"/>
        <v>0</v>
      </c>
      <c r="R1399" s="30">
        <f t="shared" si="701"/>
        <v>0</v>
      </c>
      <c r="S1399" s="8">
        <f t="shared" si="694"/>
        <v>0</v>
      </c>
      <c r="T1399" s="122">
        <f t="shared" si="702"/>
        <v>0.13059999999999999</v>
      </c>
      <c r="U1399" s="121">
        <f t="shared" si="710"/>
        <v>14</v>
      </c>
      <c r="V1399" s="121">
        <v>252</v>
      </c>
      <c r="W1399" s="120">
        <f t="shared" si="695"/>
        <v>1.0068426640000001</v>
      </c>
      <c r="X1399" s="113">
        <f t="shared" si="709"/>
        <v>9.9414174299999996</v>
      </c>
      <c r="Y1399" s="113">
        <f t="shared" si="696"/>
        <v>0</v>
      </c>
      <c r="Z1399" s="125" t="str">
        <f t="shared" si="706"/>
        <v>J=</v>
      </c>
      <c r="AA1399" s="118">
        <f t="shared" si="707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>
        <f t="shared" si="697"/>
        <v>45545</v>
      </c>
      <c r="B1400" s="113">
        <f t="shared" si="690"/>
        <v>1463.75323506</v>
      </c>
      <c r="C1400" s="113">
        <f t="shared" si="703"/>
        <v>1118.26761816</v>
      </c>
      <c r="D1400" s="114">
        <f t="shared" si="698"/>
        <v>6941.51</v>
      </c>
      <c r="E1400" s="115">
        <f t="shared" si="712"/>
        <v>6967.89</v>
      </c>
      <c r="F1400" s="116">
        <f t="shared" si="713"/>
        <v>45493</v>
      </c>
      <c r="G1400" s="117">
        <f t="shared" si="691"/>
        <v>3.8003258656977845E-3</v>
      </c>
      <c r="H1400" s="118">
        <f t="shared" si="704"/>
        <v>45555</v>
      </c>
      <c r="I1400" s="118">
        <f t="shared" si="692"/>
        <v>45555</v>
      </c>
      <c r="J1400" s="119">
        <f t="shared" si="699"/>
        <v>23</v>
      </c>
      <c r="K1400" s="119">
        <f t="shared" si="714"/>
        <v>15</v>
      </c>
      <c r="L1400" s="8">
        <f t="shared" si="700"/>
        <v>1.00247683</v>
      </c>
      <c r="M1400" s="120">
        <f t="shared" si="715"/>
        <v>1.00210048</v>
      </c>
      <c r="N1400" s="120">
        <f t="shared" si="708"/>
        <v>1.2962077815914146</v>
      </c>
      <c r="O1400" s="113">
        <f t="shared" si="711"/>
        <v>1.2994182599999999</v>
      </c>
      <c r="P1400" s="113">
        <f t="shared" si="693"/>
        <v>1453.0973626</v>
      </c>
      <c r="Q1400" s="11">
        <f t="shared" si="705"/>
        <v>0</v>
      </c>
      <c r="R1400" s="30">
        <f t="shared" si="701"/>
        <v>0</v>
      </c>
      <c r="S1400" s="8">
        <f t="shared" si="694"/>
        <v>0</v>
      </c>
      <c r="T1400" s="122">
        <f t="shared" si="702"/>
        <v>0.13059999999999999</v>
      </c>
      <c r="U1400" s="121">
        <f t="shared" si="710"/>
        <v>15</v>
      </c>
      <c r="V1400" s="121">
        <v>252</v>
      </c>
      <c r="W1400" s="120">
        <f t="shared" si="695"/>
        <v>1.0073332129999999</v>
      </c>
      <c r="X1400" s="113">
        <f t="shared" si="709"/>
        <v>10.655872459999999</v>
      </c>
      <c r="Y1400" s="113">
        <f t="shared" si="696"/>
        <v>0</v>
      </c>
      <c r="Z1400" s="125" t="str">
        <f t="shared" si="706"/>
        <v>J=</v>
      </c>
      <c r="AA1400" s="118">
        <f t="shared" si="707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>
        <f t="shared" si="697"/>
        <v>45546</v>
      </c>
      <c r="B1401" s="113">
        <f t="shared" si="690"/>
        <v>1464.70794153</v>
      </c>
      <c r="C1401" s="113">
        <f t="shared" si="703"/>
        <v>1118.26761816</v>
      </c>
      <c r="D1401" s="114">
        <f t="shared" si="698"/>
        <v>6941.51</v>
      </c>
      <c r="E1401" s="115">
        <f t="shared" si="712"/>
        <v>6967.89</v>
      </c>
      <c r="F1401" s="116">
        <f t="shared" si="713"/>
        <v>45493</v>
      </c>
      <c r="G1401" s="117">
        <f t="shared" si="691"/>
        <v>3.8003258656977845E-3</v>
      </c>
      <c r="H1401" s="118">
        <f t="shared" si="704"/>
        <v>45555</v>
      </c>
      <c r="I1401" s="118">
        <f t="shared" si="692"/>
        <v>45555</v>
      </c>
      <c r="J1401" s="119">
        <f t="shared" si="699"/>
        <v>23</v>
      </c>
      <c r="K1401" s="119">
        <f t="shared" si="714"/>
        <v>16</v>
      </c>
      <c r="L1401" s="8">
        <f t="shared" si="700"/>
        <v>1.0026421700000001</v>
      </c>
      <c r="M1401" s="120">
        <f t="shared" si="715"/>
        <v>1.00210048</v>
      </c>
      <c r="N1401" s="120">
        <f t="shared" si="708"/>
        <v>1.2962077815914146</v>
      </c>
      <c r="O1401" s="113">
        <f t="shared" si="711"/>
        <v>1.2996325799999999</v>
      </c>
      <c r="P1401" s="113">
        <f t="shared" si="693"/>
        <v>1453.33702971</v>
      </c>
      <c r="Q1401" s="11">
        <f t="shared" si="705"/>
        <v>0</v>
      </c>
      <c r="R1401" s="30">
        <f t="shared" si="701"/>
        <v>0</v>
      </c>
      <c r="S1401" s="8">
        <f t="shared" si="694"/>
        <v>0</v>
      </c>
      <c r="T1401" s="122">
        <f t="shared" si="702"/>
        <v>0.13059999999999999</v>
      </c>
      <c r="U1401" s="121">
        <f t="shared" si="710"/>
        <v>16</v>
      </c>
      <c r="V1401" s="121">
        <v>252</v>
      </c>
      <c r="W1401" s="120">
        <f t="shared" si="695"/>
        <v>1.007824002</v>
      </c>
      <c r="X1401" s="113">
        <f t="shared" si="709"/>
        <v>11.37091182</v>
      </c>
      <c r="Y1401" s="113">
        <f t="shared" si="696"/>
        <v>0</v>
      </c>
      <c r="Z1401" s="125" t="str">
        <f t="shared" si="706"/>
        <v>J=</v>
      </c>
      <c r="AA1401" s="118">
        <f t="shared" si="707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>
        <f t="shared" si="697"/>
        <v>45547</v>
      </c>
      <c r="B1402" s="113">
        <f t="shared" si="690"/>
        <v>1465.6632645</v>
      </c>
      <c r="C1402" s="113">
        <f t="shared" si="703"/>
        <v>1118.26761816</v>
      </c>
      <c r="D1402" s="114">
        <f t="shared" si="698"/>
        <v>6941.51</v>
      </c>
      <c r="E1402" s="115">
        <f t="shared" si="712"/>
        <v>6967.89</v>
      </c>
      <c r="F1402" s="116">
        <f t="shared" si="713"/>
        <v>45493</v>
      </c>
      <c r="G1402" s="117">
        <f t="shared" si="691"/>
        <v>3.8003258656977845E-3</v>
      </c>
      <c r="H1402" s="118">
        <f t="shared" si="704"/>
        <v>45555</v>
      </c>
      <c r="I1402" s="118">
        <f t="shared" si="692"/>
        <v>45555</v>
      </c>
      <c r="J1402" s="119">
        <f t="shared" si="699"/>
        <v>23</v>
      </c>
      <c r="K1402" s="119">
        <f t="shared" si="714"/>
        <v>17</v>
      </c>
      <c r="L1402" s="8">
        <f t="shared" si="700"/>
        <v>1.0028075400000001</v>
      </c>
      <c r="M1402" s="120">
        <f t="shared" si="715"/>
        <v>1.00210048</v>
      </c>
      <c r="N1402" s="120">
        <f t="shared" si="708"/>
        <v>1.2962077815914146</v>
      </c>
      <c r="O1402" s="113">
        <f t="shared" si="711"/>
        <v>1.29984693</v>
      </c>
      <c r="P1402" s="113">
        <f t="shared" si="693"/>
        <v>1453.5767303800001</v>
      </c>
      <c r="Q1402" s="11">
        <f t="shared" si="705"/>
        <v>0</v>
      </c>
      <c r="R1402" s="30">
        <f t="shared" si="701"/>
        <v>0</v>
      </c>
      <c r="S1402" s="8">
        <f t="shared" si="694"/>
        <v>0</v>
      </c>
      <c r="T1402" s="122">
        <f t="shared" si="702"/>
        <v>0.13059999999999999</v>
      </c>
      <c r="U1402" s="121">
        <f t="shared" si="710"/>
        <v>17</v>
      </c>
      <c r="V1402" s="121">
        <v>252</v>
      </c>
      <c r="W1402" s="120">
        <f t="shared" si="695"/>
        <v>1.0083150299999999</v>
      </c>
      <c r="X1402" s="113">
        <f t="shared" si="709"/>
        <v>12.08653412</v>
      </c>
      <c r="Y1402" s="113">
        <f t="shared" si="696"/>
        <v>0</v>
      </c>
      <c r="Z1402" s="125" t="str">
        <f t="shared" si="706"/>
        <v>J=</v>
      </c>
      <c r="AA1402" s="118">
        <f t="shared" si="707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>
        <f t="shared" si="697"/>
        <v>45548</v>
      </c>
      <c r="B1403" s="113">
        <f t="shared" si="690"/>
        <v>1466.6192154299999</v>
      </c>
      <c r="C1403" s="113">
        <f t="shared" si="703"/>
        <v>1118.26761816</v>
      </c>
      <c r="D1403" s="114">
        <f t="shared" si="698"/>
        <v>6941.51</v>
      </c>
      <c r="E1403" s="115">
        <f t="shared" si="712"/>
        <v>6967.89</v>
      </c>
      <c r="F1403" s="116">
        <f t="shared" si="713"/>
        <v>45493</v>
      </c>
      <c r="G1403" s="117">
        <f t="shared" si="691"/>
        <v>3.8003258656977845E-3</v>
      </c>
      <c r="H1403" s="118">
        <f t="shared" si="704"/>
        <v>45555</v>
      </c>
      <c r="I1403" s="118">
        <f t="shared" si="692"/>
        <v>45555</v>
      </c>
      <c r="J1403" s="119">
        <f t="shared" si="699"/>
        <v>23</v>
      </c>
      <c r="K1403" s="119">
        <f t="shared" si="714"/>
        <v>18</v>
      </c>
      <c r="L1403" s="8">
        <f t="shared" si="700"/>
        <v>1.00297294</v>
      </c>
      <c r="M1403" s="120">
        <f t="shared" si="715"/>
        <v>1.00210048</v>
      </c>
      <c r="N1403" s="120">
        <f t="shared" si="708"/>
        <v>1.2962077815914146</v>
      </c>
      <c r="O1403" s="113">
        <f t="shared" si="711"/>
        <v>1.30006132</v>
      </c>
      <c r="P1403" s="113">
        <f t="shared" si="693"/>
        <v>1453.8164757699999</v>
      </c>
      <c r="Q1403" s="11">
        <f t="shared" si="705"/>
        <v>0</v>
      </c>
      <c r="R1403" s="30">
        <f t="shared" si="701"/>
        <v>0</v>
      </c>
      <c r="S1403" s="8">
        <f t="shared" si="694"/>
        <v>0</v>
      </c>
      <c r="T1403" s="122">
        <f t="shared" si="702"/>
        <v>0.13059999999999999</v>
      </c>
      <c r="U1403" s="121">
        <f t="shared" si="710"/>
        <v>18</v>
      </c>
      <c r="V1403" s="121">
        <v>252</v>
      </c>
      <c r="W1403" s="120">
        <f t="shared" si="695"/>
        <v>1.008806297</v>
      </c>
      <c r="X1403" s="113">
        <f t="shared" si="709"/>
        <v>12.80273966</v>
      </c>
      <c r="Y1403" s="113">
        <f t="shared" si="696"/>
        <v>0</v>
      </c>
      <c r="Z1403" s="125" t="str">
        <f t="shared" si="706"/>
        <v>J=</v>
      </c>
      <c r="AA1403" s="118">
        <f t="shared" si="707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>
        <f t="shared" si="697"/>
        <v>45549</v>
      </c>
      <c r="B1404" s="113">
        <f t="shared" si="690"/>
        <v>1467.57578332</v>
      </c>
      <c r="C1404" s="113">
        <f t="shared" si="703"/>
        <v>1118.26761816</v>
      </c>
      <c r="D1404" s="114">
        <f t="shared" si="698"/>
        <v>6941.51</v>
      </c>
      <c r="E1404" s="115">
        <f t="shared" si="712"/>
        <v>6967.89</v>
      </c>
      <c r="F1404" s="116">
        <f t="shared" si="713"/>
        <v>45493</v>
      </c>
      <c r="G1404" s="117">
        <f t="shared" si="691"/>
        <v>3.8003258656977845E-3</v>
      </c>
      <c r="H1404" s="118">
        <f t="shared" si="704"/>
        <v>45555</v>
      </c>
      <c r="I1404" s="118">
        <f t="shared" si="692"/>
        <v>45555</v>
      </c>
      <c r="J1404" s="119">
        <f t="shared" si="699"/>
        <v>23</v>
      </c>
      <c r="K1404" s="119">
        <f t="shared" si="714"/>
        <v>19</v>
      </c>
      <c r="L1404" s="8">
        <f t="shared" si="700"/>
        <v>1.0031383599999999</v>
      </c>
      <c r="M1404" s="120">
        <f t="shared" si="715"/>
        <v>1.00210048</v>
      </c>
      <c r="N1404" s="120">
        <f t="shared" si="708"/>
        <v>1.2962077815914146</v>
      </c>
      <c r="O1404" s="113">
        <f t="shared" si="711"/>
        <v>1.30027574</v>
      </c>
      <c r="P1404" s="113">
        <f t="shared" si="693"/>
        <v>1454.05625472</v>
      </c>
      <c r="Q1404" s="11">
        <f t="shared" si="705"/>
        <v>0</v>
      </c>
      <c r="R1404" s="30">
        <f t="shared" si="701"/>
        <v>0</v>
      </c>
      <c r="S1404" s="8">
        <f t="shared" si="694"/>
        <v>0</v>
      </c>
      <c r="T1404" s="122">
        <f t="shared" si="702"/>
        <v>0.13059999999999999</v>
      </c>
      <c r="U1404" s="121">
        <f t="shared" si="710"/>
        <v>19</v>
      </c>
      <c r="V1404" s="121">
        <v>252</v>
      </c>
      <c r="W1404" s="120">
        <f t="shared" si="695"/>
        <v>1.0092978029999999</v>
      </c>
      <c r="X1404" s="113">
        <f t="shared" si="709"/>
        <v>13.519528599999999</v>
      </c>
      <c r="Y1404" s="113">
        <f t="shared" si="696"/>
        <v>0</v>
      </c>
      <c r="Z1404" s="125" t="str">
        <f t="shared" si="706"/>
        <v>J=</v>
      </c>
      <c r="AA1404" s="118">
        <f t="shared" si="707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>
        <f t="shared" si="697"/>
        <v>45550</v>
      </c>
      <c r="B1405" s="113">
        <f t="shared" si="690"/>
        <v>1467.57578332</v>
      </c>
      <c r="C1405" s="113">
        <f t="shared" si="703"/>
        <v>1118.26761816</v>
      </c>
      <c r="D1405" s="114">
        <f t="shared" si="698"/>
        <v>6941.51</v>
      </c>
      <c r="E1405" s="115">
        <f t="shared" si="712"/>
        <v>6967.89</v>
      </c>
      <c r="F1405" s="116">
        <f t="shared" si="713"/>
        <v>45493</v>
      </c>
      <c r="G1405" s="117">
        <f t="shared" si="691"/>
        <v>3.8003258656977845E-3</v>
      </c>
      <c r="H1405" s="118">
        <f t="shared" si="704"/>
        <v>45555</v>
      </c>
      <c r="I1405" s="118">
        <f t="shared" si="692"/>
        <v>45555</v>
      </c>
      <c r="J1405" s="119">
        <f t="shared" si="699"/>
        <v>23</v>
      </c>
      <c r="K1405" s="119">
        <f t="shared" si="714"/>
        <v>19</v>
      </c>
      <c r="L1405" s="8">
        <f t="shared" si="700"/>
        <v>1.0031383599999999</v>
      </c>
      <c r="M1405" s="120">
        <f t="shared" si="715"/>
        <v>1.00210048</v>
      </c>
      <c r="N1405" s="120">
        <f t="shared" si="708"/>
        <v>1.2962077815914146</v>
      </c>
      <c r="O1405" s="113">
        <f t="shared" si="711"/>
        <v>1.30027574</v>
      </c>
      <c r="P1405" s="113">
        <f t="shared" si="693"/>
        <v>1454.05625472</v>
      </c>
      <c r="Q1405" s="11">
        <f t="shared" si="705"/>
        <v>0</v>
      </c>
      <c r="R1405" s="30">
        <f t="shared" si="701"/>
        <v>0</v>
      </c>
      <c r="S1405" s="8">
        <f t="shared" si="694"/>
        <v>0</v>
      </c>
      <c r="T1405" s="122">
        <f t="shared" si="702"/>
        <v>0.13059999999999999</v>
      </c>
      <c r="U1405" s="121">
        <f t="shared" si="710"/>
        <v>19</v>
      </c>
      <c r="V1405" s="121">
        <v>252</v>
      </c>
      <c r="W1405" s="120">
        <f t="shared" si="695"/>
        <v>1.0092978029999999</v>
      </c>
      <c r="X1405" s="113">
        <f t="shared" si="709"/>
        <v>13.519528599999999</v>
      </c>
      <c r="Y1405" s="113">
        <f t="shared" si="696"/>
        <v>0</v>
      </c>
      <c r="Z1405" s="125" t="str">
        <f t="shared" si="706"/>
        <v>J=</v>
      </c>
      <c r="AA1405" s="118">
        <f t="shared" si="707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>
        <f t="shared" si="697"/>
        <v>45551</v>
      </c>
      <c r="B1406" s="113">
        <f t="shared" si="690"/>
        <v>1467.57578332</v>
      </c>
      <c r="C1406" s="113">
        <f t="shared" si="703"/>
        <v>1118.26761816</v>
      </c>
      <c r="D1406" s="114">
        <f t="shared" si="698"/>
        <v>6941.51</v>
      </c>
      <c r="E1406" s="115">
        <f t="shared" si="712"/>
        <v>6967.89</v>
      </c>
      <c r="F1406" s="116">
        <f t="shared" si="713"/>
        <v>45493</v>
      </c>
      <c r="G1406" s="117">
        <f t="shared" si="691"/>
        <v>3.8003258656977845E-3</v>
      </c>
      <c r="H1406" s="118">
        <f t="shared" si="704"/>
        <v>45555</v>
      </c>
      <c r="I1406" s="118">
        <f t="shared" si="692"/>
        <v>45555</v>
      </c>
      <c r="J1406" s="119">
        <f t="shared" si="699"/>
        <v>23</v>
      </c>
      <c r="K1406" s="119">
        <f t="shared" si="714"/>
        <v>19</v>
      </c>
      <c r="L1406" s="8">
        <f t="shared" si="700"/>
        <v>1.0031383599999999</v>
      </c>
      <c r="M1406" s="120">
        <f t="shared" si="715"/>
        <v>1.00210048</v>
      </c>
      <c r="N1406" s="120">
        <f t="shared" si="708"/>
        <v>1.2962077815914146</v>
      </c>
      <c r="O1406" s="113">
        <f t="shared" si="711"/>
        <v>1.30027574</v>
      </c>
      <c r="P1406" s="113">
        <f t="shared" si="693"/>
        <v>1454.05625472</v>
      </c>
      <c r="Q1406" s="11">
        <f t="shared" si="705"/>
        <v>0</v>
      </c>
      <c r="R1406" s="30">
        <f t="shared" si="701"/>
        <v>0</v>
      </c>
      <c r="S1406" s="8">
        <f t="shared" si="694"/>
        <v>0</v>
      </c>
      <c r="T1406" s="122">
        <f t="shared" si="702"/>
        <v>0.13059999999999999</v>
      </c>
      <c r="U1406" s="121">
        <f t="shared" si="710"/>
        <v>19</v>
      </c>
      <c r="V1406" s="121">
        <v>252</v>
      </c>
      <c r="W1406" s="120">
        <f t="shared" si="695"/>
        <v>1.0092978029999999</v>
      </c>
      <c r="X1406" s="113">
        <f t="shared" si="709"/>
        <v>13.519528599999999</v>
      </c>
      <c r="Y1406" s="113">
        <f t="shared" si="696"/>
        <v>0</v>
      </c>
      <c r="Z1406" s="125" t="str">
        <f t="shared" si="706"/>
        <v>J=</v>
      </c>
      <c r="AA1406" s="118">
        <f t="shared" si="707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>
        <f t="shared" si="697"/>
        <v>45552</v>
      </c>
      <c r="B1407" s="113">
        <f t="shared" si="690"/>
        <v>1468.5329811000001</v>
      </c>
      <c r="C1407" s="113">
        <f t="shared" si="703"/>
        <v>1118.26761816</v>
      </c>
      <c r="D1407" s="114">
        <f t="shared" si="698"/>
        <v>6941.51</v>
      </c>
      <c r="E1407" s="115">
        <f t="shared" si="712"/>
        <v>6967.89</v>
      </c>
      <c r="F1407" s="116">
        <f t="shared" si="713"/>
        <v>45493</v>
      </c>
      <c r="G1407" s="117">
        <f t="shared" si="691"/>
        <v>3.8003258656977845E-3</v>
      </c>
      <c r="H1407" s="118">
        <f t="shared" si="704"/>
        <v>45555</v>
      </c>
      <c r="I1407" s="118">
        <f t="shared" si="692"/>
        <v>45555</v>
      </c>
      <c r="J1407" s="119">
        <f t="shared" si="699"/>
        <v>23</v>
      </c>
      <c r="K1407" s="119">
        <f t="shared" si="714"/>
        <v>20</v>
      </c>
      <c r="L1407" s="8">
        <f t="shared" si="700"/>
        <v>1.00330381</v>
      </c>
      <c r="M1407" s="120">
        <f t="shared" si="715"/>
        <v>1.00210048</v>
      </c>
      <c r="N1407" s="120">
        <f t="shared" si="708"/>
        <v>1.2962077815914146</v>
      </c>
      <c r="O1407" s="113">
        <f t="shared" si="711"/>
        <v>1.3004902</v>
      </c>
      <c r="P1407" s="113">
        <f t="shared" si="693"/>
        <v>1454.29607839</v>
      </c>
      <c r="Q1407" s="11">
        <f t="shared" si="705"/>
        <v>0</v>
      </c>
      <c r="R1407" s="30">
        <f t="shared" si="701"/>
        <v>0</v>
      </c>
      <c r="S1407" s="8">
        <f t="shared" si="694"/>
        <v>0</v>
      </c>
      <c r="T1407" s="122">
        <f t="shared" si="702"/>
        <v>0.13059999999999999</v>
      </c>
      <c r="U1407" s="121">
        <f t="shared" si="710"/>
        <v>20</v>
      </c>
      <c r="V1407" s="121">
        <v>252</v>
      </c>
      <c r="W1407" s="120">
        <f t="shared" si="695"/>
        <v>1.009789549</v>
      </c>
      <c r="X1407" s="113">
        <f t="shared" si="709"/>
        <v>14.236902710000001</v>
      </c>
      <c r="Y1407" s="113">
        <f t="shared" si="696"/>
        <v>0</v>
      </c>
      <c r="Z1407" s="125" t="str">
        <f t="shared" si="706"/>
        <v>J=</v>
      </c>
      <c r="AA1407" s="118">
        <f t="shared" si="707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>
        <f t="shared" si="697"/>
        <v>45553</v>
      </c>
      <c r="B1408" s="113">
        <f t="shared" si="690"/>
        <v>1469.4908075800001</v>
      </c>
      <c r="C1408" s="113">
        <f t="shared" si="703"/>
        <v>1118.26761816</v>
      </c>
      <c r="D1408" s="114">
        <f t="shared" si="698"/>
        <v>6941.51</v>
      </c>
      <c r="E1408" s="115">
        <f t="shared" si="712"/>
        <v>6967.89</v>
      </c>
      <c r="F1408" s="116">
        <f t="shared" si="713"/>
        <v>45493</v>
      </c>
      <c r="G1408" s="117">
        <f t="shared" si="691"/>
        <v>3.8003258656977845E-3</v>
      </c>
      <c r="H1408" s="118">
        <f t="shared" si="704"/>
        <v>45555</v>
      </c>
      <c r="I1408" s="118">
        <f t="shared" si="692"/>
        <v>45555</v>
      </c>
      <c r="J1408" s="119">
        <f t="shared" si="699"/>
        <v>23</v>
      </c>
      <c r="K1408" s="119">
        <f t="shared" si="714"/>
        <v>21</v>
      </c>
      <c r="L1408" s="8">
        <f t="shared" si="700"/>
        <v>1.00346929</v>
      </c>
      <c r="M1408" s="120">
        <f t="shared" si="715"/>
        <v>1.00210048</v>
      </c>
      <c r="N1408" s="120">
        <f t="shared" si="708"/>
        <v>1.2962077815914146</v>
      </c>
      <c r="O1408" s="113">
        <f t="shared" si="711"/>
        <v>1.3007047</v>
      </c>
      <c r="P1408" s="113">
        <f t="shared" si="693"/>
        <v>1454.53594679</v>
      </c>
      <c r="Q1408" s="11">
        <f t="shared" si="705"/>
        <v>0</v>
      </c>
      <c r="R1408" s="30">
        <f t="shared" si="701"/>
        <v>0</v>
      </c>
      <c r="S1408" s="8">
        <f t="shared" si="694"/>
        <v>0</v>
      </c>
      <c r="T1408" s="122">
        <f t="shared" si="702"/>
        <v>0.13059999999999999</v>
      </c>
      <c r="U1408" s="121">
        <f t="shared" si="710"/>
        <v>21</v>
      </c>
      <c r="V1408" s="121">
        <v>252</v>
      </c>
      <c r="W1408" s="120">
        <f t="shared" si="695"/>
        <v>1.010281534</v>
      </c>
      <c r="X1408" s="113">
        <f t="shared" si="709"/>
        <v>14.95486079</v>
      </c>
      <c r="Y1408" s="113">
        <f t="shared" si="696"/>
        <v>0</v>
      </c>
      <c r="Z1408" s="125" t="str">
        <f t="shared" si="706"/>
        <v>J=</v>
      </c>
      <c r="AA1408" s="118">
        <f t="shared" si="707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>
        <f t="shared" si="697"/>
        <v>45554</v>
      </c>
      <c r="B1409" s="113">
        <f t="shared" si="690"/>
        <v>1470.4492418299999</v>
      </c>
      <c r="C1409" s="113">
        <f t="shared" si="703"/>
        <v>1118.26761816</v>
      </c>
      <c r="D1409" s="114">
        <f t="shared" si="698"/>
        <v>6941.51</v>
      </c>
      <c r="E1409" s="115">
        <f t="shared" si="712"/>
        <v>6967.89</v>
      </c>
      <c r="F1409" s="116">
        <f t="shared" si="713"/>
        <v>45493</v>
      </c>
      <c r="G1409" s="117">
        <f t="shared" si="691"/>
        <v>3.8003258656977845E-3</v>
      </c>
      <c r="H1409" s="118">
        <f t="shared" si="704"/>
        <v>45555</v>
      </c>
      <c r="I1409" s="118">
        <f t="shared" si="692"/>
        <v>45555</v>
      </c>
      <c r="J1409" s="119">
        <f t="shared" si="699"/>
        <v>23</v>
      </c>
      <c r="K1409" s="119">
        <f t="shared" si="714"/>
        <v>22</v>
      </c>
      <c r="L1409" s="8">
        <f t="shared" si="700"/>
        <v>1.00363479</v>
      </c>
      <c r="M1409" s="120">
        <f t="shared" si="715"/>
        <v>1.00210048</v>
      </c>
      <c r="N1409" s="120">
        <f t="shared" si="708"/>
        <v>1.2962077815914146</v>
      </c>
      <c r="O1409" s="113">
        <f t="shared" si="711"/>
        <v>1.3009192199999999</v>
      </c>
      <c r="P1409" s="113">
        <f t="shared" si="693"/>
        <v>1454.7758375599999</v>
      </c>
      <c r="Q1409" s="11">
        <f t="shared" si="705"/>
        <v>0</v>
      </c>
      <c r="R1409" s="30">
        <f t="shared" si="701"/>
        <v>0</v>
      </c>
      <c r="S1409" s="8">
        <f t="shared" si="694"/>
        <v>0</v>
      </c>
      <c r="T1409" s="122">
        <f t="shared" si="702"/>
        <v>0.13059999999999999</v>
      </c>
      <c r="U1409" s="121">
        <f t="shared" si="710"/>
        <v>22</v>
      </c>
      <c r="V1409" s="121">
        <v>252</v>
      </c>
      <c r="W1409" s="120">
        <f t="shared" si="695"/>
        <v>1.0107737590000001</v>
      </c>
      <c r="X1409" s="113">
        <f t="shared" si="709"/>
        <v>15.673404270000001</v>
      </c>
      <c r="Y1409" s="113">
        <f t="shared" si="696"/>
        <v>0</v>
      </c>
      <c r="Z1409" s="125" t="str">
        <f t="shared" si="706"/>
        <v>J=</v>
      </c>
      <c r="AA1409" s="118">
        <f t="shared" si="707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>
        <f t="shared" si="697"/>
        <v>45555</v>
      </c>
      <c r="B1410" s="113">
        <f t="shared" si="690"/>
        <v>1471.4083066799999</v>
      </c>
      <c r="C1410" s="113">
        <f t="shared" si="703"/>
        <v>1118.26761816</v>
      </c>
      <c r="D1410" s="114">
        <f t="shared" si="698"/>
        <v>6941.51</v>
      </c>
      <c r="E1410" s="115">
        <f t="shared" si="712"/>
        <v>6967.89</v>
      </c>
      <c r="F1410" s="116">
        <f t="shared" si="713"/>
        <v>45493</v>
      </c>
      <c r="G1410" s="117">
        <f t="shared" si="691"/>
        <v>3.8003258656977845E-3</v>
      </c>
      <c r="H1410" s="118">
        <f t="shared" si="704"/>
        <v>45586</v>
      </c>
      <c r="I1410" s="118">
        <f t="shared" si="692"/>
        <v>45555</v>
      </c>
      <c r="J1410" s="119">
        <f t="shared" si="699"/>
        <v>23</v>
      </c>
      <c r="K1410" s="119">
        <f t="shared" si="714"/>
        <v>23</v>
      </c>
      <c r="L1410" s="8">
        <f t="shared" si="700"/>
        <v>1.0038003200000001</v>
      </c>
      <c r="M1410" s="120">
        <f t="shared" si="715"/>
        <v>1.00210048</v>
      </c>
      <c r="N1410" s="120">
        <f t="shared" si="708"/>
        <v>1.2962077815914146</v>
      </c>
      <c r="O1410" s="113">
        <f t="shared" si="711"/>
        <v>1.30113378</v>
      </c>
      <c r="P1410" s="113">
        <f t="shared" si="693"/>
        <v>1455.0157730599999</v>
      </c>
      <c r="Q1410" s="11">
        <f t="shared" si="705"/>
        <v>46</v>
      </c>
      <c r="R1410" s="30">
        <f t="shared" si="701"/>
        <v>0</v>
      </c>
      <c r="S1410" s="8">
        <f t="shared" si="694"/>
        <v>0</v>
      </c>
      <c r="T1410" s="122">
        <f t="shared" si="702"/>
        <v>0.13059999999999999</v>
      </c>
      <c r="U1410" s="121">
        <f t="shared" si="710"/>
        <v>23</v>
      </c>
      <c r="V1410" s="121">
        <v>252</v>
      </c>
      <c r="W1410" s="120">
        <f t="shared" si="695"/>
        <v>1.0112662240000001</v>
      </c>
      <c r="X1410" s="113">
        <f t="shared" si="709"/>
        <v>16.392533619999998</v>
      </c>
      <c r="Y1410" s="113">
        <f t="shared" si="696"/>
        <v>16.392533619999998</v>
      </c>
      <c r="Z1410" s="125" t="str">
        <f t="shared" si="706"/>
        <v>J=</v>
      </c>
      <c r="AA1410" s="118">
        <f t="shared" si="707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>
        <f t="shared" si="697"/>
        <v>45556</v>
      </c>
      <c r="B1411" s="113">
        <f t="shared" si="690"/>
        <v>1455.7246800199998</v>
      </c>
      <c r="C1411" s="113">
        <f t="shared" si="703"/>
        <v>1118.26761816</v>
      </c>
      <c r="D1411" s="114">
        <f t="shared" si="698"/>
        <v>6967.89</v>
      </c>
      <c r="E1411" s="115">
        <f t="shared" si="712"/>
        <v>6966.5</v>
      </c>
      <c r="F1411" s="116">
        <f t="shared" si="713"/>
        <v>45524</v>
      </c>
      <c r="G1411" s="117">
        <f t="shared" si="691"/>
        <v>-1.9948650165257931E-4</v>
      </c>
      <c r="H1411" s="118">
        <f t="shared" si="704"/>
        <v>45586</v>
      </c>
      <c r="I1411" s="118">
        <f t="shared" si="692"/>
        <v>45586</v>
      </c>
      <c r="J1411" s="119">
        <f t="shared" si="699"/>
        <v>21</v>
      </c>
      <c r="K1411" s="119">
        <f t="shared" si="714"/>
        <v>1</v>
      </c>
      <c r="L1411" s="8">
        <f t="shared" si="700"/>
        <v>1</v>
      </c>
      <c r="M1411" s="120">
        <f t="shared" si="715"/>
        <v>1.0038003200000001</v>
      </c>
      <c r="N1411" s="120">
        <f t="shared" si="708"/>
        <v>1.3011337859479521</v>
      </c>
      <c r="O1411" s="113">
        <f t="shared" si="711"/>
        <v>1.30113378</v>
      </c>
      <c r="P1411" s="113">
        <f t="shared" si="693"/>
        <v>1455.0157730599999</v>
      </c>
      <c r="Q1411" s="11">
        <f t="shared" si="705"/>
        <v>0</v>
      </c>
      <c r="R1411" s="30">
        <f t="shared" si="701"/>
        <v>0</v>
      </c>
      <c r="S1411" s="8">
        <f t="shared" si="694"/>
        <v>0</v>
      </c>
      <c r="T1411" s="122">
        <f t="shared" si="702"/>
        <v>0.13059999999999999</v>
      </c>
      <c r="U1411" s="121">
        <f t="shared" si="710"/>
        <v>1</v>
      </c>
      <c r="V1411" s="121">
        <v>252</v>
      </c>
      <c r="W1411" s="120">
        <f t="shared" si="695"/>
        <v>1.000487216</v>
      </c>
      <c r="X1411" s="113">
        <f t="shared" si="709"/>
        <v>0.70890695999999997</v>
      </c>
      <c r="Y1411" s="113">
        <f t="shared" si="696"/>
        <v>0</v>
      </c>
      <c r="Z1411" s="125" t="str">
        <f t="shared" si="706"/>
        <v>J=</v>
      </c>
      <c r="AA1411" s="118">
        <f t="shared" si="707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>
        <f t="shared" si="697"/>
        <v>45557</v>
      </c>
      <c r="B1412" s="113">
        <f t="shared" si="690"/>
        <v>1455.7246800199998</v>
      </c>
      <c r="C1412" s="113">
        <f t="shared" si="703"/>
        <v>1118.26761816</v>
      </c>
      <c r="D1412" s="114">
        <f t="shared" si="698"/>
        <v>6967.89</v>
      </c>
      <c r="E1412" s="115">
        <f t="shared" si="712"/>
        <v>6966.5</v>
      </c>
      <c r="F1412" s="116">
        <f t="shared" si="713"/>
        <v>45524</v>
      </c>
      <c r="G1412" s="117">
        <f t="shared" si="691"/>
        <v>-1.9948650165257931E-4</v>
      </c>
      <c r="H1412" s="118">
        <f t="shared" si="704"/>
        <v>45586</v>
      </c>
      <c r="I1412" s="118">
        <f t="shared" si="692"/>
        <v>45586</v>
      </c>
      <c r="J1412" s="119">
        <f t="shared" si="699"/>
        <v>21</v>
      </c>
      <c r="K1412" s="119">
        <f t="shared" si="714"/>
        <v>1</v>
      </c>
      <c r="L1412" s="8">
        <f t="shared" si="700"/>
        <v>1</v>
      </c>
      <c r="M1412" s="120">
        <f t="shared" si="715"/>
        <v>1.0038003200000001</v>
      </c>
      <c r="N1412" s="120">
        <f t="shared" si="708"/>
        <v>1.3011337859479521</v>
      </c>
      <c r="O1412" s="113">
        <f t="shared" si="711"/>
        <v>1.30113378</v>
      </c>
      <c r="P1412" s="113">
        <f t="shared" si="693"/>
        <v>1455.0157730599999</v>
      </c>
      <c r="Q1412" s="11">
        <f t="shared" si="705"/>
        <v>0</v>
      </c>
      <c r="R1412" s="30">
        <f t="shared" si="701"/>
        <v>0</v>
      </c>
      <c r="S1412" s="8">
        <f t="shared" si="694"/>
        <v>0</v>
      </c>
      <c r="T1412" s="122">
        <f t="shared" si="702"/>
        <v>0.13059999999999999</v>
      </c>
      <c r="U1412" s="121">
        <f t="shared" si="710"/>
        <v>1</v>
      </c>
      <c r="V1412" s="121">
        <v>252</v>
      </c>
      <c r="W1412" s="120">
        <f t="shared" si="695"/>
        <v>1.000487216</v>
      </c>
      <c r="X1412" s="113">
        <f t="shared" si="709"/>
        <v>0.70890695999999997</v>
      </c>
      <c r="Y1412" s="113">
        <f t="shared" si="696"/>
        <v>0</v>
      </c>
      <c r="Z1412" s="125" t="str">
        <f t="shared" si="706"/>
        <v>J=</v>
      </c>
      <c r="AA1412" s="118">
        <f t="shared" si="707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>
        <f t="shared" si="697"/>
        <v>45558</v>
      </c>
      <c r="B1413" s="113">
        <f t="shared" si="690"/>
        <v>1455.7246800199998</v>
      </c>
      <c r="C1413" s="113">
        <f t="shared" si="703"/>
        <v>1118.26761816</v>
      </c>
      <c r="D1413" s="114">
        <f t="shared" si="698"/>
        <v>6967.89</v>
      </c>
      <c r="E1413" s="115">
        <f t="shared" si="712"/>
        <v>6966.5</v>
      </c>
      <c r="F1413" s="116">
        <f t="shared" si="713"/>
        <v>45524</v>
      </c>
      <c r="G1413" s="117">
        <f t="shared" si="691"/>
        <v>-1.9948650165257931E-4</v>
      </c>
      <c r="H1413" s="118">
        <f t="shared" si="704"/>
        <v>45586</v>
      </c>
      <c r="I1413" s="118">
        <f t="shared" si="692"/>
        <v>45586</v>
      </c>
      <c r="J1413" s="119">
        <f t="shared" si="699"/>
        <v>21</v>
      </c>
      <c r="K1413" s="119">
        <f t="shared" si="714"/>
        <v>1</v>
      </c>
      <c r="L1413" s="8">
        <f t="shared" si="700"/>
        <v>1</v>
      </c>
      <c r="M1413" s="120">
        <f t="shared" si="715"/>
        <v>1.0038003200000001</v>
      </c>
      <c r="N1413" s="120">
        <f t="shared" si="708"/>
        <v>1.3011337859479521</v>
      </c>
      <c r="O1413" s="113">
        <f t="shared" si="711"/>
        <v>1.30113378</v>
      </c>
      <c r="P1413" s="113">
        <f t="shared" si="693"/>
        <v>1455.0157730599999</v>
      </c>
      <c r="Q1413" s="11">
        <f t="shared" si="705"/>
        <v>0</v>
      </c>
      <c r="R1413" s="30">
        <f t="shared" si="701"/>
        <v>0</v>
      </c>
      <c r="S1413" s="8">
        <f t="shared" si="694"/>
        <v>0</v>
      </c>
      <c r="T1413" s="122">
        <f t="shared" si="702"/>
        <v>0.13059999999999999</v>
      </c>
      <c r="U1413" s="121">
        <f t="shared" si="710"/>
        <v>1</v>
      </c>
      <c r="V1413" s="121">
        <v>252</v>
      </c>
      <c r="W1413" s="120">
        <f t="shared" si="695"/>
        <v>1.000487216</v>
      </c>
      <c r="X1413" s="113">
        <f t="shared" si="709"/>
        <v>0.70890695999999997</v>
      </c>
      <c r="Y1413" s="113">
        <f t="shared" si="696"/>
        <v>0</v>
      </c>
      <c r="Z1413" s="125" t="str">
        <f t="shared" si="706"/>
        <v>J=</v>
      </c>
      <c r="AA1413" s="118">
        <f t="shared" si="707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>
        <f t="shared" si="697"/>
        <v>45559</v>
      </c>
      <c r="B1414" s="113">
        <f t="shared" si="690"/>
        <v>1456.43393182</v>
      </c>
      <c r="C1414" s="113">
        <f t="shared" si="703"/>
        <v>1118.26761816</v>
      </c>
      <c r="D1414" s="114">
        <f t="shared" si="698"/>
        <v>6967.89</v>
      </c>
      <c r="E1414" s="115">
        <f t="shared" si="712"/>
        <v>6966.5</v>
      </c>
      <c r="F1414" s="116">
        <f t="shared" si="713"/>
        <v>45524</v>
      </c>
      <c r="G1414" s="117">
        <f t="shared" si="691"/>
        <v>-1.9948650165257931E-4</v>
      </c>
      <c r="H1414" s="118">
        <f t="shared" si="704"/>
        <v>45586</v>
      </c>
      <c r="I1414" s="118">
        <f t="shared" si="692"/>
        <v>45586</v>
      </c>
      <c r="J1414" s="119">
        <f t="shared" si="699"/>
        <v>21</v>
      </c>
      <c r="K1414" s="119">
        <f t="shared" si="714"/>
        <v>2</v>
      </c>
      <c r="L1414" s="8">
        <f t="shared" si="700"/>
        <v>1</v>
      </c>
      <c r="M1414" s="120">
        <f t="shared" si="715"/>
        <v>1.0038003200000001</v>
      </c>
      <c r="N1414" s="120">
        <f t="shared" si="708"/>
        <v>1.3011337859479521</v>
      </c>
      <c r="O1414" s="113">
        <f t="shared" si="711"/>
        <v>1.30113378</v>
      </c>
      <c r="P1414" s="113">
        <f t="shared" si="693"/>
        <v>1455.0157730599999</v>
      </c>
      <c r="Q1414" s="11">
        <f t="shared" si="705"/>
        <v>0</v>
      </c>
      <c r="R1414" s="30">
        <f t="shared" si="701"/>
        <v>0</v>
      </c>
      <c r="S1414" s="8">
        <f t="shared" si="694"/>
        <v>0</v>
      </c>
      <c r="T1414" s="122">
        <f t="shared" si="702"/>
        <v>0.13059999999999999</v>
      </c>
      <c r="U1414" s="121">
        <f t="shared" si="710"/>
        <v>2</v>
      </c>
      <c r="V1414" s="121">
        <v>252</v>
      </c>
      <c r="W1414" s="120">
        <f t="shared" si="695"/>
        <v>1.0009746690000001</v>
      </c>
      <c r="X1414" s="113">
        <f t="shared" si="709"/>
        <v>1.4181587600000001</v>
      </c>
      <c r="Y1414" s="113">
        <f t="shared" si="696"/>
        <v>0</v>
      </c>
      <c r="Z1414" s="125" t="str">
        <f t="shared" si="706"/>
        <v>J=</v>
      </c>
      <c r="AA1414" s="118">
        <f t="shared" si="707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>
        <f t="shared" si="697"/>
        <v>45560</v>
      </c>
      <c r="B1415" s="113">
        <f t="shared" si="690"/>
        <v>1457.1435284699999</v>
      </c>
      <c r="C1415" s="113">
        <f t="shared" si="703"/>
        <v>1118.26761816</v>
      </c>
      <c r="D1415" s="114">
        <f t="shared" si="698"/>
        <v>6967.89</v>
      </c>
      <c r="E1415" s="115">
        <f t="shared" si="712"/>
        <v>6966.5</v>
      </c>
      <c r="F1415" s="116">
        <f t="shared" si="713"/>
        <v>45524</v>
      </c>
      <c r="G1415" s="117">
        <f t="shared" si="691"/>
        <v>-1.9948650165257931E-4</v>
      </c>
      <c r="H1415" s="118">
        <f t="shared" si="704"/>
        <v>45586</v>
      </c>
      <c r="I1415" s="118">
        <f t="shared" si="692"/>
        <v>45586</v>
      </c>
      <c r="J1415" s="119">
        <f t="shared" si="699"/>
        <v>21</v>
      </c>
      <c r="K1415" s="119">
        <f t="shared" si="714"/>
        <v>3</v>
      </c>
      <c r="L1415" s="8">
        <f t="shared" si="700"/>
        <v>1</v>
      </c>
      <c r="M1415" s="120">
        <f t="shared" si="715"/>
        <v>1.0038003200000001</v>
      </c>
      <c r="N1415" s="120">
        <f t="shared" si="708"/>
        <v>1.3011337859479521</v>
      </c>
      <c r="O1415" s="113">
        <f t="shared" si="711"/>
        <v>1.30113378</v>
      </c>
      <c r="P1415" s="113">
        <f t="shared" si="693"/>
        <v>1455.0157730599999</v>
      </c>
      <c r="Q1415" s="11">
        <f t="shared" si="705"/>
        <v>0</v>
      </c>
      <c r="R1415" s="30">
        <f t="shared" si="701"/>
        <v>0</v>
      </c>
      <c r="S1415" s="8">
        <f t="shared" si="694"/>
        <v>0</v>
      </c>
      <c r="T1415" s="122">
        <f t="shared" si="702"/>
        <v>0.13059999999999999</v>
      </c>
      <c r="U1415" s="121">
        <f t="shared" si="710"/>
        <v>3</v>
      </c>
      <c r="V1415" s="121">
        <v>252</v>
      </c>
      <c r="W1415" s="120">
        <f t="shared" si="695"/>
        <v>1.001462359</v>
      </c>
      <c r="X1415" s="113">
        <f t="shared" si="709"/>
        <v>2.1277554099999998</v>
      </c>
      <c r="Y1415" s="113">
        <f t="shared" si="696"/>
        <v>0</v>
      </c>
      <c r="Z1415" s="125" t="str">
        <f t="shared" si="706"/>
        <v>J=</v>
      </c>
      <c r="AA1415" s="118">
        <f t="shared" si="707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>
        <f t="shared" si="697"/>
        <v>45561</v>
      </c>
      <c r="B1416" s="113">
        <f t="shared" si="690"/>
        <v>1457.85347286</v>
      </c>
      <c r="C1416" s="113">
        <f t="shared" si="703"/>
        <v>1118.26761816</v>
      </c>
      <c r="D1416" s="114">
        <f t="shared" si="698"/>
        <v>6967.89</v>
      </c>
      <c r="E1416" s="115">
        <f t="shared" si="712"/>
        <v>6966.5</v>
      </c>
      <c r="F1416" s="116">
        <f t="shared" si="713"/>
        <v>45524</v>
      </c>
      <c r="G1416" s="117">
        <f t="shared" si="691"/>
        <v>-1.9948650165257931E-4</v>
      </c>
      <c r="H1416" s="118">
        <f t="shared" si="704"/>
        <v>45586</v>
      </c>
      <c r="I1416" s="118">
        <f t="shared" si="692"/>
        <v>45586</v>
      </c>
      <c r="J1416" s="119">
        <f t="shared" si="699"/>
        <v>21</v>
      </c>
      <c r="K1416" s="119">
        <f t="shared" si="714"/>
        <v>4</v>
      </c>
      <c r="L1416" s="8">
        <f t="shared" si="700"/>
        <v>1</v>
      </c>
      <c r="M1416" s="120">
        <f t="shared" si="715"/>
        <v>1.0038003200000001</v>
      </c>
      <c r="N1416" s="120">
        <f t="shared" si="708"/>
        <v>1.3011337859479521</v>
      </c>
      <c r="O1416" s="113">
        <f t="shared" si="711"/>
        <v>1.30113378</v>
      </c>
      <c r="P1416" s="113">
        <f t="shared" si="693"/>
        <v>1455.0157730599999</v>
      </c>
      <c r="Q1416" s="11">
        <f t="shared" si="705"/>
        <v>0</v>
      </c>
      <c r="R1416" s="30">
        <f t="shared" si="701"/>
        <v>0</v>
      </c>
      <c r="S1416" s="8">
        <f t="shared" si="694"/>
        <v>0</v>
      </c>
      <c r="T1416" s="122">
        <f t="shared" si="702"/>
        <v>0.13059999999999999</v>
      </c>
      <c r="U1416" s="121">
        <f t="shared" si="710"/>
        <v>4</v>
      </c>
      <c r="V1416" s="121">
        <v>252</v>
      </c>
      <c r="W1416" s="120">
        <f t="shared" si="695"/>
        <v>1.001950288</v>
      </c>
      <c r="X1416" s="113">
        <f t="shared" si="709"/>
        <v>2.8376998000000002</v>
      </c>
      <c r="Y1416" s="113">
        <f t="shared" si="696"/>
        <v>0</v>
      </c>
      <c r="Z1416" s="125" t="str">
        <f t="shared" si="706"/>
        <v>J=</v>
      </c>
      <c r="AA1416" s="118">
        <f t="shared" si="707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>
        <f t="shared" si="697"/>
        <v>45562</v>
      </c>
      <c r="B1417" s="113">
        <f t="shared" si="690"/>
        <v>1458.56376209</v>
      </c>
      <c r="C1417" s="113">
        <f t="shared" si="703"/>
        <v>1118.26761816</v>
      </c>
      <c r="D1417" s="114">
        <f t="shared" si="698"/>
        <v>6967.89</v>
      </c>
      <c r="E1417" s="115">
        <f t="shared" si="712"/>
        <v>6966.5</v>
      </c>
      <c r="F1417" s="116">
        <f t="shared" si="713"/>
        <v>45524</v>
      </c>
      <c r="G1417" s="117">
        <f t="shared" si="691"/>
        <v>-1.9948650165257931E-4</v>
      </c>
      <c r="H1417" s="118">
        <f t="shared" si="704"/>
        <v>45586</v>
      </c>
      <c r="I1417" s="118">
        <f t="shared" si="692"/>
        <v>45586</v>
      </c>
      <c r="J1417" s="119">
        <f t="shared" si="699"/>
        <v>21</v>
      </c>
      <c r="K1417" s="119">
        <f t="shared" si="714"/>
        <v>5</v>
      </c>
      <c r="L1417" s="8">
        <f t="shared" si="700"/>
        <v>1</v>
      </c>
      <c r="M1417" s="120">
        <f t="shared" si="715"/>
        <v>1.0038003200000001</v>
      </c>
      <c r="N1417" s="120">
        <f t="shared" si="708"/>
        <v>1.3011337859479521</v>
      </c>
      <c r="O1417" s="113">
        <f t="shared" si="711"/>
        <v>1.30113378</v>
      </c>
      <c r="P1417" s="113">
        <f t="shared" si="693"/>
        <v>1455.0157730599999</v>
      </c>
      <c r="Q1417" s="11">
        <f t="shared" si="705"/>
        <v>0</v>
      </c>
      <c r="R1417" s="30">
        <f t="shared" si="701"/>
        <v>0</v>
      </c>
      <c r="S1417" s="8">
        <f t="shared" si="694"/>
        <v>0</v>
      </c>
      <c r="T1417" s="122">
        <f t="shared" si="702"/>
        <v>0.13059999999999999</v>
      </c>
      <c r="U1417" s="121">
        <f t="shared" si="710"/>
        <v>5</v>
      </c>
      <c r="V1417" s="121">
        <v>252</v>
      </c>
      <c r="W1417" s="120">
        <f t="shared" si="695"/>
        <v>1.002438454</v>
      </c>
      <c r="X1417" s="113">
        <f t="shared" si="709"/>
        <v>3.5479890300000001</v>
      </c>
      <c r="Y1417" s="113">
        <f t="shared" si="696"/>
        <v>0</v>
      </c>
      <c r="Z1417" s="125" t="str">
        <f t="shared" si="706"/>
        <v>J=</v>
      </c>
      <c r="AA1417" s="118">
        <f t="shared" si="707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>
        <f t="shared" si="697"/>
        <v>45563</v>
      </c>
      <c r="B1418" s="113">
        <f t="shared" ref="B1418:B1481" si="716">(P1418+X1418)</f>
        <v>1459.2743961599999</v>
      </c>
      <c r="C1418" s="113">
        <f t="shared" si="703"/>
        <v>1118.26761816</v>
      </c>
      <c r="D1418" s="114">
        <f t="shared" si="698"/>
        <v>6967.89</v>
      </c>
      <c r="E1418" s="115">
        <f t="shared" si="712"/>
        <v>6966.5</v>
      </c>
      <c r="F1418" s="116">
        <f t="shared" si="713"/>
        <v>45524</v>
      </c>
      <c r="G1418" s="117">
        <f t="shared" ref="G1418:G1481" si="717">(E1418/D1418)-1</f>
        <v>-1.9948650165257931E-4</v>
      </c>
      <c r="H1418" s="118">
        <f t="shared" si="704"/>
        <v>45586</v>
      </c>
      <c r="I1418" s="118">
        <f t="shared" ref="I1418:I1481" si="718">IF(A1418&gt;I1417,H1418,I1417)</f>
        <v>45586</v>
      </c>
      <c r="J1418" s="119">
        <f t="shared" si="699"/>
        <v>21</v>
      </c>
      <c r="K1418" s="119">
        <f t="shared" si="714"/>
        <v>6</v>
      </c>
      <c r="L1418" s="8">
        <f t="shared" si="700"/>
        <v>1</v>
      </c>
      <c r="M1418" s="120">
        <f t="shared" si="715"/>
        <v>1.0038003200000001</v>
      </c>
      <c r="N1418" s="120">
        <f t="shared" si="708"/>
        <v>1.3011337859479521</v>
      </c>
      <c r="O1418" s="113">
        <f t="shared" si="711"/>
        <v>1.30113378</v>
      </c>
      <c r="P1418" s="113">
        <f t="shared" ref="P1418:P1481" si="719">TRUNC(C1418*O1418,8)</f>
        <v>1455.0157730599999</v>
      </c>
      <c r="Q1418" s="11">
        <f t="shared" si="705"/>
        <v>0</v>
      </c>
      <c r="R1418" s="30">
        <f t="shared" si="701"/>
        <v>0</v>
      </c>
      <c r="S1418" s="8">
        <f t="shared" ref="S1418:S1481" si="720">IF(R1418&gt;0,TRUNC(R1418*P1418,8),0)</f>
        <v>0</v>
      </c>
      <c r="T1418" s="122">
        <f t="shared" si="702"/>
        <v>0.13059999999999999</v>
      </c>
      <c r="U1418" s="121">
        <f t="shared" si="710"/>
        <v>6</v>
      </c>
      <c r="V1418" s="121">
        <v>252</v>
      </c>
      <c r="W1418" s="120">
        <f t="shared" ref="W1418:W1481" si="721">ROUND((1+T1418)^TRUNC((U1418/V1418),9),9)</f>
        <v>1.0029268570000001</v>
      </c>
      <c r="X1418" s="113">
        <f t="shared" si="709"/>
        <v>4.2586231000000003</v>
      </c>
      <c r="Y1418" s="113">
        <f t="shared" ref="Y1418:Y1481" si="722">IF(Q1418&gt;0,S1418+X1418,0)</f>
        <v>0</v>
      </c>
      <c r="Z1418" s="125" t="str">
        <f t="shared" si="706"/>
        <v>J=</v>
      </c>
      <c r="AA1418" s="118">
        <f t="shared" si="707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>
        <f t="shared" ref="A1419:A1482" si="723">(A1418+1)</f>
        <v>45564</v>
      </c>
      <c r="B1419" s="113">
        <f t="shared" si="716"/>
        <v>1459.2743961599999</v>
      </c>
      <c r="C1419" s="113">
        <f t="shared" si="703"/>
        <v>1118.26761816</v>
      </c>
      <c r="D1419" s="114">
        <f t="shared" ref="D1419:D1482" si="724">IF(E1419=E1418,D1418,E1418)</f>
        <v>6967.89</v>
      </c>
      <c r="E1419" s="115">
        <f t="shared" si="712"/>
        <v>6966.5</v>
      </c>
      <c r="F1419" s="116">
        <f t="shared" si="713"/>
        <v>45524</v>
      </c>
      <c r="G1419" s="117">
        <f t="shared" si="717"/>
        <v>-1.9948650165257931E-4</v>
      </c>
      <c r="H1419" s="118">
        <f t="shared" si="704"/>
        <v>45586</v>
      </c>
      <c r="I1419" s="118">
        <f t="shared" si="718"/>
        <v>45586</v>
      </c>
      <c r="J1419" s="119">
        <f t="shared" ref="J1419:J1482" si="725">IF(I1419=I1418,J1418,NETWORKDAYS(I1418,I1419,$AD$176:$AD$502)-1)</f>
        <v>21</v>
      </c>
      <c r="K1419" s="119">
        <f t="shared" si="714"/>
        <v>6</v>
      </c>
      <c r="L1419" s="8">
        <f t="shared" ref="L1419:L1482" si="726">IF(E1419&lt;D1419,1,TRUNC((E1419/D1419)^TRUNC((K1419/J1419),9),8))</f>
        <v>1</v>
      </c>
      <c r="M1419" s="120">
        <f t="shared" si="715"/>
        <v>1.0038003200000001</v>
      </c>
      <c r="N1419" s="120">
        <f t="shared" si="708"/>
        <v>1.3011337859479521</v>
      </c>
      <c r="O1419" s="113">
        <f t="shared" si="711"/>
        <v>1.30113378</v>
      </c>
      <c r="P1419" s="113">
        <f t="shared" si="719"/>
        <v>1455.0157730599999</v>
      </c>
      <c r="Q1419" s="11">
        <f t="shared" si="705"/>
        <v>0</v>
      </c>
      <c r="R1419" s="30">
        <f t="shared" ref="R1419:R1482" si="727">IF(Q1419&gt;0,VLOOKUP($A1419,$AD$10:$AI$170,6),0)</f>
        <v>0</v>
      </c>
      <c r="S1419" s="8">
        <f t="shared" si="720"/>
        <v>0</v>
      </c>
      <c r="T1419" s="122">
        <f t="shared" ref="T1419:T1482" si="728">(T1418)</f>
        <v>0.13059999999999999</v>
      </c>
      <c r="U1419" s="121">
        <f t="shared" si="710"/>
        <v>6</v>
      </c>
      <c r="V1419" s="121">
        <v>252</v>
      </c>
      <c r="W1419" s="120">
        <f t="shared" si="721"/>
        <v>1.0029268570000001</v>
      </c>
      <c r="X1419" s="113">
        <f t="shared" si="709"/>
        <v>4.2586231000000003</v>
      </c>
      <c r="Y1419" s="113">
        <f t="shared" si="722"/>
        <v>0</v>
      </c>
      <c r="Z1419" s="125" t="str">
        <f t="shared" si="706"/>
        <v>J=</v>
      </c>
      <c r="AA1419" s="118">
        <f t="shared" si="707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>
        <f t="shared" si="723"/>
        <v>45565</v>
      </c>
      <c r="B1420" s="113">
        <f t="shared" si="716"/>
        <v>1459.2743961599999</v>
      </c>
      <c r="C1420" s="113">
        <f t="shared" ref="C1420:C1483" si="729">TRUNC(IF(Q1419&gt;0,VLOOKUP(A1419,$AD$12:$AE$170,2),C1419),8)</f>
        <v>1118.26761816</v>
      </c>
      <c r="D1420" s="114">
        <f t="shared" si="724"/>
        <v>6967.89</v>
      </c>
      <c r="E1420" s="115">
        <f t="shared" si="712"/>
        <v>6966.5</v>
      </c>
      <c r="F1420" s="116">
        <f t="shared" si="713"/>
        <v>45524</v>
      </c>
      <c r="G1420" s="117">
        <f t="shared" si="717"/>
        <v>-1.9948650165257931E-4</v>
      </c>
      <c r="H1420" s="118">
        <f t="shared" ref="H1420:H1483" si="730">IF(DAY(A1420)=H$9,VLOOKUP(A1420,AH$118:AN$450,4),H1419)</f>
        <v>45586</v>
      </c>
      <c r="I1420" s="118">
        <f t="shared" si="718"/>
        <v>45586</v>
      </c>
      <c r="J1420" s="119">
        <f t="shared" si="725"/>
        <v>21</v>
      </c>
      <c r="K1420" s="119">
        <f t="shared" si="714"/>
        <v>6</v>
      </c>
      <c r="L1420" s="8">
        <f t="shared" si="726"/>
        <v>1</v>
      </c>
      <c r="M1420" s="120">
        <f t="shared" si="715"/>
        <v>1.0038003200000001</v>
      </c>
      <c r="N1420" s="120">
        <f t="shared" si="708"/>
        <v>1.3011337859479521</v>
      </c>
      <c r="O1420" s="113">
        <f t="shared" si="711"/>
        <v>1.30113378</v>
      </c>
      <c r="P1420" s="113">
        <f t="shared" si="719"/>
        <v>1455.0157730599999</v>
      </c>
      <c r="Q1420" s="11">
        <f t="shared" ref="Q1420:Q1483" si="731">IF(VLOOKUP(A1420,AD$10:AK$170,8)=VLOOKUP(A1419,AD$10:AK$170,8),0,VLOOKUP(A1420,AD$10:AK$170,8))</f>
        <v>0</v>
      </c>
      <c r="R1420" s="30">
        <f t="shared" si="727"/>
        <v>0</v>
      </c>
      <c r="S1420" s="8">
        <f t="shared" si="720"/>
        <v>0</v>
      </c>
      <c r="T1420" s="122">
        <f t="shared" si="728"/>
        <v>0.13059999999999999</v>
      </c>
      <c r="U1420" s="121">
        <f t="shared" si="710"/>
        <v>6</v>
      </c>
      <c r="V1420" s="121">
        <v>252</v>
      </c>
      <c r="W1420" s="120">
        <f t="shared" si="721"/>
        <v>1.0029268570000001</v>
      </c>
      <c r="X1420" s="113">
        <f t="shared" si="709"/>
        <v>4.2586231000000003</v>
      </c>
      <c r="Y1420" s="113">
        <f t="shared" si="722"/>
        <v>0</v>
      </c>
      <c r="Z1420" s="125" t="str">
        <f t="shared" ref="Z1420:Z1483" si="732">IF($Q1419&gt;0,VLOOKUP($A1419,$AD$10:$AM$170,9),Z1419)</f>
        <v>J=</v>
      </c>
      <c r="AA1420" s="118">
        <f t="shared" ref="AA1420:AA1483" si="733">IF($Q1419&gt;0,VLOOKUP($A1419,$AD$10:$AM$170,10),AA1419)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>
        <f t="shared" si="723"/>
        <v>45566</v>
      </c>
      <c r="B1421" s="113">
        <f t="shared" si="716"/>
        <v>1459.9853779699999</v>
      </c>
      <c r="C1421" s="113">
        <f t="shared" si="729"/>
        <v>1118.26761816</v>
      </c>
      <c r="D1421" s="114">
        <f t="shared" si="724"/>
        <v>6967.89</v>
      </c>
      <c r="E1421" s="115">
        <f t="shared" si="712"/>
        <v>6966.5</v>
      </c>
      <c r="F1421" s="116">
        <f t="shared" si="713"/>
        <v>45524</v>
      </c>
      <c r="G1421" s="117">
        <f t="shared" si="717"/>
        <v>-1.9948650165257931E-4</v>
      </c>
      <c r="H1421" s="118">
        <f t="shared" si="730"/>
        <v>45586</v>
      </c>
      <c r="I1421" s="118">
        <f t="shared" si="718"/>
        <v>45586</v>
      </c>
      <c r="J1421" s="119">
        <f t="shared" si="725"/>
        <v>21</v>
      </c>
      <c r="K1421" s="119">
        <f t="shared" si="714"/>
        <v>7</v>
      </c>
      <c r="L1421" s="8">
        <f t="shared" si="726"/>
        <v>1</v>
      </c>
      <c r="M1421" s="120">
        <f t="shared" si="715"/>
        <v>1.0038003200000001</v>
      </c>
      <c r="N1421" s="120">
        <f t="shared" si="708"/>
        <v>1.3011337859479521</v>
      </c>
      <c r="O1421" s="113">
        <f t="shared" si="711"/>
        <v>1.30113378</v>
      </c>
      <c r="P1421" s="113">
        <f t="shared" si="719"/>
        <v>1455.0157730599999</v>
      </c>
      <c r="Q1421" s="11">
        <f t="shared" si="731"/>
        <v>0</v>
      </c>
      <c r="R1421" s="30">
        <f t="shared" si="727"/>
        <v>0</v>
      </c>
      <c r="S1421" s="8">
        <f t="shared" si="720"/>
        <v>0</v>
      </c>
      <c r="T1421" s="122">
        <f t="shared" si="728"/>
        <v>0.13059999999999999</v>
      </c>
      <c r="U1421" s="121">
        <f t="shared" si="710"/>
        <v>7</v>
      </c>
      <c r="V1421" s="121">
        <v>252</v>
      </c>
      <c r="W1421" s="120">
        <f t="shared" si="721"/>
        <v>1.0034154989999999</v>
      </c>
      <c r="X1421" s="113">
        <f t="shared" si="709"/>
        <v>4.9696049100000002</v>
      </c>
      <c r="Y1421" s="113">
        <f t="shared" si="722"/>
        <v>0</v>
      </c>
      <c r="Z1421" s="125" t="str">
        <f t="shared" si="732"/>
        <v>J=</v>
      </c>
      <c r="AA1421" s="118">
        <f t="shared" si="733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>
        <f t="shared" si="723"/>
        <v>45567</v>
      </c>
      <c r="B1422" s="113">
        <f t="shared" si="716"/>
        <v>1460.69670608</v>
      </c>
      <c r="C1422" s="113">
        <f t="shared" si="729"/>
        <v>1118.26761816</v>
      </c>
      <c r="D1422" s="114">
        <f t="shared" si="724"/>
        <v>6967.89</v>
      </c>
      <c r="E1422" s="115">
        <f t="shared" si="712"/>
        <v>6966.5</v>
      </c>
      <c r="F1422" s="116">
        <f t="shared" si="713"/>
        <v>45524</v>
      </c>
      <c r="G1422" s="117">
        <f t="shared" si="717"/>
        <v>-1.9948650165257931E-4</v>
      </c>
      <c r="H1422" s="118">
        <f t="shared" si="730"/>
        <v>45586</v>
      </c>
      <c r="I1422" s="118">
        <f t="shared" si="718"/>
        <v>45586</v>
      </c>
      <c r="J1422" s="119">
        <f t="shared" si="725"/>
        <v>21</v>
      </c>
      <c r="K1422" s="119">
        <f t="shared" si="714"/>
        <v>8</v>
      </c>
      <c r="L1422" s="8">
        <f t="shared" si="726"/>
        <v>1</v>
      </c>
      <c r="M1422" s="120">
        <f t="shared" si="715"/>
        <v>1.0038003200000001</v>
      </c>
      <c r="N1422" s="120">
        <f t="shared" si="708"/>
        <v>1.3011337859479521</v>
      </c>
      <c r="O1422" s="113">
        <f t="shared" si="711"/>
        <v>1.30113378</v>
      </c>
      <c r="P1422" s="113">
        <f t="shared" si="719"/>
        <v>1455.0157730599999</v>
      </c>
      <c r="Q1422" s="11">
        <f t="shared" si="731"/>
        <v>0</v>
      </c>
      <c r="R1422" s="30">
        <f t="shared" si="727"/>
        <v>0</v>
      </c>
      <c r="S1422" s="8">
        <f t="shared" si="720"/>
        <v>0</v>
      </c>
      <c r="T1422" s="122">
        <f t="shared" si="728"/>
        <v>0.13059999999999999</v>
      </c>
      <c r="U1422" s="121">
        <f t="shared" si="710"/>
        <v>8</v>
      </c>
      <c r="V1422" s="121">
        <v>252</v>
      </c>
      <c r="W1422" s="120">
        <f t="shared" si="721"/>
        <v>1.003904379</v>
      </c>
      <c r="X1422" s="113">
        <f t="shared" si="709"/>
        <v>5.6809330200000003</v>
      </c>
      <c r="Y1422" s="113">
        <f t="shared" si="722"/>
        <v>0</v>
      </c>
      <c r="Z1422" s="125" t="str">
        <f t="shared" si="732"/>
        <v>J=</v>
      </c>
      <c r="AA1422" s="118">
        <f t="shared" si="733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>
        <f t="shared" si="723"/>
        <v>45568</v>
      </c>
      <c r="B1423" s="113">
        <f t="shared" si="716"/>
        <v>1461.4083804899999</v>
      </c>
      <c r="C1423" s="113">
        <f t="shared" si="729"/>
        <v>1118.26761816</v>
      </c>
      <c r="D1423" s="114">
        <f t="shared" si="724"/>
        <v>6967.89</v>
      </c>
      <c r="E1423" s="115">
        <f t="shared" si="712"/>
        <v>6966.5</v>
      </c>
      <c r="F1423" s="116">
        <f t="shared" si="713"/>
        <v>45524</v>
      </c>
      <c r="G1423" s="117">
        <f t="shared" si="717"/>
        <v>-1.9948650165257931E-4</v>
      </c>
      <c r="H1423" s="118">
        <f t="shared" si="730"/>
        <v>45586</v>
      </c>
      <c r="I1423" s="118">
        <f t="shared" si="718"/>
        <v>45586</v>
      </c>
      <c r="J1423" s="119">
        <f t="shared" si="725"/>
        <v>21</v>
      </c>
      <c r="K1423" s="119">
        <f t="shared" si="714"/>
        <v>9</v>
      </c>
      <c r="L1423" s="8">
        <f t="shared" si="726"/>
        <v>1</v>
      </c>
      <c r="M1423" s="120">
        <f t="shared" si="715"/>
        <v>1.0038003200000001</v>
      </c>
      <c r="N1423" s="120">
        <f t="shared" si="708"/>
        <v>1.3011337859479521</v>
      </c>
      <c r="O1423" s="113">
        <f t="shared" si="711"/>
        <v>1.30113378</v>
      </c>
      <c r="P1423" s="113">
        <f t="shared" si="719"/>
        <v>1455.0157730599999</v>
      </c>
      <c r="Q1423" s="11">
        <f t="shared" si="731"/>
        <v>0</v>
      </c>
      <c r="R1423" s="30">
        <f t="shared" si="727"/>
        <v>0</v>
      </c>
      <c r="S1423" s="8">
        <f t="shared" si="720"/>
        <v>0</v>
      </c>
      <c r="T1423" s="122">
        <f t="shared" si="728"/>
        <v>0.13059999999999999</v>
      </c>
      <c r="U1423" s="121">
        <f t="shared" si="710"/>
        <v>9</v>
      </c>
      <c r="V1423" s="121">
        <v>252</v>
      </c>
      <c r="W1423" s="120">
        <f t="shared" si="721"/>
        <v>1.0043934969999999</v>
      </c>
      <c r="X1423" s="113">
        <f t="shared" si="709"/>
        <v>6.39260743</v>
      </c>
      <c r="Y1423" s="113">
        <f t="shared" si="722"/>
        <v>0</v>
      </c>
      <c r="Z1423" s="125" t="str">
        <f t="shared" si="732"/>
        <v>J=</v>
      </c>
      <c r="AA1423" s="118">
        <f t="shared" si="733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>
        <f t="shared" si="723"/>
        <v>45569</v>
      </c>
      <c r="B1424" s="113">
        <f t="shared" si="716"/>
        <v>1462.1204011899999</v>
      </c>
      <c r="C1424" s="113">
        <f t="shared" si="729"/>
        <v>1118.26761816</v>
      </c>
      <c r="D1424" s="114">
        <f t="shared" si="724"/>
        <v>6967.89</v>
      </c>
      <c r="E1424" s="115">
        <f t="shared" si="712"/>
        <v>6966.5</v>
      </c>
      <c r="F1424" s="116">
        <f t="shared" si="713"/>
        <v>45524</v>
      </c>
      <c r="G1424" s="117">
        <f t="shared" si="717"/>
        <v>-1.9948650165257931E-4</v>
      </c>
      <c r="H1424" s="118">
        <f t="shared" si="730"/>
        <v>45586</v>
      </c>
      <c r="I1424" s="118">
        <f t="shared" si="718"/>
        <v>45586</v>
      </c>
      <c r="J1424" s="119">
        <f t="shared" si="725"/>
        <v>21</v>
      </c>
      <c r="K1424" s="119">
        <f t="shared" si="714"/>
        <v>10</v>
      </c>
      <c r="L1424" s="8">
        <f t="shared" si="726"/>
        <v>1</v>
      </c>
      <c r="M1424" s="120">
        <f t="shared" si="715"/>
        <v>1.0038003200000001</v>
      </c>
      <c r="N1424" s="120">
        <f t="shared" si="708"/>
        <v>1.3011337859479521</v>
      </c>
      <c r="O1424" s="113">
        <f t="shared" si="711"/>
        <v>1.30113378</v>
      </c>
      <c r="P1424" s="113">
        <f t="shared" si="719"/>
        <v>1455.0157730599999</v>
      </c>
      <c r="Q1424" s="11">
        <f t="shared" si="731"/>
        <v>0</v>
      </c>
      <c r="R1424" s="30">
        <f t="shared" si="727"/>
        <v>0</v>
      </c>
      <c r="S1424" s="8">
        <f t="shared" si="720"/>
        <v>0</v>
      </c>
      <c r="T1424" s="122">
        <f t="shared" si="728"/>
        <v>0.13059999999999999</v>
      </c>
      <c r="U1424" s="121">
        <f t="shared" si="710"/>
        <v>10</v>
      </c>
      <c r="V1424" s="121">
        <v>252</v>
      </c>
      <c r="W1424" s="120">
        <f t="shared" si="721"/>
        <v>1.004882853</v>
      </c>
      <c r="X1424" s="113">
        <f t="shared" si="709"/>
        <v>7.10462813</v>
      </c>
      <c r="Y1424" s="113">
        <f t="shared" si="722"/>
        <v>0</v>
      </c>
      <c r="Z1424" s="125" t="str">
        <f t="shared" si="732"/>
        <v>J=</v>
      </c>
      <c r="AA1424" s="118">
        <f t="shared" si="733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>
        <f t="shared" si="723"/>
        <v>45570</v>
      </c>
      <c r="B1425" s="113">
        <f t="shared" si="716"/>
        <v>1462.8327696299998</v>
      </c>
      <c r="C1425" s="113">
        <f t="shared" si="729"/>
        <v>1118.26761816</v>
      </c>
      <c r="D1425" s="114">
        <f t="shared" si="724"/>
        <v>6967.89</v>
      </c>
      <c r="E1425" s="115">
        <f t="shared" si="712"/>
        <v>6966.5</v>
      </c>
      <c r="F1425" s="116">
        <f t="shared" si="713"/>
        <v>45524</v>
      </c>
      <c r="G1425" s="117">
        <f t="shared" si="717"/>
        <v>-1.9948650165257931E-4</v>
      </c>
      <c r="H1425" s="118">
        <f t="shared" si="730"/>
        <v>45586</v>
      </c>
      <c r="I1425" s="118">
        <f t="shared" si="718"/>
        <v>45586</v>
      </c>
      <c r="J1425" s="119">
        <f t="shared" si="725"/>
        <v>21</v>
      </c>
      <c r="K1425" s="119">
        <f t="shared" si="714"/>
        <v>11</v>
      </c>
      <c r="L1425" s="8">
        <f t="shared" si="726"/>
        <v>1</v>
      </c>
      <c r="M1425" s="120">
        <f t="shared" si="715"/>
        <v>1.0038003200000001</v>
      </c>
      <c r="N1425" s="120">
        <f t="shared" si="708"/>
        <v>1.3011337859479521</v>
      </c>
      <c r="O1425" s="113">
        <f t="shared" si="711"/>
        <v>1.30113378</v>
      </c>
      <c r="P1425" s="113">
        <f t="shared" si="719"/>
        <v>1455.0157730599999</v>
      </c>
      <c r="Q1425" s="11">
        <f t="shared" si="731"/>
        <v>0</v>
      </c>
      <c r="R1425" s="30">
        <f t="shared" si="727"/>
        <v>0</v>
      </c>
      <c r="S1425" s="8">
        <f t="shared" si="720"/>
        <v>0</v>
      </c>
      <c r="T1425" s="122">
        <f t="shared" si="728"/>
        <v>0.13059999999999999</v>
      </c>
      <c r="U1425" s="121">
        <f t="shared" si="710"/>
        <v>11</v>
      </c>
      <c r="V1425" s="121">
        <v>252</v>
      </c>
      <c r="W1425" s="120">
        <f t="shared" si="721"/>
        <v>1.0053724479999999</v>
      </c>
      <c r="X1425" s="113">
        <f t="shared" si="709"/>
        <v>7.8169965699999997</v>
      </c>
      <c r="Y1425" s="113">
        <f t="shared" si="722"/>
        <v>0</v>
      </c>
      <c r="Z1425" s="125" t="str">
        <f t="shared" si="732"/>
        <v>J=</v>
      </c>
      <c r="AA1425" s="118">
        <f t="shared" si="733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>
        <f t="shared" si="723"/>
        <v>45571</v>
      </c>
      <c r="B1426" s="113">
        <f t="shared" si="716"/>
        <v>1462.8327696299998</v>
      </c>
      <c r="C1426" s="113">
        <f t="shared" si="729"/>
        <v>1118.26761816</v>
      </c>
      <c r="D1426" s="114">
        <f t="shared" si="724"/>
        <v>6967.89</v>
      </c>
      <c r="E1426" s="115">
        <f t="shared" si="712"/>
        <v>6966.5</v>
      </c>
      <c r="F1426" s="116">
        <f t="shared" si="713"/>
        <v>45524</v>
      </c>
      <c r="G1426" s="117">
        <f t="shared" si="717"/>
        <v>-1.9948650165257931E-4</v>
      </c>
      <c r="H1426" s="118">
        <f t="shared" si="730"/>
        <v>45586</v>
      </c>
      <c r="I1426" s="118">
        <f t="shared" si="718"/>
        <v>45586</v>
      </c>
      <c r="J1426" s="119">
        <f t="shared" si="725"/>
        <v>21</v>
      </c>
      <c r="K1426" s="119">
        <f t="shared" si="714"/>
        <v>11</v>
      </c>
      <c r="L1426" s="8">
        <f t="shared" si="726"/>
        <v>1</v>
      </c>
      <c r="M1426" s="120">
        <f t="shared" si="715"/>
        <v>1.0038003200000001</v>
      </c>
      <c r="N1426" s="120">
        <f t="shared" si="708"/>
        <v>1.3011337859479521</v>
      </c>
      <c r="O1426" s="113">
        <f t="shared" si="711"/>
        <v>1.30113378</v>
      </c>
      <c r="P1426" s="113">
        <f t="shared" si="719"/>
        <v>1455.0157730599999</v>
      </c>
      <c r="Q1426" s="11">
        <f t="shared" si="731"/>
        <v>0</v>
      </c>
      <c r="R1426" s="30">
        <f t="shared" si="727"/>
        <v>0</v>
      </c>
      <c r="S1426" s="8">
        <f t="shared" si="720"/>
        <v>0</v>
      </c>
      <c r="T1426" s="122">
        <f t="shared" si="728"/>
        <v>0.13059999999999999</v>
      </c>
      <c r="U1426" s="121">
        <f t="shared" si="710"/>
        <v>11</v>
      </c>
      <c r="V1426" s="121">
        <v>252</v>
      </c>
      <c r="W1426" s="120">
        <f t="shared" si="721"/>
        <v>1.0053724479999999</v>
      </c>
      <c r="X1426" s="113">
        <f t="shared" si="709"/>
        <v>7.8169965699999997</v>
      </c>
      <c r="Y1426" s="113">
        <f t="shared" si="722"/>
        <v>0</v>
      </c>
      <c r="Z1426" s="125" t="str">
        <f t="shared" si="732"/>
        <v>J=</v>
      </c>
      <c r="AA1426" s="118">
        <f t="shared" si="733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>
        <f t="shared" si="723"/>
        <v>45572</v>
      </c>
      <c r="B1427" s="113">
        <f t="shared" si="716"/>
        <v>1462.8327696299998</v>
      </c>
      <c r="C1427" s="113">
        <f t="shared" si="729"/>
        <v>1118.26761816</v>
      </c>
      <c r="D1427" s="114">
        <f t="shared" si="724"/>
        <v>6967.89</v>
      </c>
      <c r="E1427" s="115">
        <f t="shared" si="712"/>
        <v>6966.5</v>
      </c>
      <c r="F1427" s="116">
        <f t="shared" si="713"/>
        <v>45524</v>
      </c>
      <c r="G1427" s="117">
        <f t="shared" si="717"/>
        <v>-1.9948650165257931E-4</v>
      </c>
      <c r="H1427" s="118">
        <f t="shared" si="730"/>
        <v>45586</v>
      </c>
      <c r="I1427" s="118">
        <f t="shared" si="718"/>
        <v>45586</v>
      </c>
      <c r="J1427" s="119">
        <f t="shared" si="725"/>
        <v>21</v>
      </c>
      <c r="K1427" s="119">
        <f t="shared" si="714"/>
        <v>11</v>
      </c>
      <c r="L1427" s="8">
        <f t="shared" si="726"/>
        <v>1</v>
      </c>
      <c r="M1427" s="120">
        <f t="shared" si="715"/>
        <v>1.0038003200000001</v>
      </c>
      <c r="N1427" s="120">
        <f t="shared" si="708"/>
        <v>1.3011337859479521</v>
      </c>
      <c r="O1427" s="113">
        <f t="shared" si="711"/>
        <v>1.30113378</v>
      </c>
      <c r="P1427" s="113">
        <f t="shared" si="719"/>
        <v>1455.0157730599999</v>
      </c>
      <c r="Q1427" s="11">
        <f t="shared" si="731"/>
        <v>0</v>
      </c>
      <c r="R1427" s="30">
        <f t="shared" si="727"/>
        <v>0</v>
      </c>
      <c r="S1427" s="8">
        <f t="shared" si="720"/>
        <v>0</v>
      </c>
      <c r="T1427" s="122">
        <f t="shared" si="728"/>
        <v>0.13059999999999999</v>
      </c>
      <c r="U1427" s="121">
        <f t="shared" si="710"/>
        <v>11</v>
      </c>
      <c r="V1427" s="121">
        <v>252</v>
      </c>
      <c r="W1427" s="120">
        <f t="shared" si="721"/>
        <v>1.0053724479999999</v>
      </c>
      <c r="X1427" s="113">
        <f t="shared" si="709"/>
        <v>7.8169965699999997</v>
      </c>
      <c r="Y1427" s="113">
        <f t="shared" si="722"/>
        <v>0</v>
      </c>
      <c r="Z1427" s="125" t="str">
        <f t="shared" si="732"/>
        <v>J=</v>
      </c>
      <c r="AA1427" s="118">
        <f t="shared" si="733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>
        <f t="shared" si="723"/>
        <v>45573</v>
      </c>
      <c r="B1428" s="113">
        <f t="shared" si="716"/>
        <v>1463.5454843799998</v>
      </c>
      <c r="C1428" s="113">
        <f t="shared" si="729"/>
        <v>1118.26761816</v>
      </c>
      <c r="D1428" s="114">
        <f t="shared" si="724"/>
        <v>6967.89</v>
      </c>
      <c r="E1428" s="115">
        <f t="shared" si="712"/>
        <v>6966.5</v>
      </c>
      <c r="F1428" s="116">
        <f t="shared" si="713"/>
        <v>45524</v>
      </c>
      <c r="G1428" s="117">
        <f t="shared" si="717"/>
        <v>-1.9948650165257931E-4</v>
      </c>
      <c r="H1428" s="118">
        <f t="shared" si="730"/>
        <v>45586</v>
      </c>
      <c r="I1428" s="118">
        <f t="shared" si="718"/>
        <v>45586</v>
      </c>
      <c r="J1428" s="119">
        <f t="shared" si="725"/>
        <v>21</v>
      </c>
      <c r="K1428" s="119">
        <f t="shared" si="714"/>
        <v>12</v>
      </c>
      <c r="L1428" s="8">
        <f t="shared" si="726"/>
        <v>1</v>
      </c>
      <c r="M1428" s="120">
        <f t="shared" si="715"/>
        <v>1.0038003200000001</v>
      </c>
      <c r="N1428" s="120">
        <f t="shared" si="708"/>
        <v>1.3011337859479521</v>
      </c>
      <c r="O1428" s="113">
        <f t="shared" si="711"/>
        <v>1.30113378</v>
      </c>
      <c r="P1428" s="113">
        <f t="shared" si="719"/>
        <v>1455.0157730599999</v>
      </c>
      <c r="Q1428" s="11">
        <f t="shared" si="731"/>
        <v>0</v>
      </c>
      <c r="R1428" s="30">
        <f t="shared" si="727"/>
        <v>0</v>
      </c>
      <c r="S1428" s="8">
        <f t="shared" si="720"/>
        <v>0</v>
      </c>
      <c r="T1428" s="122">
        <f t="shared" si="728"/>
        <v>0.13059999999999999</v>
      </c>
      <c r="U1428" s="121">
        <f t="shared" si="710"/>
        <v>12</v>
      </c>
      <c r="V1428" s="121">
        <v>252</v>
      </c>
      <c r="W1428" s="120">
        <f t="shared" si="721"/>
        <v>1.005862281</v>
      </c>
      <c r="X1428" s="113">
        <f t="shared" si="709"/>
        <v>8.5297113200000005</v>
      </c>
      <c r="Y1428" s="113">
        <f t="shared" si="722"/>
        <v>0</v>
      </c>
      <c r="Z1428" s="125" t="str">
        <f t="shared" si="732"/>
        <v>J=</v>
      </c>
      <c r="AA1428" s="118">
        <f t="shared" si="733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>
        <f t="shared" si="723"/>
        <v>45574</v>
      </c>
      <c r="B1429" s="113">
        <f t="shared" si="716"/>
        <v>1464.2585468699999</v>
      </c>
      <c r="C1429" s="113">
        <f t="shared" si="729"/>
        <v>1118.26761816</v>
      </c>
      <c r="D1429" s="114">
        <f t="shared" si="724"/>
        <v>6967.89</v>
      </c>
      <c r="E1429" s="115">
        <f t="shared" si="712"/>
        <v>6966.5</v>
      </c>
      <c r="F1429" s="116">
        <f t="shared" si="713"/>
        <v>45524</v>
      </c>
      <c r="G1429" s="117">
        <f t="shared" si="717"/>
        <v>-1.9948650165257931E-4</v>
      </c>
      <c r="H1429" s="118">
        <f t="shared" si="730"/>
        <v>45586</v>
      </c>
      <c r="I1429" s="118">
        <f t="shared" si="718"/>
        <v>45586</v>
      </c>
      <c r="J1429" s="119">
        <f t="shared" si="725"/>
        <v>21</v>
      </c>
      <c r="K1429" s="119">
        <f t="shared" si="714"/>
        <v>13</v>
      </c>
      <c r="L1429" s="8">
        <f t="shared" si="726"/>
        <v>1</v>
      </c>
      <c r="M1429" s="120">
        <f t="shared" si="715"/>
        <v>1.0038003200000001</v>
      </c>
      <c r="N1429" s="120">
        <f t="shared" si="708"/>
        <v>1.3011337859479521</v>
      </c>
      <c r="O1429" s="113">
        <f t="shared" si="711"/>
        <v>1.30113378</v>
      </c>
      <c r="P1429" s="113">
        <f t="shared" si="719"/>
        <v>1455.0157730599999</v>
      </c>
      <c r="Q1429" s="11">
        <f t="shared" si="731"/>
        <v>0</v>
      </c>
      <c r="R1429" s="30">
        <f t="shared" si="727"/>
        <v>0</v>
      </c>
      <c r="S1429" s="8">
        <f t="shared" si="720"/>
        <v>0</v>
      </c>
      <c r="T1429" s="122">
        <f t="shared" si="728"/>
        <v>0.13059999999999999</v>
      </c>
      <c r="U1429" s="121">
        <f t="shared" si="710"/>
        <v>13</v>
      </c>
      <c r="V1429" s="121">
        <v>252</v>
      </c>
      <c r="W1429" s="120">
        <f t="shared" si="721"/>
        <v>1.006352353</v>
      </c>
      <c r="X1429" s="113">
        <f t="shared" si="709"/>
        <v>9.2427738099999992</v>
      </c>
      <c r="Y1429" s="113">
        <f t="shared" si="722"/>
        <v>0</v>
      </c>
      <c r="Z1429" s="125" t="str">
        <f t="shared" si="732"/>
        <v>J=</v>
      </c>
      <c r="AA1429" s="118">
        <f t="shared" si="733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>
        <f t="shared" si="723"/>
        <v>45575</v>
      </c>
      <c r="B1430" s="113">
        <f t="shared" si="716"/>
        <v>1464.9719570999998</v>
      </c>
      <c r="C1430" s="113">
        <f t="shared" si="729"/>
        <v>1118.26761816</v>
      </c>
      <c r="D1430" s="114">
        <f t="shared" si="724"/>
        <v>6967.89</v>
      </c>
      <c r="E1430" s="115">
        <f t="shared" si="712"/>
        <v>6966.5</v>
      </c>
      <c r="F1430" s="116">
        <f t="shared" si="713"/>
        <v>45524</v>
      </c>
      <c r="G1430" s="117">
        <f t="shared" si="717"/>
        <v>-1.9948650165257931E-4</v>
      </c>
      <c r="H1430" s="118">
        <f t="shared" si="730"/>
        <v>45586</v>
      </c>
      <c r="I1430" s="118">
        <f t="shared" si="718"/>
        <v>45586</v>
      </c>
      <c r="J1430" s="119">
        <f t="shared" si="725"/>
        <v>21</v>
      </c>
      <c r="K1430" s="119">
        <f t="shared" si="714"/>
        <v>14</v>
      </c>
      <c r="L1430" s="8">
        <f t="shared" si="726"/>
        <v>1</v>
      </c>
      <c r="M1430" s="120">
        <f t="shared" si="715"/>
        <v>1.0038003200000001</v>
      </c>
      <c r="N1430" s="120">
        <f t="shared" si="708"/>
        <v>1.3011337859479521</v>
      </c>
      <c r="O1430" s="113">
        <f t="shared" si="711"/>
        <v>1.30113378</v>
      </c>
      <c r="P1430" s="113">
        <f t="shared" si="719"/>
        <v>1455.0157730599999</v>
      </c>
      <c r="Q1430" s="11">
        <f t="shared" si="731"/>
        <v>0</v>
      </c>
      <c r="R1430" s="30">
        <f t="shared" si="727"/>
        <v>0</v>
      </c>
      <c r="S1430" s="8">
        <f t="shared" si="720"/>
        <v>0</v>
      </c>
      <c r="T1430" s="122">
        <f t="shared" si="728"/>
        <v>0.13059999999999999</v>
      </c>
      <c r="U1430" s="121">
        <f t="shared" si="710"/>
        <v>14</v>
      </c>
      <c r="V1430" s="121">
        <v>252</v>
      </c>
      <c r="W1430" s="120">
        <f t="shared" si="721"/>
        <v>1.0068426640000001</v>
      </c>
      <c r="X1430" s="113">
        <f t="shared" si="709"/>
        <v>9.9561840400000001</v>
      </c>
      <c r="Y1430" s="113">
        <f t="shared" si="722"/>
        <v>0</v>
      </c>
      <c r="Z1430" s="125" t="str">
        <f t="shared" si="732"/>
        <v>J=</v>
      </c>
      <c r="AA1430" s="118">
        <f t="shared" si="733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>
        <f t="shared" si="723"/>
        <v>45576</v>
      </c>
      <c r="B1431" s="113">
        <f t="shared" si="716"/>
        <v>1465.6857136399999</v>
      </c>
      <c r="C1431" s="113">
        <f t="shared" si="729"/>
        <v>1118.26761816</v>
      </c>
      <c r="D1431" s="114">
        <f t="shared" si="724"/>
        <v>6967.89</v>
      </c>
      <c r="E1431" s="115">
        <f t="shared" si="712"/>
        <v>6966.5</v>
      </c>
      <c r="F1431" s="116">
        <f t="shared" si="713"/>
        <v>45524</v>
      </c>
      <c r="G1431" s="117">
        <f t="shared" si="717"/>
        <v>-1.9948650165257931E-4</v>
      </c>
      <c r="H1431" s="118">
        <f t="shared" si="730"/>
        <v>45586</v>
      </c>
      <c r="I1431" s="118">
        <f t="shared" si="718"/>
        <v>45586</v>
      </c>
      <c r="J1431" s="119">
        <f t="shared" si="725"/>
        <v>21</v>
      </c>
      <c r="K1431" s="119">
        <f t="shared" si="714"/>
        <v>15</v>
      </c>
      <c r="L1431" s="8">
        <f t="shared" si="726"/>
        <v>1</v>
      </c>
      <c r="M1431" s="120">
        <f t="shared" si="715"/>
        <v>1.0038003200000001</v>
      </c>
      <c r="N1431" s="120">
        <f t="shared" si="708"/>
        <v>1.3011337859479521</v>
      </c>
      <c r="O1431" s="113">
        <f t="shared" si="711"/>
        <v>1.30113378</v>
      </c>
      <c r="P1431" s="113">
        <f t="shared" si="719"/>
        <v>1455.0157730599999</v>
      </c>
      <c r="Q1431" s="11">
        <f t="shared" si="731"/>
        <v>0</v>
      </c>
      <c r="R1431" s="30">
        <f t="shared" si="727"/>
        <v>0</v>
      </c>
      <c r="S1431" s="8">
        <f t="shared" si="720"/>
        <v>0</v>
      </c>
      <c r="T1431" s="122">
        <f t="shared" si="728"/>
        <v>0.13059999999999999</v>
      </c>
      <c r="U1431" s="121">
        <f t="shared" si="710"/>
        <v>15</v>
      </c>
      <c r="V1431" s="121">
        <v>252</v>
      </c>
      <c r="W1431" s="120">
        <f t="shared" si="721"/>
        <v>1.0073332129999999</v>
      </c>
      <c r="X1431" s="113">
        <f t="shared" si="709"/>
        <v>10.66994058</v>
      </c>
      <c r="Y1431" s="113">
        <f t="shared" si="722"/>
        <v>0</v>
      </c>
      <c r="Z1431" s="125" t="str">
        <f t="shared" si="732"/>
        <v>J=</v>
      </c>
      <c r="AA1431" s="118">
        <f t="shared" si="733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>
        <f t="shared" si="723"/>
        <v>45577</v>
      </c>
      <c r="B1432" s="113">
        <f t="shared" si="716"/>
        <v>1466.3998193699999</v>
      </c>
      <c r="C1432" s="113">
        <f t="shared" si="729"/>
        <v>1118.26761816</v>
      </c>
      <c r="D1432" s="114">
        <f t="shared" si="724"/>
        <v>6967.89</v>
      </c>
      <c r="E1432" s="115">
        <f t="shared" si="712"/>
        <v>6966.5</v>
      </c>
      <c r="F1432" s="116">
        <f t="shared" si="713"/>
        <v>45524</v>
      </c>
      <c r="G1432" s="117">
        <f t="shared" si="717"/>
        <v>-1.9948650165257931E-4</v>
      </c>
      <c r="H1432" s="118">
        <f t="shared" si="730"/>
        <v>45586</v>
      </c>
      <c r="I1432" s="118">
        <f t="shared" si="718"/>
        <v>45586</v>
      </c>
      <c r="J1432" s="119">
        <f t="shared" si="725"/>
        <v>21</v>
      </c>
      <c r="K1432" s="119">
        <f t="shared" si="714"/>
        <v>16</v>
      </c>
      <c r="L1432" s="8">
        <f t="shared" si="726"/>
        <v>1</v>
      </c>
      <c r="M1432" s="120">
        <f t="shared" si="715"/>
        <v>1.0038003200000001</v>
      </c>
      <c r="N1432" s="120">
        <f t="shared" si="708"/>
        <v>1.3011337859479521</v>
      </c>
      <c r="O1432" s="113">
        <f t="shared" si="711"/>
        <v>1.30113378</v>
      </c>
      <c r="P1432" s="113">
        <f t="shared" si="719"/>
        <v>1455.0157730599999</v>
      </c>
      <c r="Q1432" s="11">
        <f t="shared" si="731"/>
        <v>0</v>
      </c>
      <c r="R1432" s="30">
        <f t="shared" si="727"/>
        <v>0</v>
      </c>
      <c r="S1432" s="8">
        <f t="shared" si="720"/>
        <v>0</v>
      </c>
      <c r="T1432" s="122">
        <f t="shared" si="728"/>
        <v>0.13059999999999999</v>
      </c>
      <c r="U1432" s="121">
        <f t="shared" si="710"/>
        <v>16</v>
      </c>
      <c r="V1432" s="121">
        <v>252</v>
      </c>
      <c r="W1432" s="120">
        <f t="shared" si="721"/>
        <v>1.007824002</v>
      </c>
      <c r="X1432" s="113">
        <f t="shared" si="709"/>
        <v>11.38404631</v>
      </c>
      <c r="Y1432" s="113">
        <f t="shared" si="722"/>
        <v>0</v>
      </c>
      <c r="Z1432" s="125" t="str">
        <f t="shared" si="732"/>
        <v>J=</v>
      </c>
      <c r="AA1432" s="118">
        <f t="shared" si="733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>
        <f t="shared" si="723"/>
        <v>45578</v>
      </c>
      <c r="B1433" s="113">
        <f t="shared" si="716"/>
        <v>1466.3998193699999</v>
      </c>
      <c r="C1433" s="113">
        <f t="shared" si="729"/>
        <v>1118.26761816</v>
      </c>
      <c r="D1433" s="114">
        <f t="shared" si="724"/>
        <v>6967.89</v>
      </c>
      <c r="E1433" s="115">
        <f t="shared" si="712"/>
        <v>6966.5</v>
      </c>
      <c r="F1433" s="116">
        <f t="shared" si="713"/>
        <v>45524</v>
      </c>
      <c r="G1433" s="117">
        <f t="shared" si="717"/>
        <v>-1.9948650165257931E-4</v>
      </c>
      <c r="H1433" s="118">
        <f t="shared" si="730"/>
        <v>45586</v>
      </c>
      <c r="I1433" s="118">
        <f t="shared" si="718"/>
        <v>45586</v>
      </c>
      <c r="J1433" s="119">
        <f t="shared" si="725"/>
        <v>21</v>
      </c>
      <c r="K1433" s="119">
        <f t="shared" si="714"/>
        <v>16</v>
      </c>
      <c r="L1433" s="8">
        <f t="shared" si="726"/>
        <v>1</v>
      </c>
      <c r="M1433" s="120">
        <f t="shared" si="715"/>
        <v>1.0038003200000001</v>
      </c>
      <c r="N1433" s="120">
        <f t="shared" si="708"/>
        <v>1.3011337859479521</v>
      </c>
      <c r="O1433" s="113">
        <f t="shared" si="711"/>
        <v>1.30113378</v>
      </c>
      <c r="P1433" s="113">
        <f t="shared" si="719"/>
        <v>1455.0157730599999</v>
      </c>
      <c r="Q1433" s="11">
        <f t="shared" si="731"/>
        <v>0</v>
      </c>
      <c r="R1433" s="30">
        <f t="shared" si="727"/>
        <v>0</v>
      </c>
      <c r="S1433" s="8">
        <f t="shared" si="720"/>
        <v>0</v>
      </c>
      <c r="T1433" s="122">
        <f t="shared" si="728"/>
        <v>0.13059999999999999</v>
      </c>
      <c r="U1433" s="121">
        <f t="shared" si="710"/>
        <v>16</v>
      </c>
      <c r="V1433" s="121">
        <v>252</v>
      </c>
      <c r="W1433" s="120">
        <f t="shared" si="721"/>
        <v>1.007824002</v>
      </c>
      <c r="X1433" s="113">
        <f t="shared" si="709"/>
        <v>11.38404631</v>
      </c>
      <c r="Y1433" s="113">
        <f t="shared" si="722"/>
        <v>0</v>
      </c>
      <c r="Z1433" s="125" t="str">
        <f t="shared" si="732"/>
        <v>J=</v>
      </c>
      <c r="AA1433" s="118">
        <f t="shared" si="733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>
        <f t="shared" si="723"/>
        <v>45579</v>
      </c>
      <c r="B1434" s="113">
        <f t="shared" si="716"/>
        <v>1466.3998193699999</v>
      </c>
      <c r="C1434" s="113">
        <f t="shared" si="729"/>
        <v>1118.26761816</v>
      </c>
      <c r="D1434" s="114">
        <f t="shared" si="724"/>
        <v>6967.89</v>
      </c>
      <c r="E1434" s="115">
        <f t="shared" si="712"/>
        <v>6966.5</v>
      </c>
      <c r="F1434" s="116">
        <f t="shared" si="713"/>
        <v>45524</v>
      </c>
      <c r="G1434" s="117">
        <f t="shared" si="717"/>
        <v>-1.9948650165257931E-4</v>
      </c>
      <c r="H1434" s="118">
        <f t="shared" si="730"/>
        <v>45586</v>
      </c>
      <c r="I1434" s="118">
        <f t="shared" si="718"/>
        <v>45586</v>
      </c>
      <c r="J1434" s="119">
        <f t="shared" si="725"/>
        <v>21</v>
      </c>
      <c r="K1434" s="119">
        <f t="shared" si="714"/>
        <v>16</v>
      </c>
      <c r="L1434" s="8">
        <f t="shared" si="726"/>
        <v>1</v>
      </c>
      <c r="M1434" s="120">
        <f t="shared" si="715"/>
        <v>1.0038003200000001</v>
      </c>
      <c r="N1434" s="120">
        <f t="shared" si="708"/>
        <v>1.3011337859479521</v>
      </c>
      <c r="O1434" s="113">
        <f t="shared" si="711"/>
        <v>1.30113378</v>
      </c>
      <c r="P1434" s="113">
        <f t="shared" si="719"/>
        <v>1455.0157730599999</v>
      </c>
      <c r="Q1434" s="11">
        <f t="shared" si="731"/>
        <v>0</v>
      </c>
      <c r="R1434" s="30">
        <f t="shared" si="727"/>
        <v>0</v>
      </c>
      <c r="S1434" s="8">
        <f t="shared" si="720"/>
        <v>0</v>
      </c>
      <c r="T1434" s="122">
        <f t="shared" si="728"/>
        <v>0.13059999999999999</v>
      </c>
      <c r="U1434" s="121">
        <f t="shared" si="710"/>
        <v>16</v>
      </c>
      <c r="V1434" s="121">
        <v>252</v>
      </c>
      <c r="W1434" s="120">
        <f t="shared" si="721"/>
        <v>1.007824002</v>
      </c>
      <c r="X1434" s="113">
        <f t="shared" si="709"/>
        <v>11.38404631</v>
      </c>
      <c r="Y1434" s="113">
        <f t="shared" si="722"/>
        <v>0</v>
      </c>
      <c r="Z1434" s="125" t="str">
        <f t="shared" si="732"/>
        <v>J=</v>
      </c>
      <c r="AA1434" s="118">
        <f t="shared" si="733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>
        <f t="shared" si="723"/>
        <v>45580</v>
      </c>
      <c r="B1435" s="113">
        <f t="shared" si="716"/>
        <v>1467.1142728599998</v>
      </c>
      <c r="C1435" s="113">
        <f t="shared" si="729"/>
        <v>1118.26761816</v>
      </c>
      <c r="D1435" s="114">
        <f t="shared" si="724"/>
        <v>6967.89</v>
      </c>
      <c r="E1435" s="115">
        <f t="shared" si="712"/>
        <v>6966.5</v>
      </c>
      <c r="F1435" s="116">
        <f t="shared" si="713"/>
        <v>45524</v>
      </c>
      <c r="G1435" s="117">
        <f t="shared" si="717"/>
        <v>-1.9948650165257931E-4</v>
      </c>
      <c r="H1435" s="118">
        <f t="shared" si="730"/>
        <v>45586</v>
      </c>
      <c r="I1435" s="118">
        <f t="shared" si="718"/>
        <v>45586</v>
      </c>
      <c r="J1435" s="119">
        <f t="shared" si="725"/>
        <v>21</v>
      </c>
      <c r="K1435" s="119">
        <f t="shared" si="714"/>
        <v>17</v>
      </c>
      <c r="L1435" s="8">
        <f t="shared" si="726"/>
        <v>1</v>
      </c>
      <c r="M1435" s="120">
        <f t="shared" si="715"/>
        <v>1.0038003200000001</v>
      </c>
      <c r="N1435" s="120">
        <f t="shared" si="708"/>
        <v>1.3011337859479521</v>
      </c>
      <c r="O1435" s="113">
        <f t="shared" si="711"/>
        <v>1.30113378</v>
      </c>
      <c r="P1435" s="113">
        <f t="shared" si="719"/>
        <v>1455.0157730599999</v>
      </c>
      <c r="Q1435" s="11">
        <f t="shared" si="731"/>
        <v>0</v>
      </c>
      <c r="R1435" s="30">
        <f t="shared" si="727"/>
        <v>0</v>
      </c>
      <c r="S1435" s="8">
        <f t="shared" si="720"/>
        <v>0</v>
      </c>
      <c r="T1435" s="122">
        <f t="shared" si="728"/>
        <v>0.13059999999999999</v>
      </c>
      <c r="U1435" s="121">
        <f t="shared" si="710"/>
        <v>17</v>
      </c>
      <c r="V1435" s="121">
        <v>252</v>
      </c>
      <c r="W1435" s="120">
        <f t="shared" si="721"/>
        <v>1.0083150299999999</v>
      </c>
      <c r="X1435" s="113">
        <f t="shared" si="709"/>
        <v>12.098499800000001</v>
      </c>
      <c r="Y1435" s="113">
        <f t="shared" si="722"/>
        <v>0</v>
      </c>
      <c r="Z1435" s="125" t="str">
        <f t="shared" si="732"/>
        <v>J=</v>
      </c>
      <c r="AA1435" s="118">
        <f t="shared" si="733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>
        <f t="shared" si="723"/>
        <v>45581</v>
      </c>
      <c r="B1436" s="113">
        <f t="shared" si="716"/>
        <v>1467.8290740899999</v>
      </c>
      <c r="C1436" s="113">
        <f t="shared" si="729"/>
        <v>1118.26761816</v>
      </c>
      <c r="D1436" s="114">
        <f t="shared" si="724"/>
        <v>6967.89</v>
      </c>
      <c r="E1436" s="115">
        <f t="shared" si="712"/>
        <v>6966.5</v>
      </c>
      <c r="F1436" s="116">
        <f t="shared" si="713"/>
        <v>45524</v>
      </c>
      <c r="G1436" s="117">
        <f t="shared" si="717"/>
        <v>-1.9948650165257931E-4</v>
      </c>
      <c r="H1436" s="118">
        <f t="shared" si="730"/>
        <v>45586</v>
      </c>
      <c r="I1436" s="118">
        <f t="shared" si="718"/>
        <v>45586</v>
      </c>
      <c r="J1436" s="119">
        <f t="shared" si="725"/>
        <v>21</v>
      </c>
      <c r="K1436" s="119">
        <f t="shared" si="714"/>
        <v>18</v>
      </c>
      <c r="L1436" s="8">
        <f t="shared" si="726"/>
        <v>1</v>
      </c>
      <c r="M1436" s="120">
        <f t="shared" si="715"/>
        <v>1.0038003200000001</v>
      </c>
      <c r="N1436" s="120">
        <f t="shared" si="708"/>
        <v>1.3011337859479521</v>
      </c>
      <c r="O1436" s="113">
        <f t="shared" si="711"/>
        <v>1.30113378</v>
      </c>
      <c r="P1436" s="113">
        <f t="shared" si="719"/>
        <v>1455.0157730599999</v>
      </c>
      <c r="Q1436" s="11">
        <f t="shared" si="731"/>
        <v>0</v>
      </c>
      <c r="R1436" s="30">
        <f t="shared" si="727"/>
        <v>0</v>
      </c>
      <c r="S1436" s="8">
        <f t="shared" si="720"/>
        <v>0</v>
      </c>
      <c r="T1436" s="122">
        <f t="shared" si="728"/>
        <v>0.13059999999999999</v>
      </c>
      <c r="U1436" s="121">
        <f t="shared" si="710"/>
        <v>18</v>
      </c>
      <c r="V1436" s="121">
        <v>252</v>
      </c>
      <c r="W1436" s="120">
        <f t="shared" si="721"/>
        <v>1.008806297</v>
      </c>
      <c r="X1436" s="113">
        <f t="shared" si="709"/>
        <v>12.81330103</v>
      </c>
      <c r="Y1436" s="113">
        <f t="shared" si="722"/>
        <v>0</v>
      </c>
      <c r="Z1436" s="125" t="str">
        <f t="shared" si="732"/>
        <v>J=</v>
      </c>
      <c r="AA1436" s="118">
        <f t="shared" si="733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>
        <f t="shared" si="723"/>
        <v>45582</v>
      </c>
      <c r="B1437" s="113">
        <f t="shared" si="716"/>
        <v>1468.5442230699998</v>
      </c>
      <c r="C1437" s="113">
        <f t="shared" si="729"/>
        <v>1118.26761816</v>
      </c>
      <c r="D1437" s="114">
        <f t="shared" si="724"/>
        <v>6967.89</v>
      </c>
      <c r="E1437" s="115">
        <f t="shared" si="712"/>
        <v>6966.5</v>
      </c>
      <c r="F1437" s="116">
        <f t="shared" si="713"/>
        <v>45524</v>
      </c>
      <c r="G1437" s="117">
        <f t="shared" si="717"/>
        <v>-1.9948650165257931E-4</v>
      </c>
      <c r="H1437" s="118">
        <f t="shared" si="730"/>
        <v>45586</v>
      </c>
      <c r="I1437" s="118">
        <f t="shared" si="718"/>
        <v>45586</v>
      </c>
      <c r="J1437" s="119">
        <f t="shared" si="725"/>
        <v>21</v>
      </c>
      <c r="K1437" s="119">
        <f t="shared" si="714"/>
        <v>19</v>
      </c>
      <c r="L1437" s="8">
        <f t="shared" si="726"/>
        <v>1</v>
      </c>
      <c r="M1437" s="120">
        <f t="shared" si="715"/>
        <v>1.0038003200000001</v>
      </c>
      <c r="N1437" s="120">
        <f t="shared" si="708"/>
        <v>1.3011337859479521</v>
      </c>
      <c r="O1437" s="113">
        <f t="shared" si="711"/>
        <v>1.30113378</v>
      </c>
      <c r="P1437" s="113">
        <f t="shared" si="719"/>
        <v>1455.0157730599999</v>
      </c>
      <c r="Q1437" s="11">
        <f t="shared" si="731"/>
        <v>0</v>
      </c>
      <c r="R1437" s="30">
        <f t="shared" si="727"/>
        <v>0</v>
      </c>
      <c r="S1437" s="8">
        <f t="shared" si="720"/>
        <v>0</v>
      </c>
      <c r="T1437" s="122">
        <f t="shared" si="728"/>
        <v>0.13059999999999999</v>
      </c>
      <c r="U1437" s="121">
        <f t="shared" si="710"/>
        <v>19</v>
      </c>
      <c r="V1437" s="121">
        <v>252</v>
      </c>
      <c r="W1437" s="120">
        <f t="shared" si="721"/>
        <v>1.0092978029999999</v>
      </c>
      <c r="X1437" s="113">
        <f t="shared" si="709"/>
        <v>13.52845001</v>
      </c>
      <c r="Y1437" s="113">
        <f t="shared" si="722"/>
        <v>0</v>
      </c>
      <c r="Z1437" s="125" t="str">
        <f t="shared" si="732"/>
        <v>J=</v>
      </c>
      <c r="AA1437" s="118">
        <f t="shared" si="733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>
        <f t="shared" si="723"/>
        <v>45583</v>
      </c>
      <c r="B1438" s="113">
        <f t="shared" si="716"/>
        <v>1469.2597212599999</v>
      </c>
      <c r="C1438" s="113">
        <f t="shared" si="729"/>
        <v>1118.26761816</v>
      </c>
      <c r="D1438" s="114">
        <f t="shared" si="724"/>
        <v>6967.89</v>
      </c>
      <c r="E1438" s="115">
        <f t="shared" si="712"/>
        <v>6966.5</v>
      </c>
      <c r="F1438" s="116">
        <f t="shared" si="713"/>
        <v>45524</v>
      </c>
      <c r="G1438" s="117">
        <f t="shared" si="717"/>
        <v>-1.9948650165257931E-4</v>
      </c>
      <c r="H1438" s="118">
        <f t="shared" si="730"/>
        <v>45586</v>
      </c>
      <c r="I1438" s="118">
        <f t="shared" si="718"/>
        <v>45586</v>
      </c>
      <c r="J1438" s="119">
        <f t="shared" si="725"/>
        <v>21</v>
      </c>
      <c r="K1438" s="119">
        <f t="shared" si="714"/>
        <v>20</v>
      </c>
      <c r="L1438" s="8">
        <f t="shared" si="726"/>
        <v>1</v>
      </c>
      <c r="M1438" s="120">
        <f t="shared" si="715"/>
        <v>1.0038003200000001</v>
      </c>
      <c r="N1438" s="120">
        <f t="shared" si="708"/>
        <v>1.3011337859479521</v>
      </c>
      <c r="O1438" s="113">
        <f t="shared" si="711"/>
        <v>1.30113378</v>
      </c>
      <c r="P1438" s="113">
        <f t="shared" si="719"/>
        <v>1455.0157730599999</v>
      </c>
      <c r="Q1438" s="11">
        <f t="shared" si="731"/>
        <v>0</v>
      </c>
      <c r="R1438" s="30">
        <f t="shared" si="727"/>
        <v>0</v>
      </c>
      <c r="S1438" s="8">
        <f t="shared" si="720"/>
        <v>0</v>
      </c>
      <c r="T1438" s="122">
        <f t="shared" si="728"/>
        <v>0.13059999999999999</v>
      </c>
      <c r="U1438" s="121">
        <f t="shared" si="710"/>
        <v>20</v>
      </c>
      <c r="V1438" s="121">
        <v>252</v>
      </c>
      <c r="W1438" s="120">
        <f t="shared" si="721"/>
        <v>1.009789549</v>
      </c>
      <c r="X1438" s="113">
        <f t="shared" si="709"/>
        <v>14.2439482</v>
      </c>
      <c r="Y1438" s="113">
        <f t="shared" si="722"/>
        <v>0</v>
      </c>
      <c r="Z1438" s="125" t="str">
        <f t="shared" si="732"/>
        <v>J=</v>
      </c>
      <c r="AA1438" s="118">
        <f t="shared" si="733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>
        <f t="shared" si="723"/>
        <v>45584</v>
      </c>
      <c r="B1439" s="113">
        <f t="shared" si="716"/>
        <v>1469.9755671999999</v>
      </c>
      <c r="C1439" s="113">
        <f t="shared" si="729"/>
        <v>1118.26761816</v>
      </c>
      <c r="D1439" s="114">
        <f t="shared" si="724"/>
        <v>6967.89</v>
      </c>
      <c r="E1439" s="115">
        <f t="shared" si="712"/>
        <v>6966.5</v>
      </c>
      <c r="F1439" s="116">
        <f t="shared" si="713"/>
        <v>45524</v>
      </c>
      <c r="G1439" s="117">
        <f t="shared" si="717"/>
        <v>-1.9948650165257931E-4</v>
      </c>
      <c r="H1439" s="118">
        <f t="shared" si="730"/>
        <v>45586</v>
      </c>
      <c r="I1439" s="118">
        <f t="shared" si="718"/>
        <v>45586</v>
      </c>
      <c r="J1439" s="119">
        <f t="shared" si="725"/>
        <v>21</v>
      </c>
      <c r="K1439" s="119">
        <f t="shared" si="714"/>
        <v>21</v>
      </c>
      <c r="L1439" s="8">
        <f t="shared" si="726"/>
        <v>1</v>
      </c>
      <c r="M1439" s="120">
        <f t="shared" si="715"/>
        <v>1.0038003200000001</v>
      </c>
      <c r="N1439" s="120">
        <f t="shared" ref="N1439:N1502" si="734">IF(I1439&gt;I1438,N1438*M1439,N1438)</f>
        <v>1.3011337859479521</v>
      </c>
      <c r="O1439" s="113">
        <f t="shared" si="711"/>
        <v>1.30113378</v>
      </c>
      <c r="P1439" s="113">
        <f t="shared" si="719"/>
        <v>1455.0157730599999</v>
      </c>
      <c r="Q1439" s="11">
        <f t="shared" si="731"/>
        <v>0</v>
      </c>
      <c r="R1439" s="30">
        <f t="shared" si="727"/>
        <v>0</v>
      </c>
      <c r="S1439" s="8">
        <f t="shared" si="720"/>
        <v>0</v>
      </c>
      <c r="T1439" s="122">
        <f t="shared" si="728"/>
        <v>0.13059999999999999</v>
      </c>
      <c r="U1439" s="121">
        <f t="shared" si="710"/>
        <v>21</v>
      </c>
      <c r="V1439" s="121">
        <v>252</v>
      </c>
      <c r="W1439" s="120">
        <f t="shared" si="721"/>
        <v>1.010281534</v>
      </c>
      <c r="X1439" s="113">
        <f t="shared" si="709"/>
        <v>14.95979414</v>
      </c>
      <c r="Y1439" s="113">
        <f t="shared" si="722"/>
        <v>0</v>
      </c>
      <c r="Z1439" s="125" t="str">
        <f t="shared" si="732"/>
        <v>J=</v>
      </c>
      <c r="AA1439" s="118">
        <f t="shared" si="733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>
        <f t="shared" si="723"/>
        <v>45585</v>
      </c>
      <c r="B1440" s="113">
        <f t="shared" si="716"/>
        <v>1469.9755671999999</v>
      </c>
      <c r="C1440" s="113">
        <f t="shared" si="729"/>
        <v>1118.26761816</v>
      </c>
      <c r="D1440" s="114">
        <f t="shared" si="724"/>
        <v>6967.89</v>
      </c>
      <c r="E1440" s="115">
        <f t="shared" si="712"/>
        <v>6966.5</v>
      </c>
      <c r="F1440" s="116">
        <f t="shared" si="713"/>
        <v>45524</v>
      </c>
      <c r="G1440" s="117">
        <f t="shared" si="717"/>
        <v>-1.9948650165257931E-4</v>
      </c>
      <c r="H1440" s="118">
        <f t="shared" si="730"/>
        <v>45617</v>
      </c>
      <c r="I1440" s="118">
        <f t="shared" si="718"/>
        <v>45586</v>
      </c>
      <c r="J1440" s="119">
        <f t="shared" si="725"/>
        <v>21</v>
      </c>
      <c r="K1440" s="119">
        <f t="shared" si="714"/>
        <v>21</v>
      </c>
      <c r="L1440" s="8">
        <f t="shared" si="726"/>
        <v>1</v>
      </c>
      <c r="M1440" s="120">
        <f t="shared" si="715"/>
        <v>1.0038003200000001</v>
      </c>
      <c r="N1440" s="120">
        <f t="shared" si="734"/>
        <v>1.3011337859479521</v>
      </c>
      <c r="O1440" s="113">
        <f t="shared" si="711"/>
        <v>1.30113378</v>
      </c>
      <c r="P1440" s="113">
        <f t="shared" si="719"/>
        <v>1455.0157730599999</v>
      </c>
      <c r="Q1440" s="11">
        <f t="shared" si="731"/>
        <v>0</v>
      </c>
      <c r="R1440" s="30">
        <f t="shared" si="727"/>
        <v>0</v>
      </c>
      <c r="S1440" s="8">
        <f t="shared" si="720"/>
        <v>0</v>
      </c>
      <c r="T1440" s="122">
        <f t="shared" si="728"/>
        <v>0.13059999999999999</v>
      </c>
      <c r="U1440" s="121">
        <f t="shared" si="710"/>
        <v>21</v>
      </c>
      <c r="V1440" s="121">
        <v>252</v>
      </c>
      <c r="W1440" s="120">
        <f t="shared" si="721"/>
        <v>1.010281534</v>
      </c>
      <c r="X1440" s="113">
        <f t="shared" si="709"/>
        <v>14.95979414</v>
      </c>
      <c r="Y1440" s="113">
        <f t="shared" si="722"/>
        <v>0</v>
      </c>
      <c r="Z1440" s="125" t="str">
        <f t="shared" si="732"/>
        <v>J=</v>
      </c>
      <c r="AA1440" s="118">
        <f t="shared" si="733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>
        <f t="shared" si="723"/>
        <v>45586</v>
      </c>
      <c r="B1441" s="113">
        <f t="shared" si="716"/>
        <v>1469.9755671999999</v>
      </c>
      <c r="C1441" s="113">
        <f t="shared" si="729"/>
        <v>1118.26761816</v>
      </c>
      <c r="D1441" s="114">
        <f t="shared" si="724"/>
        <v>6967.89</v>
      </c>
      <c r="E1441" s="115">
        <f t="shared" si="712"/>
        <v>6966.5</v>
      </c>
      <c r="F1441" s="116">
        <f t="shared" si="713"/>
        <v>45524</v>
      </c>
      <c r="G1441" s="117">
        <f t="shared" si="717"/>
        <v>-1.9948650165257931E-4</v>
      </c>
      <c r="H1441" s="118">
        <f t="shared" si="730"/>
        <v>45617</v>
      </c>
      <c r="I1441" s="118">
        <f t="shared" si="718"/>
        <v>45586</v>
      </c>
      <c r="J1441" s="119">
        <f t="shared" si="725"/>
        <v>21</v>
      </c>
      <c r="K1441" s="119">
        <f t="shared" si="714"/>
        <v>21</v>
      </c>
      <c r="L1441" s="8">
        <f t="shared" si="726"/>
        <v>1</v>
      </c>
      <c r="M1441" s="120">
        <f t="shared" si="715"/>
        <v>1.0038003200000001</v>
      </c>
      <c r="N1441" s="120">
        <f t="shared" si="734"/>
        <v>1.3011337859479521</v>
      </c>
      <c r="O1441" s="113">
        <f t="shared" si="711"/>
        <v>1.30113378</v>
      </c>
      <c r="P1441" s="113">
        <f t="shared" si="719"/>
        <v>1455.0157730599999</v>
      </c>
      <c r="Q1441" s="11">
        <f t="shared" si="731"/>
        <v>47</v>
      </c>
      <c r="R1441" s="30">
        <f t="shared" si="727"/>
        <v>0</v>
      </c>
      <c r="S1441" s="8">
        <f t="shared" si="720"/>
        <v>0</v>
      </c>
      <c r="T1441" s="122">
        <f t="shared" si="728"/>
        <v>0.13059999999999999</v>
      </c>
      <c r="U1441" s="121">
        <f t="shared" si="710"/>
        <v>21</v>
      </c>
      <c r="V1441" s="121">
        <v>252</v>
      </c>
      <c r="W1441" s="120">
        <f t="shared" si="721"/>
        <v>1.010281534</v>
      </c>
      <c r="X1441" s="113">
        <f t="shared" si="709"/>
        <v>14.95979414</v>
      </c>
      <c r="Y1441" s="113">
        <f t="shared" si="722"/>
        <v>14.95979414</v>
      </c>
      <c r="Z1441" s="125" t="str">
        <f t="shared" si="732"/>
        <v>J=</v>
      </c>
      <c r="AA1441" s="118">
        <f t="shared" si="733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>
        <f t="shared" si="723"/>
        <v>45587</v>
      </c>
      <c r="B1442" s="113">
        <f t="shared" si="716"/>
        <v>1456.02901939</v>
      </c>
      <c r="C1442" s="113">
        <f t="shared" si="729"/>
        <v>1118.26761816</v>
      </c>
      <c r="D1442" s="114">
        <f t="shared" si="724"/>
        <v>6966.5</v>
      </c>
      <c r="E1442" s="115">
        <f t="shared" si="712"/>
        <v>6997.15</v>
      </c>
      <c r="F1442" s="116">
        <f t="shared" si="713"/>
        <v>45556</v>
      </c>
      <c r="G1442" s="117">
        <f t="shared" si="717"/>
        <v>4.39962678532968E-3</v>
      </c>
      <c r="H1442" s="118">
        <f t="shared" si="730"/>
        <v>45617</v>
      </c>
      <c r="I1442" s="118">
        <f t="shared" si="718"/>
        <v>45617</v>
      </c>
      <c r="J1442" s="119">
        <f t="shared" si="725"/>
        <v>21</v>
      </c>
      <c r="K1442" s="119">
        <f t="shared" si="714"/>
        <v>1</v>
      </c>
      <c r="L1442" s="8">
        <f t="shared" si="726"/>
        <v>1.00020906</v>
      </c>
      <c r="M1442" s="120">
        <f t="shared" si="715"/>
        <v>1</v>
      </c>
      <c r="N1442" s="120">
        <f t="shared" si="734"/>
        <v>1.3011337859479521</v>
      </c>
      <c r="O1442" s="113">
        <f t="shared" si="711"/>
        <v>1.3014057999999999</v>
      </c>
      <c r="P1442" s="113">
        <f t="shared" si="719"/>
        <v>1455.31996422</v>
      </c>
      <c r="Q1442" s="11">
        <f t="shared" si="731"/>
        <v>0</v>
      </c>
      <c r="R1442" s="30">
        <f t="shared" si="727"/>
        <v>0</v>
      </c>
      <c r="S1442" s="8">
        <f t="shared" si="720"/>
        <v>0</v>
      </c>
      <c r="T1442" s="122">
        <f t="shared" si="728"/>
        <v>0.13059999999999999</v>
      </c>
      <c r="U1442" s="121">
        <f t="shared" si="710"/>
        <v>1</v>
      </c>
      <c r="V1442" s="121">
        <v>252</v>
      </c>
      <c r="W1442" s="120">
        <f t="shared" si="721"/>
        <v>1.000487216</v>
      </c>
      <c r="X1442" s="113">
        <f t="shared" ref="X1442:X1505" si="735">TRUNC((P1442*(W1442-1)),8)</f>
        <v>0.70905516999999996</v>
      </c>
      <c r="Y1442" s="113">
        <f t="shared" si="722"/>
        <v>0</v>
      </c>
      <c r="Z1442" s="125" t="str">
        <f t="shared" si="732"/>
        <v>J=</v>
      </c>
      <c r="AA1442" s="118">
        <f t="shared" si="733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>
        <f t="shared" si="723"/>
        <v>45588</v>
      </c>
      <c r="B1443" s="113">
        <f t="shared" si="716"/>
        <v>1457.0429854700001</v>
      </c>
      <c r="C1443" s="113">
        <f t="shared" si="729"/>
        <v>1118.26761816</v>
      </c>
      <c r="D1443" s="114">
        <f t="shared" si="724"/>
        <v>6966.5</v>
      </c>
      <c r="E1443" s="115">
        <f t="shared" si="712"/>
        <v>6997.15</v>
      </c>
      <c r="F1443" s="116">
        <f t="shared" si="713"/>
        <v>45556</v>
      </c>
      <c r="G1443" s="117">
        <f t="shared" si="717"/>
        <v>4.39962678532968E-3</v>
      </c>
      <c r="H1443" s="118">
        <f t="shared" si="730"/>
        <v>45617</v>
      </c>
      <c r="I1443" s="118">
        <f t="shared" si="718"/>
        <v>45617</v>
      </c>
      <c r="J1443" s="119">
        <f t="shared" si="725"/>
        <v>21</v>
      </c>
      <c r="K1443" s="119">
        <f t="shared" si="714"/>
        <v>2</v>
      </c>
      <c r="L1443" s="8">
        <f t="shared" si="726"/>
        <v>1.00041818</v>
      </c>
      <c r="M1443" s="120">
        <f t="shared" si="715"/>
        <v>1</v>
      </c>
      <c r="N1443" s="120">
        <f t="shared" si="734"/>
        <v>1.3011337859479521</v>
      </c>
      <c r="O1443" s="113">
        <f t="shared" si="711"/>
        <v>1.3016778899999999</v>
      </c>
      <c r="P1443" s="113">
        <f t="shared" si="719"/>
        <v>1455.6242336600001</v>
      </c>
      <c r="Q1443" s="11">
        <f t="shared" si="731"/>
        <v>0</v>
      </c>
      <c r="R1443" s="30">
        <f t="shared" si="727"/>
        <v>0</v>
      </c>
      <c r="S1443" s="8">
        <f t="shared" si="720"/>
        <v>0</v>
      </c>
      <c r="T1443" s="122">
        <f t="shared" si="728"/>
        <v>0.13059999999999999</v>
      </c>
      <c r="U1443" s="121">
        <f t="shared" si="710"/>
        <v>2</v>
      </c>
      <c r="V1443" s="121">
        <v>252</v>
      </c>
      <c r="W1443" s="120">
        <f t="shared" si="721"/>
        <v>1.0009746690000001</v>
      </c>
      <c r="X1443" s="113">
        <f t="shared" si="735"/>
        <v>1.4187518100000001</v>
      </c>
      <c r="Y1443" s="113">
        <f t="shared" si="722"/>
        <v>0</v>
      </c>
      <c r="Z1443" s="125" t="str">
        <f t="shared" si="732"/>
        <v>J=</v>
      </c>
      <c r="AA1443" s="118">
        <f t="shared" si="733"/>
        <v>45617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>
        <f t="shared" si="723"/>
        <v>45589</v>
      </c>
      <c r="B1444" s="113">
        <f t="shared" si="716"/>
        <v>1458.0576380299999</v>
      </c>
      <c r="C1444" s="113">
        <f t="shared" si="729"/>
        <v>1118.26761816</v>
      </c>
      <c r="D1444" s="114">
        <f t="shared" si="724"/>
        <v>6966.5</v>
      </c>
      <c r="E1444" s="115">
        <f t="shared" si="712"/>
        <v>6997.15</v>
      </c>
      <c r="F1444" s="116">
        <f t="shared" si="713"/>
        <v>45556</v>
      </c>
      <c r="G1444" s="117">
        <f t="shared" si="717"/>
        <v>4.39962678532968E-3</v>
      </c>
      <c r="H1444" s="118">
        <f t="shared" si="730"/>
        <v>45617</v>
      </c>
      <c r="I1444" s="118">
        <f t="shared" si="718"/>
        <v>45617</v>
      </c>
      <c r="J1444" s="119">
        <f t="shared" si="725"/>
        <v>21</v>
      </c>
      <c r="K1444" s="119">
        <f t="shared" si="714"/>
        <v>3</v>
      </c>
      <c r="L1444" s="8">
        <f t="shared" si="726"/>
        <v>1.0006273299999999</v>
      </c>
      <c r="M1444" s="120">
        <f t="shared" si="715"/>
        <v>1</v>
      </c>
      <c r="N1444" s="120">
        <f t="shared" si="734"/>
        <v>1.3011337859479521</v>
      </c>
      <c r="O1444" s="113">
        <f t="shared" si="711"/>
        <v>1.30195002</v>
      </c>
      <c r="P1444" s="113">
        <f t="shared" si="719"/>
        <v>1455.9285478199999</v>
      </c>
      <c r="Q1444" s="11">
        <f t="shared" si="731"/>
        <v>0</v>
      </c>
      <c r="R1444" s="30">
        <f t="shared" si="727"/>
        <v>0</v>
      </c>
      <c r="S1444" s="8">
        <f t="shared" si="720"/>
        <v>0</v>
      </c>
      <c r="T1444" s="122">
        <f t="shared" si="728"/>
        <v>0.13059999999999999</v>
      </c>
      <c r="U1444" s="121">
        <f t="shared" si="710"/>
        <v>3</v>
      </c>
      <c r="V1444" s="121">
        <v>252</v>
      </c>
      <c r="W1444" s="120">
        <f t="shared" si="721"/>
        <v>1.001462359</v>
      </c>
      <c r="X1444" s="113">
        <f t="shared" si="735"/>
        <v>2.1290902100000002</v>
      </c>
      <c r="Y1444" s="113">
        <f t="shared" si="722"/>
        <v>0</v>
      </c>
      <c r="Z1444" s="125" t="str">
        <f t="shared" si="732"/>
        <v>J=</v>
      </c>
      <c r="AA1444" s="118">
        <f t="shared" si="733"/>
        <v>45617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>
        <f t="shared" si="723"/>
        <v>45590</v>
      </c>
      <c r="B1445" s="113">
        <f t="shared" si="716"/>
        <v>1459.0730138900001</v>
      </c>
      <c r="C1445" s="113">
        <f t="shared" si="729"/>
        <v>1118.26761816</v>
      </c>
      <c r="D1445" s="114">
        <f t="shared" si="724"/>
        <v>6966.5</v>
      </c>
      <c r="E1445" s="115">
        <f t="shared" si="712"/>
        <v>6997.15</v>
      </c>
      <c r="F1445" s="116">
        <f t="shared" si="713"/>
        <v>45556</v>
      </c>
      <c r="G1445" s="117">
        <f t="shared" si="717"/>
        <v>4.39962678532968E-3</v>
      </c>
      <c r="H1445" s="118">
        <f t="shared" si="730"/>
        <v>45617</v>
      </c>
      <c r="I1445" s="118">
        <f t="shared" si="718"/>
        <v>45617</v>
      </c>
      <c r="J1445" s="119">
        <f t="shared" si="725"/>
        <v>21</v>
      </c>
      <c r="K1445" s="119">
        <f t="shared" si="714"/>
        <v>4</v>
      </c>
      <c r="L1445" s="8">
        <f t="shared" si="726"/>
        <v>1.0008365299999999</v>
      </c>
      <c r="M1445" s="120">
        <f t="shared" si="715"/>
        <v>1</v>
      </c>
      <c r="N1445" s="120">
        <f t="shared" si="734"/>
        <v>1.3011337859479521</v>
      </c>
      <c r="O1445" s="113">
        <f t="shared" si="711"/>
        <v>1.30222222</v>
      </c>
      <c r="P1445" s="113">
        <f t="shared" si="719"/>
        <v>1456.23294027</v>
      </c>
      <c r="Q1445" s="11">
        <f t="shared" si="731"/>
        <v>0</v>
      </c>
      <c r="R1445" s="30">
        <f t="shared" si="727"/>
        <v>0</v>
      </c>
      <c r="S1445" s="8">
        <f t="shared" si="720"/>
        <v>0</v>
      </c>
      <c r="T1445" s="122">
        <f t="shared" si="728"/>
        <v>0.13059999999999999</v>
      </c>
      <c r="U1445" s="121">
        <f t="shared" ref="U1445:U1508" si="736">IF(Q1444&gt;0,1,IF(K1445=K1444,U1444,U1444+1))</f>
        <v>4</v>
      </c>
      <c r="V1445" s="121">
        <v>252</v>
      </c>
      <c r="W1445" s="120">
        <f t="shared" si="721"/>
        <v>1.001950288</v>
      </c>
      <c r="X1445" s="113">
        <f t="shared" si="735"/>
        <v>2.8400736200000001</v>
      </c>
      <c r="Y1445" s="113">
        <f t="shared" si="722"/>
        <v>0</v>
      </c>
      <c r="Z1445" s="125" t="str">
        <f t="shared" si="732"/>
        <v>J=</v>
      </c>
      <c r="AA1445" s="118">
        <f t="shared" si="733"/>
        <v>45617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>
        <f t="shared" si="723"/>
        <v>45591</v>
      </c>
      <c r="B1446" s="113">
        <f t="shared" si="716"/>
        <v>1460.0890880499999</v>
      </c>
      <c r="C1446" s="113">
        <f t="shared" si="729"/>
        <v>1118.26761816</v>
      </c>
      <c r="D1446" s="114">
        <f t="shared" si="724"/>
        <v>6966.5</v>
      </c>
      <c r="E1446" s="115">
        <f t="shared" si="712"/>
        <v>6997.15</v>
      </c>
      <c r="F1446" s="116">
        <f t="shared" si="713"/>
        <v>45556</v>
      </c>
      <c r="G1446" s="117">
        <f t="shared" si="717"/>
        <v>4.39962678532968E-3</v>
      </c>
      <c r="H1446" s="118">
        <f t="shared" si="730"/>
        <v>45617</v>
      </c>
      <c r="I1446" s="118">
        <f t="shared" si="718"/>
        <v>45617</v>
      </c>
      <c r="J1446" s="119">
        <f t="shared" si="725"/>
        <v>21</v>
      </c>
      <c r="K1446" s="119">
        <f t="shared" si="714"/>
        <v>5</v>
      </c>
      <c r="L1446" s="8">
        <f t="shared" si="726"/>
        <v>1.0010457699999999</v>
      </c>
      <c r="M1446" s="120">
        <f t="shared" si="715"/>
        <v>1</v>
      </c>
      <c r="N1446" s="120">
        <f t="shared" si="734"/>
        <v>1.3011337859479521</v>
      </c>
      <c r="O1446" s="113">
        <f t="shared" si="711"/>
        <v>1.3024944700000001</v>
      </c>
      <c r="P1446" s="113">
        <f t="shared" si="719"/>
        <v>1456.5373886299999</v>
      </c>
      <c r="Q1446" s="11">
        <f t="shared" si="731"/>
        <v>0</v>
      </c>
      <c r="R1446" s="30">
        <f t="shared" si="727"/>
        <v>0</v>
      </c>
      <c r="S1446" s="8">
        <f t="shared" si="720"/>
        <v>0</v>
      </c>
      <c r="T1446" s="122">
        <f t="shared" si="728"/>
        <v>0.13059999999999999</v>
      </c>
      <c r="U1446" s="121">
        <f t="shared" si="736"/>
        <v>5</v>
      </c>
      <c r="V1446" s="121">
        <v>252</v>
      </c>
      <c r="W1446" s="120">
        <f t="shared" si="721"/>
        <v>1.002438454</v>
      </c>
      <c r="X1446" s="113">
        <f t="shared" si="735"/>
        <v>3.5516994199999998</v>
      </c>
      <c r="Y1446" s="113">
        <f t="shared" si="722"/>
        <v>0</v>
      </c>
      <c r="Z1446" s="125" t="str">
        <f t="shared" si="732"/>
        <v>J=</v>
      </c>
      <c r="AA1446" s="118">
        <f t="shared" si="733"/>
        <v>45617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>
        <f t="shared" si="723"/>
        <v>45592</v>
      </c>
      <c r="B1447" s="113">
        <f t="shared" si="716"/>
        <v>1460.0890880499999</v>
      </c>
      <c r="C1447" s="113">
        <f t="shared" si="729"/>
        <v>1118.26761816</v>
      </c>
      <c r="D1447" s="114">
        <f t="shared" si="724"/>
        <v>6966.5</v>
      </c>
      <c r="E1447" s="115">
        <f t="shared" si="712"/>
        <v>6997.15</v>
      </c>
      <c r="F1447" s="116">
        <f t="shared" si="713"/>
        <v>45556</v>
      </c>
      <c r="G1447" s="117">
        <f t="shared" si="717"/>
        <v>4.39962678532968E-3</v>
      </c>
      <c r="H1447" s="118">
        <f t="shared" si="730"/>
        <v>45617</v>
      </c>
      <c r="I1447" s="118">
        <f t="shared" si="718"/>
        <v>45617</v>
      </c>
      <c r="J1447" s="119">
        <f t="shared" si="725"/>
        <v>21</v>
      </c>
      <c r="K1447" s="119">
        <f t="shared" si="714"/>
        <v>5</v>
      </c>
      <c r="L1447" s="8">
        <f t="shared" si="726"/>
        <v>1.0010457699999999</v>
      </c>
      <c r="M1447" s="120">
        <f t="shared" si="715"/>
        <v>1</v>
      </c>
      <c r="N1447" s="120">
        <f t="shared" si="734"/>
        <v>1.3011337859479521</v>
      </c>
      <c r="O1447" s="113">
        <f t="shared" si="711"/>
        <v>1.3024944700000001</v>
      </c>
      <c r="P1447" s="113">
        <f t="shared" si="719"/>
        <v>1456.5373886299999</v>
      </c>
      <c r="Q1447" s="11">
        <f t="shared" si="731"/>
        <v>0</v>
      </c>
      <c r="R1447" s="30">
        <f t="shared" si="727"/>
        <v>0</v>
      </c>
      <c r="S1447" s="8">
        <f t="shared" si="720"/>
        <v>0</v>
      </c>
      <c r="T1447" s="122">
        <f t="shared" si="728"/>
        <v>0.13059999999999999</v>
      </c>
      <c r="U1447" s="121">
        <f t="shared" si="736"/>
        <v>5</v>
      </c>
      <c r="V1447" s="121">
        <v>252</v>
      </c>
      <c r="W1447" s="120">
        <f t="shared" si="721"/>
        <v>1.002438454</v>
      </c>
      <c r="X1447" s="113">
        <f t="shared" si="735"/>
        <v>3.5516994199999998</v>
      </c>
      <c r="Y1447" s="113">
        <f t="shared" si="722"/>
        <v>0</v>
      </c>
      <c r="Z1447" s="125" t="str">
        <f t="shared" si="732"/>
        <v>J=</v>
      </c>
      <c r="AA1447" s="118">
        <f t="shared" si="733"/>
        <v>45617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>
        <f t="shared" si="723"/>
        <v>45593</v>
      </c>
      <c r="B1448" s="113">
        <f t="shared" si="716"/>
        <v>1460.0890880499999</v>
      </c>
      <c r="C1448" s="113">
        <f t="shared" si="729"/>
        <v>1118.26761816</v>
      </c>
      <c r="D1448" s="114">
        <f t="shared" si="724"/>
        <v>6966.5</v>
      </c>
      <c r="E1448" s="115">
        <f t="shared" si="712"/>
        <v>6997.15</v>
      </c>
      <c r="F1448" s="116">
        <f t="shared" si="713"/>
        <v>45556</v>
      </c>
      <c r="G1448" s="117">
        <f t="shared" si="717"/>
        <v>4.39962678532968E-3</v>
      </c>
      <c r="H1448" s="118">
        <f t="shared" si="730"/>
        <v>45617</v>
      </c>
      <c r="I1448" s="118">
        <f t="shared" si="718"/>
        <v>45617</v>
      </c>
      <c r="J1448" s="119">
        <f t="shared" si="725"/>
        <v>21</v>
      </c>
      <c r="K1448" s="119">
        <f t="shared" si="714"/>
        <v>5</v>
      </c>
      <c r="L1448" s="8">
        <f t="shared" si="726"/>
        <v>1.0010457699999999</v>
      </c>
      <c r="M1448" s="120">
        <f t="shared" si="715"/>
        <v>1</v>
      </c>
      <c r="N1448" s="120">
        <f t="shared" si="734"/>
        <v>1.3011337859479521</v>
      </c>
      <c r="O1448" s="113">
        <f t="shared" si="711"/>
        <v>1.3024944700000001</v>
      </c>
      <c r="P1448" s="113">
        <f t="shared" si="719"/>
        <v>1456.5373886299999</v>
      </c>
      <c r="Q1448" s="11">
        <f t="shared" si="731"/>
        <v>0</v>
      </c>
      <c r="R1448" s="30">
        <f t="shared" si="727"/>
        <v>0</v>
      </c>
      <c r="S1448" s="8">
        <f t="shared" si="720"/>
        <v>0</v>
      </c>
      <c r="T1448" s="122">
        <f t="shared" si="728"/>
        <v>0.13059999999999999</v>
      </c>
      <c r="U1448" s="121">
        <f t="shared" si="736"/>
        <v>5</v>
      </c>
      <c r="V1448" s="121">
        <v>252</v>
      </c>
      <c r="W1448" s="120">
        <f t="shared" si="721"/>
        <v>1.002438454</v>
      </c>
      <c r="X1448" s="113">
        <f t="shared" si="735"/>
        <v>3.5516994199999998</v>
      </c>
      <c r="Y1448" s="113">
        <f t="shared" si="722"/>
        <v>0</v>
      </c>
      <c r="Z1448" s="125" t="str">
        <f t="shared" si="732"/>
        <v>J=</v>
      </c>
      <c r="AA1448" s="118">
        <f t="shared" si="733"/>
        <v>45617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>
        <f t="shared" si="723"/>
        <v>45594</v>
      </c>
      <c r="B1449" s="113">
        <f t="shared" si="716"/>
        <v>1461.1058719999999</v>
      </c>
      <c r="C1449" s="113">
        <f t="shared" si="729"/>
        <v>1118.26761816</v>
      </c>
      <c r="D1449" s="114">
        <f t="shared" si="724"/>
        <v>6966.5</v>
      </c>
      <c r="E1449" s="115">
        <f t="shared" si="712"/>
        <v>6997.15</v>
      </c>
      <c r="F1449" s="116">
        <f t="shared" si="713"/>
        <v>45556</v>
      </c>
      <c r="G1449" s="117">
        <f t="shared" si="717"/>
        <v>4.39962678532968E-3</v>
      </c>
      <c r="H1449" s="118">
        <f t="shared" si="730"/>
        <v>45617</v>
      </c>
      <c r="I1449" s="118">
        <f t="shared" si="718"/>
        <v>45617</v>
      </c>
      <c r="J1449" s="119">
        <f t="shared" si="725"/>
        <v>21</v>
      </c>
      <c r="K1449" s="119">
        <f t="shared" si="714"/>
        <v>6</v>
      </c>
      <c r="L1449" s="8">
        <f t="shared" si="726"/>
        <v>1.0012550600000001</v>
      </c>
      <c r="M1449" s="120">
        <f t="shared" si="715"/>
        <v>1</v>
      </c>
      <c r="N1449" s="120">
        <f t="shared" si="734"/>
        <v>1.3011337859479521</v>
      </c>
      <c r="O1449" s="113">
        <f t="shared" ref="O1449:O1512" si="737">TRUNC(TRUNC((L1449*N1449),15),8)</f>
        <v>1.30276678</v>
      </c>
      <c r="P1449" s="113">
        <f t="shared" si="719"/>
        <v>1456.8419040799999</v>
      </c>
      <c r="Q1449" s="11">
        <f t="shared" si="731"/>
        <v>0</v>
      </c>
      <c r="R1449" s="30">
        <f t="shared" si="727"/>
        <v>0</v>
      </c>
      <c r="S1449" s="8">
        <f t="shared" si="720"/>
        <v>0</v>
      </c>
      <c r="T1449" s="122">
        <f t="shared" si="728"/>
        <v>0.13059999999999999</v>
      </c>
      <c r="U1449" s="121">
        <f t="shared" si="736"/>
        <v>6</v>
      </c>
      <c r="V1449" s="121">
        <v>252</v>
      </c>
      <c r="W1449" s="120">
        <f t="shared" si="721"/>
        <v>1.0029268570000001</v>
      </c>
      <c r="X1449" s="113">
        <f t="shared" si="735"/>
        <v>4.2639679199999998</v>
      </c>
      <c r="Y1449" s="113">
        <f t="shared" si="722"/>
        <v>0</v>
      </c>
      <c r="Z1449" s="125" t="str">
        <f t="shared" si="732"/>
        <v>J=</v>
      </c>
      <c r="AA1449" s="118">
        <f t="shared" si="733"/>
        <v>45617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>
        <f t="shared" si="723"/>
        <v>45595</v>
      </c>
      <c r="B1450" s="113">
        <f t="shared" si="716"/>
        <v>1462.12336899</v>
      </c>
      <c r="C1450" s="113">
        <f t="shared" si="729"/>
        <v>1118.26761816</v>
      </c>
      <c r="D1450" s="114">
        <f t="shared" si="724"/>
        <v>6966.5</v>
      </c>
      <c r="E1450" s="115">
        <f t="shared" ref="E1450:E1513" si="738">IF($K1450=1,VLOOKUP($A1449,$AO$10:$AS$131,4),E1449)</f>
        <v>6997.15</v>
      </c>
      <c r="F1450" s="116">
        <f t="shared" ref="F1450:F1513" si="739">IF($K1450=1,VLOOKUP($A1449,$AO$10:$AS$131,5),F1449)</f>
        <v>45556</v>
      </c>
      <c r="G1450" s="117">
        <f t="shared" si="717"/>
        <v>4.39962678532968E-3</v>
      </c>
      <c r="H1450" s="118">
        <f t="shared" si="730"/>
        <v>45617</v>
      </c>
      <c r="I1450" s="118">
        <f t="shared" si="718"/>
        <v>45617</v>
      </c>
      <c r="J1450" s="119">
        <f t="shared" si="725"/>
        <v>21</v>
      </c>
      <c r="K1450" s="119">
        <f t="shared" ref="K1450:K1513" si="740">(J1450-(NETWORKDAYS(A1450,I1450,AD$176:AD$502)-1))</f>
        <v>7</v>
      </c>
      <c r="L1450" s="8">
        <f t="shared" si="726"/>
        <v>1.00146439</v>
      </c>
      <c r="M1450" s="120">
        <f t="shared" ref="M1450:M1513" si="741">IF(I1450&gt;I1449,L1449,M1449)</f>
        <v>1</v>
      </c>
      <c r="N1450" s="120">
        <f t="shared" si="734"/>
        <v>1.3011337859479521</v>
      </c>
      <c r="O1450" s="113">
        <f t="shared" si="737"/>
        <v>1.30303915</v>
      </c>
      <c r="P1450" s="113">
        <f t="shared" si="719"/>
        <v>1457.14648663</v>
      </c>
      <c r="Q1450" s="11">
        <f t="shared" si="731"/>
        <v>0</v>
      </c>
      <c r="R1450" s="30">
        <f t="shared" si="727"/>
        <v>0</v>
      </c>
      <c r="S1450" s="8">
        <f t="shared" si="720"/>
        <v>0</v>
      </c>
      <c r="T1450" s="122">
        <f t="shared" si="728"/>
        <v>0.13059999999999999</v>
      </c>
      <c r="U1450" s="121">
        <f t="shared" si="736"/>
        <v>7</v>
      </c>
      <c r="V1450" s="121">
        <v>252</v>
      </c>
      <c r="W1450" s="120">
        <f t="shared" si="721"/>
        <v>1.0034154989999999</v>
      </c>
      <c r="X1450" s="113">
        <f t="shared" si="735"/>
        <v>4.9768823600000003</v>
      </c>
      <c r="Y1450" s="113">
        <f t="shared" si="722"/>
        <v>0</v>
      </c>
      <c r="Z1450" s="125" t="str">
        <f t="shared" si="732"/>
        <v>J=</v>
      </c>
      <c r="AA1450" s="118">
        <f t="shared" si="733"/>
        <v>45617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>
        <f t="shared" si="723"/>
        <v>45596</v>
      </c>
      <c r="B1451" s="113">
        <f t="shared" si="716"/>
        <v>1463.14157789</v>
      </c>
      <c r="C1451" s="113">
        <f t="shared" si="729"/>
        <v>1118.26761816</v>
      </c>
      <c r="D1451" s="114">
        <f t="shared" si="724"/>
        <v>6966.5</v>
      </c>
      <c r="E1451" s="115">
        <f t="shared" si="738"/>
        <v>6997.15</v>
      </c>
      <c r="F1451" s="116">
        <f t="shared" si="739"/>
        <v>45556</v>
      </c>
      <c r="G1451" s="117">
        <f t="shared" si="717"/>
        <v>4.39962678532968E-3</v>
      </c>
      <c r="H1451" s="118">
        <f t="shared" si="730"/>
        <v>45617</v>
      </c>
      <c r="I1451" s="118">
        <f t="shared" si="718"/>
        <v>45617</v>
      </c>
      <c r="J1451" s="119">
        <f t="shared" si="725"/>
        <v>21</v>
      </c>
      <c r="K1451" s="119">
        <f t="shared" si="740"/>
        <v>8</v>
      </c>
      <c r="L1451" s="8">
        <f t="shared" si="726"/>
        <v>1.00167377</v>
      </c>
      <c r="M1451" s="120">
        <f t="shared" si="741"/>
        <v>1</v>
      </c>
      <c r="N1451" s="120">
        <f t="shared" si="734"/>
        <v>1.3011337859479521</v>
      </c>
      <c r="O1451" s="113">
        <f t="shared" si="737"/>
        <v>1.3033115799999999</v>
      </c>
      <c r="P1451" s="113">
        <f t="shared" si="719"/>
        <v>1457.4511362799999</v>
      </c>
      <c r="Q1451" s="11">
        <f t="shared" si="731"/>
        <v>0</v>
      </c>
      <c r="R1451" s="30">
        <f t="shared" si="727"/>
        <v>0</v>
      </c>
      <c r="S1451" s="8">
        <f t="shared" si="720"/>
        <v>0</v>
      </c>
      <c r="T1451" s="122">
        <f t="shared" si="728"/>
        <v>0.13059999999999999</v>
      </c>
      <c r="U1451" s="121">
        <f t="shared" si="736"/>
        <v>8</v>
      </c>
      <c r="V1451" s="121">
        <v>252</v>
      </c>
      <c r="W1451" s="120">
        <f t="shared" si="721"/>
        <v>1.003904379</v>
      </c>
      <c r="X1451" s="113">
        <f t="shared" si="735"/>
        <v>5.6904416099999997</v>
      </c>
      <c r="Y1451" s="113">
        <f t="shared" si="722"/>
        <v>0</v>
      </c>
      <c r="Z1451" s="125" t="str">
        <f t="shared" si="732"/>
        <v>J=</v>
      </c>
      <c r="AA1451" s="118">
        <f t="shared" si="733"/>
        <v>45617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>
        <f t="shared" si="723"/>
        <v>45597</v>
      </c>
      <c r="B1452" s="113">
        <f t="shared" si="716"/>
        <v>1464.16047652</v>
      </c>
      <c r="C1452" s="113">
        <f t="shared" si="729"/>
        <v>1118.26761816</v>
      </c>
      <c r="D1452" s="114">
        <f t="shared" si="724"/>
        <v>6966.5</v>
      </c>
      <c r="E1452" s="115">
        <f t="shared" si="738"/>
        <v>6997.15</v>
      </c>
      <c r="F1452" s="116">
        <f t="shared" si="739"/>
        <v>45556</v>
      </c>
      <c r="G1452" s="117">
        <f t="shared" si="717"/>
        <v>4.39962678532968E-3</v>
      </c>
      <c r="H1452" s="118">
        <f t="shared" si="730"/>
        <v>45617</v>
      </c>
      <c r="I1452" s="118">
        <f t="shared" si="718"/>
        <v>45617</v>
      </c>
      <c r="J1452" s="119">
        <f t="shared" si="725"/>
        <v>21</v>
      </c>
      <c r="K1452" s="119">
        <f t="shared" si="740"/>
        <v>9</v>
      </c>
      <c r="L1452" s="8">
        <f t="shared" si="726"/>
        <v>1.0018831800000001</v>
      </c>
      <c r="M1452" s="120">
        <f t="shared" si="741"/>
        <v>1</v>
      </c>
      <c r="N1452" s="120">
        <f t="shared" si="734"/>
        <v>1.3011337859479521</v>
      </c>
      <c r="O1452" s="113">
        <f t="shared" si="737"/>
        <v>1.30358405</v>
      </c>
      <c r="P1452" s="113">
        <f t="shared" si="719"/>
        <v>1457.7558306599999</v>
      </c>
      <c r="Q1452" s="11">
        <f t="shared" si="731"/>
        <v>0</v>
      </c>
      <c r="R1452" s="30">
        <f t="shared" si="727"/>
        <v>0</v>
      </c>
      <c r="S1452" s="8">
        <f t="shared" si="720"/>
        <v>0</v>
      </c>
      <c r="T1452" s="122">
        <f t="shared" si="728"/>
        <v>0.13059999999999999</v>
      </c>
      <c r="U1452" s="121">
        <f t="shared" si="736"/>
        <v>9</v>
      </c>
      <c r="V1452" s="121">
        <v>252</v>
      </c>
      <c r="W1452" s="120">
        <f t="shared" si="721"/>
        <v>1.0043934969999999</v>
      </c>
      <c r="X1452" s="113">
        <f t="shared" si="735"/>
        <v>6.4046458599999996</v>
      </c>
      <c r="Y1452" s="113">
        <f t="shared" si="722"/>
        <v>0</v>
      </c>
      <c r="Z1452" s="125" t="str">
        <f t="shared" si="732"/>
        <v>J=</v>
      </c>
      <c r="AA1452" s="118">
        <f t="shared" si="733"/>
        <v>45617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>
        <f t="shared" si="723"/>
        <v>45598</v>
      </c>
      <c r="B1453" s="113">
        <f t="shared" si="716"/>
        <v>1465.1801101399999</v>
      </c>
      <c r="C1453" s="113">
        <f t="shared" si="729"/>
        <v>1118.26761816</v>
      </c>
      <c r="D1453" s="114">
        <f t="shared" si="724"/>
        <v>6966.5</v>
      </c>
      <c r="E1453" s="115">
        <f t="shared" si="738"/>
        <v>6997.15</v>
      </c>
      <c r="F1453" s="116">
        <f t="shared" si="739"/>
        <v>45556</v>
      </c>
      <c r="G1453" s="117">
        <f t="shared" si="717"/>
        <v>4.39962678532968E-3</v>
      </c>
      <c r="H1453" s="118">
        <f t="shared" si="730"/>
        <v>45617</v>
      </c>
      <c r="I1453" s="118">
        <f t="shared" si="718"/>
        <v>45617</v>
      </c>
      <c r="J1453" s="119">
        <f t="shared" si="725"/>
        <v>21</v>
      </c>
      <c r="K1453" s="119">
        <f t="shared" si="740"/>
        <v>10</v>
      </c>
      <c r="L1453" s="8">
        <f t="shared" si="726"/>
        <v>1.00209265</v>
      </c>
      <c r="M1453" s="120">
        <f t="shared" si="741"/>
        <v>1</v>
      </c>
      <c r="N1453" s="120">
        <f t="shared" si="734"/>
        <v>1.3011337859479521</v>
      </c>
      <c r="O1453" s="113">
        <f t="shared" si="737"/>
        <v>1.3038566</v>
      </c>
      <c r="P1453" s="113">
        <f t="shared" si="719"/>
        <v>1458.0606144999999</v>
      </c>
      <c r="Q1453" s="11">
        <f t="shared" si="731"/>
        <v>0</v>
      </c>
      <c r="R1453" s="30">
        <f t="shared" si="727"/>
        <v>0</v>
      </c>
      <c r="S1453" s="8">
        <f t="shared" si="720"/>
        <v>0</v>
      </c>
      <c r="T1453" s="122">
        <f t="shared" si="728"/>
        <v>0.13059999999999999</v>
      </c>
      <c r="U1453" s="121">
        <f t="shared" si="736"/>
        <v>10</v>
      </c>
      <c r="V1453" s="121">
        <v>252</v>
      </c>
      <c r="W1453" s="120">
        <f t="shared" si="721"/>
        <v>1.004882853</v>
      </c>
      <c r="X1453" s="113">
        <f t="shared" si="735"/>
        <v>7.1194956400000002</v>
      </c>
      <c r="Y1453" s="113">
        <f t="shared" si="722"/>
        <v>0</v>
      </c>
      <c r="Z1453" s="125" t="str">
        <f t="shared" si="732"/>
        <v>J=</v>
      </c>
      <c r="AA1453" s="118">
        <f t="shared" si="733"/>
        <v>45617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>
        <f t="shared" si="723"/>
        <v>45599</v>
      </c>
      <c r="B1454" s="113">
        <f t="shared" si="716"/>
        <v>1465.1801101399999</v>
      </c>
      <c r="C1454" s="113">
        <f t="shared" si="729"/>
        <v>1118.26761816</v>
      </c>
      <c r="D1454" s="114">
        <f t="shared" si="724"/>
        <v>6966.5</v>
      </c>
      <c r="E1454" s="115">
        <f t="shared" si="738"/>
        <v>6997.15</v>
      </c>
      <c r="F1454" s="116">
        <f t="shared" si="739"/>
        <v>45556</v>
      </c>
      <c r="G1454" s="117">
        <f t="shared" si="717"/>
        <v>4.39962678532968E-3</v>
      </c>
      <c r="H1454" s="118">
        <f t="shared" si="730"/>
        <v>45617</v>
      </c>
      <c r="I1454" s="118">
        <f t="shared" si="718"/>
        <v>45617</v>
      </c>
      <c r="J1454" s="119">
        <f t="shared" si="725"/>
        <v>21</v>
      </c>
      <c r="K1454" s="119">
        <f t="shared" si="740"/>
        <v>10</v>
      </c>
      <c r="L1454" s="8">
        <f t="shared" si="726"/>
        <v>1.00209265</v>
      </c>
      <c r="M1454" s="120">
        <f t="shared" si="741"/>
        <v>1</v>
      </c>
      <c r="N1454" s="120">
        <f t="shared" si="734"/>
        <v>1.3011337859479521</v>
      </c>
      <c r="O1454" s="113">
        <f t="shared" si="737"/>
        <v>1.3038566</v>
      </c>
      <c r="P1454" s="113">
        <f t="shared" si="719"/>
        <v>1458.0606144999999</v>
      </c>
      <c r="Q1454" s="11">
        <f t="shared" si="731"/>
        <v>0</v>
      </c>
      <c r="R1454" s="30">
        <f t="shared" si="727"/>
        <v>0</v>
      </c>
      <c r="S1454" s="8">
        <f t="shared" si="720"/>
        <v>0</v>
      </c>
      <c r="T1454" s="122">
        <f t="shared" si="728"/>
        <v>0.13059999999999999</v>
      </c>
      <c r="U1454" s="121">
        <f t="shared" si="736"/>
        <v>10</v>
      </c>
      <c r="V1454" s="121">
        <v>252</v>
      </c>
      <c r="W1454" s="120">
        <f t="shared" si="721"/>
        <v>1.004882853</v>
      </c>
      <c r="X1454" s="113">
        <f t="shared" si="735"/>
        <v>7.1194956400000002</v>
      </c>
      <c r="Y1454" s="113">
        <f t="shared" si="722"/>
        <v>0</v>
      </c>
      <c r="Z1454" s="125" t="str">
        <f t="shared" si="732"/>
        <v>J=</v>
      </c>
      <c r="AA1454" s="118">
        <f t="shared" si="733"/>
        <v>45617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>
        <f t="shared" si="723"/>
        <v>45600</v>
      </c>
      <c r="B1455" s="113">
        <f t="shared" si="716"/>
        <v>1465.1801101399999</v>
      </c>
      <c r="C1455" s="113">
        <f t="shared" si="729"/>
        <v>1118.26761816</v>
      </c>
      <c r="D1455" s="114">
        <f t="shared" si="724"/>
        <v>6966.5</v>
      </c>
      <c r="E1455" s="115">
        <f t="shared" si="738"/>
        <v>6997.15</v>
      </c>
      <c r="F1455" s="116">
        <f t="shared" si="739"/>
        <v>45556</v>
      </c>
      <c r="G1455" s="117">
        <f t="shared" si="717"/>
        <v>4.39962678532968E-3</v>
      </c>
      <c r="H1455" s="118">
        <f t="shared" si="730"/>
        <v>45617</v>
      </c>
      <c r="I1455" s="118">
        <f t="shared" si="718"/>
        <v>45617</v>
      </c>
      <c r="J1455" s="119">
        <f t="shared" si="725"/>
        <v>21</v>
      </c>
      <c r="K1455" s="119">
        <f t="shared" si="740"/>
        <v>10</v>
      </c>
      <c r="L1455" s="8">
        <f t="shared" si="726"/>
        <v>1.00209265</v>
      </c>
      <c r="M1455" s="120">
        <f t="shared" si="741"/>
        <v>1</v>
      </c>
      <c r="N1455" s="120">
        <f t="shared" si="734"/>
        <v>1.3011337859479521</v>
      </c>
      <c r="O1455" s="113">
        <f t="shared" si="737"/>
        <v>1.3038566</v>
      </c>
      <c r="P1455" s="113">
        <f t="shared" si="719"/>
        <v>1458.0606144999999</v>
      </c>
      <c r="Q1455" s="11">
        <f t="shared" si="731"/>
        <v>0</v>
      </c>
      <c r="R1455" s="30">
        <f t="shared" si="727"/>
        <v>0</v>
      </c>
      <c r="S1455" s="8">
        <f t="shared" si="720"/>
        <v>0</v>
      </c>
      <c r="T1455" s="122">
        <f t="shared" si="728"/>
        <v>0.13059999999999999</v>
      </c>
      <c r="U1455" s="121">
        <f t="shared" si="736"/>
        <v>10</v>
      </c>
      <c r="V1455" s="121">
        <v>252</v>
      </c>
      <c r="W1455" s="120">
        <f t="shared" si="721"/>
        <v>1.004882853</v>
      </c>
      <c r="X1455" s="113">
        <f t="shared" si="735"/>
        <v>7.1194956400000002</v>
      </c>
      <c r="Y1455" s="113">
        <f t="shared" si="722"/>
        <v>0</v>
      </c>
      <c r="Z1455" s="125" t="str">
        <f t="shared" si="732"/>
        <v>J=</v>
      </c>
      <c r="AA1455" s="118">
        <f t="shared" si="733"/>
        <v>45617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>
        <f t="shared" si="723"/>
        <v>45601</v>
      </c>
      <c r="B1456" s="113">
        <f t="shared" si="716"/>
        <v>1466.2004355700001</v>
      </c>
      <c r="C1456" s="113">
        <f t="shared" si="729"/>
        <v>1118.26761816</v>
      </c>
      <c r="D1456" s="114">
        <f t="shared" si="724"/>
        <v>6966.5</v>
      </c>
      <c r="E1456" s="115">
        <f t="shared" si="738"/>
        <v>6997.15</v>
      </c>
      <c r="F1456" s="116">
        <f t="shared" si="739"/>
        <v>45556</v>
      </c>
      <c r="G1456" s="117">
        <f t="shared" si="717"/>
        <v>4.39962678532968E-3</v>
      </c>
      <c r="H1456" s="118">
        <f t="shared" si="730"/>
        <v>45617</v>
      </c>
      <c r="I1456" s="118">
        <f t="shared" si="718"/>
        <v>45617</v>
      </c>
      <c r="J1456" s="119">
        <f t="shared" si="725"/>
        <v>21</v>
      </c>
      <c r="K1456" s="119">
        <f t="shared" si="740"/>
        <v>11</v>
      </c>
      <c r="L1456" s="8">
        <f t="shared" si="726"/>
        <v>1.00230215</v>
      </c>
      <c r="M1456" s="120">
        <f t="shared" si="741"/>
        <v>1</v>
      </c>
      <c r="N1456" s="120">
        <f t="shared" si="734"/>
        <v>1.3011337859479521</v>
      </c>
      <c r="O1456" s="113">
        <f t="shared" si="737"/>
        <v>1.30412919</v>
      </c>
      <c r="P1456" s="113">
        <f t="shared" si="719"/>
        <v>1458.3654430700001</v>
      </c>
      <c r="Q1456" s="11">
        <f t="shared" si="731"/>
        <v>0</v>
      </c>
      <c r="R1456" s="30">
        <f t="shared" si="727"/>
        <v>0</v>
      </c>
      <c r="S1456" s="8">
        <f t="shared" si="720"/>
        <v>0</v>
      </c>
      <c r="T1456" s="122">
        <f t="shared" si="728"/>
        <v>0.13059999999999999</v>
      </c>
      <c r="U1456" s="121">
        <f t="shared" si="736"/>
        <v>11</v>
      </c>
      <c r="V1456" s="121">
        <v>252</v>
      </c>
      <c r="W1456" s="120">
        <f t="shared" si="721"/>
        <v>1.0053724479999999</v>
      </c>
      <c r="X1456" s="113">
        <f t="shared" si="735"/>
        <v>7.8349925000000002</v>
      </c>
      <c r="Y1456" s="113">
        <f t="shared" si="722"/>
        <v>0</v>
      </c>
      <c r="Z1456" s="125" t="str">
        <f t="shared" si="732"/>
        <v>J=</v>
      </c>
      <c r="AA1456" s="118">
        <f t="shared" si="733"/>
        <v>45617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>
        <f t="shared" si="723"/>
        <v>45602</v>
      </c>
      <c r="B1457" s="113">
        <f t="shared" si="716"/>
        <v>1467.2214741499999</v>
      </c>
      <c r="C1457" s="113">
        <f t="shared" si="729"/>
        <v>1118.26761816</v>
      </c>
      <c r="D1457" s="114">
        <f t="shared" si="724"/>
        <v>6966.5</v>
      </c>
      <c r="E1457" s="115">
        <f t="shared" si="738"/>
        <v>6997.15</v>
      </c>
      <c r="F1457" s="116">
        <f t="shared" si="739"/>
        <v>45556</v>
      </c>
      <c r="G1457" s="117">
        <f t="shared" si="717"/>
        <v>4.39962678532968E-3</v>
      </c>
      <c r="H1457" s="118">
        <f t="shared" si="730"/>
        <v>45617</v>
      </c>
      <c r="I1457" s="118">
        <f t="shared" si="718"/>
        <v>45617</v>
      </c>
      <c r="J1457" s="119">
        <f t="shared" si="725"/>
        <v>21</v>
      </c>
      <c r="K1457" s="119">
        <f t="shared" si="740"/>
        <v>12</v>
      </c>
      <c r="L1457" s="8">
        <f t="shared" si="726"/>
        <v>1.0025116999999999</v>
      </c>
      <c r="M1457" s="120">
        <f t="shared" si="741"/>
        <v>1</v>
      </c>
      <c r="N1457" s="120">
        <f t="shared" si="734"/>
        <v>1.3011337859479521</v>
      </c>
      <c r="O1457" s="113">
        <f t="shared" si="737"/>
        <v>1.3044018399999999</v>
      </c>
      <c r="P1457" s="113">
        <f t="shared" si="719"/>
        <v>1458.67033874</v>
      </c>
      <c r="Q1457" s="11">
        <f t="shared" si="731"/>
        <v>0</v>
      </c>
      <c r="R1457" s="30">
        <f t="shared" si="727"/>
        <v>0</v>
      </c>
      <c r="S1457" s="8">
        <f t="shared" si="720"/>
        <v>0</v>
      </c>
      <c r="T1457" s="122">
        <f t="shared" si="728"/>
        <v>0.13059999999999999</v>
      </c>
      <c r="U1457" s="121">
        <f t="shared" si="736"/>
        <v>12</v>
      </c>
      <c r="V1457" s="121">
        <v>252</v>
      </c>
      <c r="W1457" s="120">
        <f t="shared" si="721"/>
        <v>1.005862281</v>
      </c>
      <c r="X1457" s="113">
        <f t="shared" si="735"/>
        <v>8.5511354100000005</v>
      </c>
      <c r="Y1457" s="113">
        <f t="shared" si="722"/>
        <v>0</v>
      </c>
      <c r="Z1457" s="125" t="str">
        <f t="shared" si="732"/>
        <v>J=</v>
      </c>
      <c r="AA1457" s="118">
        <f t="shared" si="733"/>
        <v>45617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>
        <f t="shared" si="723"/>
        <v>45603</v>
      </c>
      <c r="B1458" s="113">
        <f t="shared" si="716"/>
        <v>1468.2432388799998</v>
      </c>
      <c r="C1458" s="113">
        <f t="shared" si="729"/>
        <v>1118.26761816</v>
      </c>
      <c r="D1458" s="114">
        <f t="shared" si="724"/>
        <v>6966.5</v>
      </c>
      <c r="E1458" s="115">
        <f t="shared" si="738"/>
        <v>6997.15</v>
      </c>
      <c r="F1458" s="116">
        <f t="shared" si="739"/>
        <v>45556</v>
      </c>
      <c r="G1458" s="117">
        <f t="shared" si="717"/>
        <v>4.39962678532968E-3</v>
      </c>
      <c r="H1458" s="118">
        <f t="shared" si="730"/>
        <v>45617</v>
      </c>
      <c r="I1458" s="118">
        <f t="shared" si="718"/>
        <v>45617</v>
      </c>
      <c r="J1458" s="119">
        <f t="shared" si="725"/>
        <v>21</v>
      </c>
      <c r="K1458" s="119">
        <f t="shared" si="740"/>
        <v>13</v>
      </c>
      <c r="L1458" s="8">
        <f t="shared" si="726"/>
        <v>1.0027212999999999</v>
      </c>
      <c r="M1458" s="120">
        <f t="shared" si="741"/>
        <v>1</v>
      </c>
      <c r="N1458" s="120">
        <f t="shared" si="734"/>
        <v>1.3011337859479521</v>
      </c>
      <c r="O1458" s="113">
        <f t="shared" si="737"/>
        <v>1.30467456</v>
      </c>
      <c r="P1458" s="113">
        <f t="shared" si="719"/>
        <v>1458.9753126799999</v>
      </c>
      <c r="Q1458" s="11">
        <f t="shared" si="731"/>
        <v>0</v>
      </c>
      <c r="R1458" s="30">
        <f t="shared" si="727"/>
        <v>0</v>
      </c>
      <c r="S1458" s="8">
        <f t="shared" si="720"/>
        <v>0</v>
      </c>
      <c r="T1458" s="122">
        <f t="shared" si="728"/>
        <v>0.13059999999999999</v>
      </c>
      <c r="U1458" s="121">
        <f t="shared" si="736"/>
        <v>13</v>
      </c>
      <c r="V1458" s="121">
        <v>252</v>
      </c>
      <c r="W1458" s="120">
        <f t="shared" si="721"/>
        <v>1.006352353</v>
      </c>
      <c r="X1458" s="113">
        <f t="shared" si="735"/>
        <v>9.2679261999999998</v>
      </c>
      <c r="Y1458" s="113">
        <f t="shared" si="722"/>
        <v>0</v>
      </c>
      <c r="Z1458" s="125" t="str">
        <f t="shared" si="732"/>
        <v>J=</v>
      </c>
      <c r="AA1458" s="118">
        <f t="shared" si="733"/>
        <v>45617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>
        <f t="shared" si="723"/>
        <v>45604</v>
      </c>
      <c r="B1459" s="113">
        <f t="shared" si="716"/>
        <v>1469.2656850800001</v>
      </c>
      <c r="C1459" s="113">
        <f t="shared" si="729"/>
        <v>1118.26761816</v>
      </c>
      <c r="D1459" s="114">
        <f t="shared" si="724"/>
        <v>6966.5</v>
      </c>
      <c r="E1459" s="115">
        <f t="shared" si="738"/>
        <v>6997.15</v>
      </c>
      <c r="F1459" s="116">
        <f t="shared" si="739"/>
        <v>45556</v>
      </c>
      <c r="G1459" s="117">
        <f t="shared" si="717"/>
        <v>4.39962678532968E-3</v>
      </c>
      <c r="H1459" s="118">
        <f t="shared" si="730"/>
        <v>45617</v>
      </c>
      <c r="I1459" s="118">
        <f t="shared" si="718"/>
        <v>45617</v>
      </c>
      <c r="J1459" s="119">
        <f t="shared" si="725"/>
        <v>21</v>
      </c>
      <c r="K1459" s="119">
        <f t="shared" si="740"/>
        <v>14</v>
      </c>
      <c r="L1459" s="8">
        <f t="shared" si="726"/>
        <v>1.00293093</v>
      </c>
      <c r="M1459" s="120">
        <f t="shared" si="741"/>
        <v>1</v>
      </c>
      <c r="N1459" s="120">
        <f t="shared" si="734"/>
        <v>1.3011337859479521</v>
      </c>
      <c r="O1459" s="113">
        <f t="shared" si="737"/>
        <v>1.30494731</v>
      </c>
      <c r="P1459" s="113">
        <f t="shared" si="719"/>
        <v>1459.2803201700001</v>
      </c>
      <c r="Q1459" s="11">
        <f t="shared" si="731"/>
        <v>0</v>
      </c>
      <c r="R1459" s="30">
        <f t="shared" si="727"/>
        <v>0</v>
      </c>
      <c r="S1459" s="8">
        <f t="shared" si="720"/>
        <v>0</v>
      </c>
      <c r="T1459" s="122">
        <f t="shared" si="728"/>
        <v>0.13059999999999999</v>
      </c>
      <c r="U1459" s="121">
        <f t="shared" si="736"/>
        <v>14</v>
      </c>
      <c r="V1459" s="121">
        <v>252</v>
      </c>
      <c r="W1459" s="120">
        <f t="shared" si="721"/>
        <v>1.0068426640000001</v>
      </c>
      <c r="X1459" s="113">
        <f t="shared" si="735"/>
        <v>9.9853649099999995</v>
      </c>
      <c r="Y1459" s="113">
        <f t="shared" si="722"/>
        <v>0</v>
      </c>
      <c r="Z1459" s="125" t="str">
        <f t="shared" si="732"/>
        <v>J=</v>
      </c>
      <c r="AA1459" s="118">
        <f t="shared" si="733"/>
        <v>45617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>
        <f t="shared" si="723"/>
        <v>45605</v>
      </c>
      <c r="B1460" s="113">
        <f t="shared" si="716"/>
        <v>1470.28885661</v>
      </c>
      <c r="C1460" s="113">
        <f t="shared" si="729"/>
        <v>1118.26761816</v>
      </c>
      <c r="D1460" s="114">
        <f t="shared" si="724"/>
        <v>6966.5</v>
      </c>
      <c r="E1460" s="115">
        <f t="shared" si="738"/>
        <v>6997.15</v>
      </c>
      <c r="F1460" s="116">
        <f t="shared" si="739"/>
        <v>45556</v>
      </c>
      <c r="G1460" s="117">
        <f t="shared" si="717"/>
        <v>4.39962678532968E-3</v>
      </c>
      <c r="H1460" s="118">
        <f t="shared" si="730"/>
        <v>45617</v>
      </c>
      <c r="I1460" s="118">
        <f t="shared" si="718"/>
        <v>45617</v>
      </c>
      <c r="J1460" s="119">
        <f t="shared" si="725"/>
        <v>21</v>
      </c>
      <c r="K1460" s="119">
        <f t="shared" si="740"/>
        <v>15</v>
      </c>
      <c r="L1460" s="8">
        <f t="shared" si="726"/>
        <v>1.00314061</v>
      </c>
      <c r="M1460" s="120">
        <f t="shared" si="741"/>
        <v>1</v>
      </c>
      <c r="N1460" s="120">
        <f t="shared" si="734"/>
        <v>1.3011337859479521</v>
      </c>
      <c r="O1460" s="113">
        <f t="shared" si="737"/>
        <v>1.3052201299999999</v>
      </c>
      <c r="P1460" s="113">
        <f t="shared" si="719"/>
        <v>1459.5854059400001</v>
      </c>
      <c r="Q1460" s="11">
        <f t="shared" si="731"/>
        <v>0</v>
      </c>
      <c r="R1460" s="30">
        <f t="shared" si="727"/>
        <v>0</v>
      </c>
      <c r="S1460" s="8">
        <f t="shared" si="720"/>
        <v>0</v>
      </c>
      <c r="T1460" s="122">
        <f t="shared" si="728"/>
        <v>0.13059999999999999</v>
      </c>
      <c r="U1460" s="121">
        <f t="shared" si="736"/>
        <v>15</v>
      </c>
      <c r="V1460" s="121">
        <v>252</v>
      </c>
      <c r="W1460" s="120">
        <f t="shared" si="721"/>
        <v>1.0073332129999999</v>
      </c>
      <c r="X1460" s="113">
        <f t="shared" si="735"/>
        <v>10.70345067</v>
      </c>
      <c r="Y1460" s="113">
        <f t="shared" si="722"/>
        <v>0</v>
      </c>
      <c r="Z1460" s="125" t="str">
        <f t="shared" si="732"/>
        <v>J=</v>
      </c>
      <c r="AA1460" s="118">
        <f t="shared" si="733"/>
        <v>45617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>
        <f t="shared" si="723"/>
        <v>45606</v>
      </c>
      <c r="B1461" s="113">
        <f t="shared" si="716"/>
        <v>1470.28885661</v>
      </c>
      <c r="C1461" s="113">
        <f t="shared" si="729"/>
        <v>1118.26761816</v>
      </c>
      <c r="D1461" s="114">
        <f t="shared" si="724"/>
        <v>6966.5</v>
      </c>
      <c r="E1461" s="115">
        <f t="shared" si="738"/>
        <v>6997.15</v>
      </c>
      <c r="F1461" s="116">
        <f t="shared" si="739"/>
        <v>45556</v>
      </c>
      <c r="G1461" s="117">
        <f t="shared" si="717"/>
        <v>4.39962678532968E-3</v>
      </c>
      <c r="H1461" s="118">
        <f t="shared" si="730"/>
        <v>45617</v>
      </c>
      <c r="I1461" s="118">
        <f t="shared" si="718"/>
        <v>45617</v>
      </c>
      <c r="J1461" s="119">
        <f t="shared" si="725"/>
        <v>21</v>
      </c>
      <c r="K1461" s="119">
        <f t="shared" si="740"/>
        <v>15</v>
      </c>
      <c r="L1461" s="8">
        <f t="shared" si="726"/>
        <v>1.00314061</v>
      </c>
      <c r="M1461" s="120">
        <f t="shared" si="741"/>
        <v>1</v>
      </c>
      <c r="N1461" s="120">
        <f t="shared" si="734"/>
        <v>1.3011337859479521</v>
      </c>
      <c r="O1461" s="113">
        <f t="shared" si="737"/>
        <v>1.3052201299999999</v>
      </c>
      <c r="P1461" s="113">
        <f t="shared" si="719"/>
        <v>1459.5854059400001</v>
      </c>
      <c r="Q1461" s="11">
        <f t="shared" si="731"/>
        <v>0</v>
      </c>
      <c r="R1461" s="30">
        <f t="shared" si="727"/>
        <v>0</v>
      </c>
      <c r="S1461" s="8">
        <f t="shared" si="720"/>
        <v>0</v>
      </c>
      <c r="T1461" s="122">
        <f t="shared" si="728"/>
        <v>0.13059999999999999</v>
      </c>
      <c r="U1461" s="121">
        <f t="shared" si="736"/>
        <v>15</v>
      </c>
      <c r="V1461" s="121">
        <v>252</v>
      </c>
      <c r="W1461" s="120">
        <f t="shared" si="721"/>
        <v>1.0073332129999999</v>
      </c>
      <c r="X1461" s="113">
        <f t="shared" si="735"/>
        <v>10.70345067</v>
      </c>
      <c r="Y1461" s="113">
        <f t="shared" si="722"/>
        <v>0</v>
      </c>
      <c r="Z1461" s="125" t="str">
        <f t="shared" si="732"/>
        <v>J=</v>
      </c>
      <c r="AA1461" s="118">
        <f t="shared" si="733"/>
        <v>45617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>
        <f t="shared" si="723"/>
        <v>45607</v>
      </c>
      <c r="B1462" s="113">
        <f t="shared" si="716"/>
        <v>1470.28885661</v>
      </c>
      <c r="C1462" s="113">
        <f t="shared" si="729"/>
        <v>1118.26761816</v>
      </c>
      <c r="D1462" s="114">
        <f t="shared" si="724"/>
        <v>6966.5</v>
      </c>
      <c r="E1462" s="115">
        <f t="shared" si="738"/>
        <v>6997.15</v>
      </c>
      <c r="F1462" s="116">
        <f t="shared" si="739"/>
        <v>45556</v>
      </c>
      <c r="G1462" s="117">
        <f t="shared" si="717"/>
        <v>4.39962678532968E-3</v>
      </c>
      <c r="H1462" s="118">
        <f t="shared" si="730"/>
        <v>45617</v>
      </c>
      <c r="I1462" s="118">
        <f t="shared" si="718"/>
        <v>45617</v>
      </c>
      <c r="J1462" s="119">
        <f t="shared" si="725"/>
        <v>21</v>
      </c>
      <c r="K1462" s="119">
        <f t="shared" si="740"/>
        <v>15</v>
      </c>
      <c r="L1462" s="8">
        <f t="shared" si="726"/>
        <v>1.00314061</v>
      </c>
      <c r="M1462" s="120">
        <f t="shared" si="741"/>
        <v>1</v>
      </c>
      <c r="N1462" s="120">
        <f t="shared" si="734"/>
        <v>1.3011337859479521</v>
      </c>
      <c r="O1462" s="113">
        <f t="shared" si="737"/>
        <v>1.3052201299999999</v>
      </c>
      <c r="P1462" s="113">
        <f t="shared" si="719"/>
        <v>1459.5854059400001</v>
      </c>
      <c r="Q1462" s="11">
        <f t="shared" si="731"/>
        <v>0</v>
      </c>
      <c r="R1462" s="30">
        <f t="shared" si="727"/>
        <v>0</v>
      </c>
      <c r="S1462" s="8">
        <f t="shared" si="720"/>
        <v>0</v>
      </c>
      <c r="T1462" s="122">
        <f t="shared" si="728"/>
        <v>0.13059999999999999</v>
      </c>
      <c r="U1462" s="121">
        <f t="shared" si="736"/>
        <v>15</v>
      </c>
      <c r="V1462" s="121">
        <v>252</v>
      </c>
      <c r="W1462" s="120">
        <f t="shared" si="721"/>
        <v>1.0073332129999999</v>
      </c>
      <c r="X1462" s="113">
        <f t="shared" si="735"/>
        <v>10.70345067</v>
      </c>
      <c r="Y1462" s="113">
        <f t="shared" si="722"/>
        <v>0</v>
      </c>
      <c r="Z1462" s="125" t="str">
        <f t="shared" si="732"/>
        <v>J=</v>
      </c>
      <c r="AA1462" s="118">
        <f t="shared" si="733"/>
        <v>45617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>
        <f t="shared" si="723"/>
        <v>45608</v>
      </c>
      <c r="B1463" s="113">
        <f t="shared" si="716"/>
        <v>1471.3127567199999</v>
      </c>
      <c r="C1463" s="113">
        <f t="shared" si="729"/>
        <v>1118.26761816</v>
      </c>
      <c r="D1463" s="114">
        <f t="shared" si="724"/>
        <v>6966.5</v>
      </c>
      <c r="E1463" s="115">
        <f t="shared" si="738"/>
        <v>6997.15</v>
      </c>
      <c r="F1463" s="116">
        <f t="shared" si="739"/>
        <v>45556</v>
      </c>
      <c r="G1463" s="117">
        <f t="shared" si="717"/>
        <v>4.39962678532968E-3</v>
      </c>
      <c r="H1463" s="118">
        <f t="shared" si="730"/>
        <v>45617</v>
      </c>
      <c r="I1463" s="118">
        <f t="shared" si="718"/>
        <v>45617</v>
      </c>
      <c r="J1463" s="119">
        <f t="shared" si="725"/>
        <v>21</v>
      </c>
      <c r="K1463" s="119">
        <f t="shared" si="740"/>
        <v>16</v>
      </c>
      <c r="L1463" s="8">
        <f t="shared" si="726"/>
        <v>1.0033503399999999</v>
      </c>
      <c r="M1463" s="120">
        <f t="shared" si="741"/>
        <v>1</v>
      </c>
      <c r="N1463" s="120">
        <f t="shared" si="734"/>
        <v>1.3011337859479521</v>
      </c>
      <c r="O1463" s="113">
        <f t="shared" si="737"/>
        <v>1.3054930199999999</v>
      </c>
      <c r="P1463" s="113">
        <f t="shared" si="719"/>
        <v>1459.8905699899999</v>
      </c>
      <c r="Q1463" s="11">
        <f t="shared" si="731"/>
        <v>0</v>
      </c>
      <c r="R1463" s="30">
        <f t="shared" si="727"/>
        <v>0</v>
      </c>
      <c r="S1463" s="8">
        <f t="shared" si="720"/>
        <v>0</v>
      </c>
      <c r="T1463" s="122">
        <f t="shared" si="728"/>
        <v>0.13059999999999999</v>
      </c>
      <c r="U1463" s="121">
        <f t="shared" si="736"/>
        <v>16</v>
      </c>
      <c r="V1463" s="121">
        <v>252</v>
      </c>
      <c r="W1463" s="120">
        <f t="shared" si="721"/>
        <v>1.007824002</v>
      </c>
      <c r="X1463" s="113">
        <f t="shared" si="735"/>
        <v>11.42218673</v>
      </c>
      <c r="Y1463" s="113">
        <f t="shared" si="722"/>
        <v>0</v>
      </c>
      <c r="Z1463" s="125" t="str">
        <f t="shared" si="732"/>
        <v>J=</v>
      </c>
      <c r="AA1463" s="118">
        <f t="shared" si="733"/>
        <v>45617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>
        <f t="shared" si="723"/>
        <v>45609</v>
      </c>
      <c r="B1464" s="113">
        <f t="shared" si="716"/>
        <v>1472.3373617499999</v>
      </c>
      <c r="C1464" s="113">
        <f t="shared" si="729"/>
        <v>1118.26761816</v>
      </c>
      <c r="D1464" s="114">
        <f t="shared" si="724"/>
        <v>6966.5</v>
      </c>
      <c r="E1464" s="115">
        <f t="shared" si="738"/>
        <v>6997.15</v>
      </c>
      <c r="F1464" s="116">
        <f t="shared" si="739"/>
        <v>45556</v>
      </c>
      <c r="G1464" s="117">
        <f t="shared" si="717"/>
        <v>4.39962678532968E-3</v>
      </c>
      <c r="H1464" s="118">
        <f t="shared" si="730"/>
        <v>45617</v>
      </c>
      <c r="I1464" s="118">
        <f t="shared" si="718"/>
        <v>45617</v>
      </c>
      <c r="J1464" s="119">
        <f t="shared" si="725"/>
        <v>21</v>
      </c>
      <c r="K1464" s="119">
        <f t="shared" si="740"/>
        <v>17</v>
      </c>
      <c r="L1464" s="8">
        <f t="shared" si="726"/>
        <v>1.00356011</v>
      </c>
      <c r="M1464" s="120">
        <f t="shared" si="741"/>
        <v>1</v>
      </c>
      <c r="N1464" s="120">
        <f t="shared" si="734"/>
        <v>1.3011337859479521</v>
      </c>
      <c r="O1464" s="113">
        <f t="shared" si="737"/>
        <v>1.30576596</v>
      </c>
      <c r="P1464" s="113">
        <f t="shared" si="719"/>
        <v>1460.19578996</v>
      </c>
      <c r="Q1464" s="11">
        <f t="shared" si="731"/>
        <v>0</v>
      </c>
      <c r="R1464" s="30">
        <f t="shared" si="727"/>
        <v>0</v>
      </c>
      <c r="S1464" s="8">
        <f t="shared" si="720"/>
        <v>0</v>
      </c>
      <c r="T1464" s="122">
        <f t="shared" si="728"/>
        <v>0.13059999999999999</v>
      </c>
      <c r="U1464" s="121">
        <f t="shared" si="736"/>
        <v>17</v>
      </c>
      <c r="V1464" s="121">
        <v>252</v>
      </c>
      <c r="W1464" s="120">
        <f t="shared" si="721"/>
        <v>1.0083150299999999</v>
      </c>
      <c r="X1464" s="113">
        <f t="shared" si="735"/>
        <v>12.14157179</v>
      </c>
      <c r="Y1464" s="113">
        <f t="shared" si="722"/>
        <v>0</v>
      </c>
      <c r="Z1464" s="125" t="str">
        <f t="shared" si="732"/>
        <v>J=</v>
      </c>
      <c r="AA1464" s="118">
        <f t="shared" si="733"/>
        <v>45617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>
        <f t="shared" si="723"/>
        <v>45610</v>
      </c>
      <c r="B1465" s="113">
        <f t="shared" si="716"/>
        <v>1473.3626719899999</v>
      </c>
      <c r="C1465" s="113">
        <f t="shared" si="729"/>
        <v>1118.26761816</v>
      </c>
      <c r="D1465" s="114">
        <f t="shared" si="724"/>
        <v>6966.5</v>
      </c>
      <c r="E1465" s="115">
        <f t="shared" si="738"/>
        <v>6997.15</v>
      </c>
      <c r="F1465" s="116">
        <f t="shared" si="739"/>
        <v>45556</v>
      </c>
      <c r="G1465" s="117">
        <f t="shared" si="717"/>
        <v>4.39962678532968E-3</v>
      </c>
      <c r="H1465" s="118">
        <f t="shared" si="730"/>
        <v>45617</v>
      </c>
      <c r="I1465" s="118">
        <f t="shared" si="718"/>
        <v>45617</v>
      </c>
      <c r="J1465" s="119">
        <f t="shared" si="725"/>
        <v>21</v>
      </c>
      <c r="K1465" s="119">
        <f t="shared" si="740"/>
        <v>18</v>
      </c>
      <c r="L1465" s="8">
        <f t="shared" si="726"/>
        <v>1.0037699200000001</v>
      </c>
      <c r="M1465" s="120">
        <f t="shared" si="741"/>
        <v>1</v>
      </c>
      <c r="N1465" s="120">
        <f t="shared" si="734"/>
        <v>1.3011337859479521</v>
      </c>
      <c r="O1465" s="113">
        <f t="shared" si="737"/>
        <v>1.30603895</v>
      </c>
      <c r="P1465" s="113">
        <f t="shared" si="719"/>
        <v>1460.5010658399999</v>
      </c>
      <c r="Q1465" s="11">
        <f t="shared" si="731"/>
        <v>0</v>
      </c>
      <c r="R1465" s="30">
        <f t="shared" si="727"/>
        <v>0</v>
      </c>
      <c r="S1465" s="8">
        <f t="shared" si="720"/>
        <v>0</v>
      </c>
      <c r="T1465" s="122">
        <f t="shared" si="728"/>
        <v>0.13059999999999999</v>
      </c>
      <c r="U1465" s="121">
        <f t="shared" si="736"/>
        <v>18</v>
      </c>
      <c r="V1465" s="121">
        <v>252</v>
      </c>
      <c r="W1465" s="120">
        <f t="shared" si="721"/>
        <v>1.008806297</v>
      </c>
      <c r="X1465" s="113">
        <f t="shared" si="735"/>
        <v>12.86160615</v>
      </c>
      <c r="Y1465" s="113">
        <f t="shared" si="722"/>
        <v>0</v>
      </c>
      <c r="Z1465" s="125" t="str">
        <f t="shared" si="732"/>
        <v>J=</v>
      </c>
      <c r="AA1465" s="118">
        <f t="shared" si="733"/>
        <v>45617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>
        <f t="shared" si="723"/>
        <v>45611</v>
      </c>
      <c r="B1466" s="113">
        <f t="shared" si="716"/>
        <v>1474.3887103</v>
      </c>
      <c r="C1466" s="113">
        <f t="shared" si="729"/>
        <v>1118.26761816</v>
      </c>
      <c r="D1466" s="114">
        <f t="shared" si="724"/>
        <v>6966.5</v>
      </c>
      <c r="E1466" s="115">
        <f t="shared" si="738"/>
        <v>6997.15</v>
      </c>
      <c r="F1466" s="116">
        <f t="shared" si="739"/>
        <v>45556</v>
      </c>
      <c r="G1466" s="117">
        <f t="shared" si="717"/>
        <v>4.39962678532968E-3</v>
      </c>
      <c r="H1466" s="118">
        <f t="shared" si="730"/>
        <v>45617</v>
      </c>
      <c r="I1466" s="118">
        <f t="shared" si="718"/>
        <v>45617</v>
      </c>
      <c r="J1466" s="119">
        <f t="shared" si="725"/>
        <v>21</v>
      </c>
      <c r="K1466" s="119">
        <f t="shared" si="740"/>
        <v>19</v>
      </c>
      <c r="L1466" s="8">
        <f t="shared" si="726"/>
        <v>1.0039797800000001</v>
      </c>
      <c r="M1466" s="120">
        <f t="shared" si="741"/>
        <v>1</v>
      </c>
      <c r="N1466" s="120">
        <f t="shared" si="734"/>
        <v>1.3011337859479521</v>
      </c>
      <c r="O1466" s="113">
        <f t="shared" si="737"/>
        <v>1.3063120100000001</v>
      </c>
      <c r="P1466" s="113">
        <f t="shared" si="719"/>
        <v>1460.80641999</v>
      </c>
      <c r="Q1466" s="11">
        <f t="shared" si="731"/>
        <v>0</v>
      </c>
      <c r="R1466" s="30">
        <f t="shared" si="727"/>
        <v>0</v>
      </c>
      <c r="S1466" s="8">
        <f t="shared" si="720"/>
        <v>0</v>
      </c>
      <c r="T1466" s="122">
        <f t="shared" si="728"/>
        <v>0.13059999999999999</v>
      </c>
      <c r="U1466" s="121">
        <f t="shared" si="736"/>
        <v>19</v>
      </c>
      <c r="V1466" s="121">
        <v>252</v>
      </c>
      <c r="W1466" s="120">
        <f t="shared" si="721"/>
        <v>1.0092978029999999</v>
      </c>
      <c r="X1466" s="113">
        <f t="shared" si="735"/>
        <v>13.582290309999999</v>
      </c>
      <c r="Y1466" s="113">
        <f t="shared" si="722"/>
        <v>0</v>
      </c>
      <c r="Z1466" s="125" t="str">
        <f t="shared" si="732"/>
        <v>J=</v>
      </c>
      <c r="AA1466" s="118">
        <f t="shared" si="733"/>
        <v>45617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>
        <f t="shared" si="723"/>
        <v>45612</v>
      </c>
      <c r="B1467" s="113">
        <f t="shared" si="716"/>
        <v>1474.3887103</v>
      </c>
      <c r="C1467" s="113">
        <f t="shared" si="729"/>
        <v>1118.26761816</v>
      </c>
      <c r="D1467" s="114">
        <f t="shared" si="724"/>
        <v>6966.5</v>
      </c>
      <c r="E1467" s="115">
        <f t="shared" si="738"/>
        <v>6997.15</v>
      </c>
      <c r="F1467" s="116">
        <f t="shared" si="739"/>
        <v>45556</v>
      </c>
      <c r="G1467" s="117">
        <f t="shared" si="717"/>
        <v>4.39962678532968E-3</v>
      </c>
      <c r="H1467" s="118">
        <f t="shared" si="730"/>
        <v>45617</v>
      </c>
      <c r="I1467" s="118">
        <f t="shared" si="718"/>
        <v>45617</v>
      </c>
      <c r="J1467" s="119">
        <f t="shared" si="725"/>
        <v>21</v>
      </c>
      <c r="K1467" s="119">
        <f t="shared" si="740"/>
        <v>19</v>
      </c>
      <c r="L1467" s="8">
        <f t="shared" si="726"/>
        <v>1.0039797800000001</v>
      </c>
      <c r="M1467" s="120">
        <f t="shared" si="741"/>
        <v>1</v>
      </c>
      <c r="N1467" s="120">
        <f t="shared" si="734"/>
        <v>1.3011337859479521</v>
      </c>
      <c r="O1467" s="113">
        <f t="shared" si="737"/>
        <v>1.3063120100000001</v>
      </c>
      <c r="P1467" s="113">
        <f t="shared" si="719"/>
        <v>1460.80641999</v>
      </c>
      <c r="Q1467" s="11">
        <f t="shared" si="731"/>
        <v>0</v>
      </c>
      <c r="R1467" s="30">
        <f t="shared" si="727"/>
        <v>0</v>
      </c>
      <c r="S1467" s="8">
        <f t="shared" si="720"/>
        <v>0</v>
      </c>
      <c r="T1467" s="122">
        <f t="shared" si="728"/>
        <v>0.13059999999999999</v>
      </c>
      <c r="U1467" s="121">
        <f t="shared" si="736"/>
        <v>19</v>
      </c>
      <c r="V1467" s="121">
        <v>252</v>
      </c>
      <c r="W1467" s="120">
        <f t="shared" si="721"/>
        <v>1.0092978029999999</v>
      </c>
      <c r="X1467" s="113">
        <f t="shared" si="735"/>
        <v>13.582290309999999</v>
      </c>
      <c r="Y1467" s="113">
        <f t="shared" si="722"/>
        <v>0</v>
      </c>
      <c r="Z1467" s="125" t="str">
        <f t="shared" si="732"/>
        <v>J=</v>
      </c>
      <c r="AA1467" s="118">
        <f t="shared" si="733"/>
        <v>45617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>
        <f t="shared" si="723"/>
        <v>45613</v>
      </c>
      <c r="B1468" s="113">
        <f t="shared" si="716"/>
        <v>1474.3887103</v>
      </c>
      <c r="C1468" s="113">
        <f t="shared" si="729"/>
        <v>1118.26761816</v>
      </c>
      <c r="D1468" s="114">
        <f t="shared" si="724"/>
        <v>6966.5</v>
      </c>
      <c r="E1468" s="115">
        <f t="shared" si="738"/>
        <v>6997.15</v>
      </c>
      <c r="F1468" s="116">
        <f t="shared" si="739"/>
        <v>45556</v>
      </c>
      <c r="G1468" s="117">
        <f t="shared" si="717"/>
        <v>4.39962678532968E-3</v>
      </c>
      <c r="H1468" s="118">
        <f t="shared" si="730"/>
        <v>45617</v>
      </c>
      <c r="I1468" s="118">
        <f t="shared" si="718"/>
        <v>45617</v>
      </c>
      <c r="J1468" s="119">
        <f t="shared" si="725"/>
        <v>21</v>
      </c>
      <c r="K1468" s="119">
        <f t="shared" si="740"/>
        <v>19</v>
      </c>
      <c r="L1468" s="8">
        <f t="shared" si="726"/>
        <v>1.0039797800000001</v>
      </c>
      <c r="M1468" s="120">
        <f t="shared" si="741"/>
        <v>1</v>
      </c>
      <c r="N1468" s="120">
        <f t="shared" si="734"/>
        <v>1.3011337859479521</v>
      </c>
      <c r="O1468" s="113">
        <f t="shared" si="737"/>
        <v>1.3063120100000001</v>
      </c>
      <c r="P1468" s="113">
        <f t="shared" si="719"/>
        <v>1460.80641999</v>
      </c>
      <c r="Q1468" s="11">
        <f t="shared" si="731"/>
        <v>0</v>
      </c>
      <c r="R1468" s="30">
        <f t="shared" si="727"/>
        <v>0</v>
      </c>
      <c r="S1468" s="8">
        <f t="shared" si="720"/>
        <v>0</v>
      </c>
      <c r="T1468" s="122">
        <f t="shared" si="728"/>
        <v>0.13059999999999999</v>
      </c>
      <c r="U1468" s="121">
        <f t="shared" si="736"/>
        <v>19</v>
      </c>
      <c r="V1468" s="121">
        <v>252</v>
      </c>
      <c r="W1468" s="120">
        <f t="shared" si="721"/>
        <v>1.0092978029999999</v>
      </c>
      <c r="X1468" s="113">
        <f t="shared" si="735"/>
        <v>13.582290309999999</v>
      </c>
      <c r="Y1468" s="113">
        <f t="shared" si="722"/>
        <v>0</v>
      </c>
      <c r="Z1468" s="125" t="str">
        <f t="shared" si="732"/>
        <v>J=</v>
      </c>
      <c r="AA1468" s="118">
        <f t="shared" si="733"/>
        <v>45617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>
        <f t="shared" si="723"/>
        <v>45614</v>
      </c>
      <c r="B1469" s="113">
        <f t="shared" si="716"/>
        <v>1474.3887103</v>
      </c>
      <c r="C1469" s="113">
        <f t="shared" si="729"/>
        <v>1118.26761816</v>
      </c>
      <c r="D1469" s="114">
        <f t="shared" si="724"/>
        <v>6966.5</v>
      </c>
      <c r="E1469" s="115">
        <f t="shared" si="738"/>
        <v>6997.15</v>
      </c>
      <c r="F1469" s="116">
        <f t="shared" si="739"/>
        <v>45556</v>
      </c>
      <c r="G1469" s="117">
        <f t="shared" si="717"/>
        <v>4.39962678532968E-3</v>
      </c>
      <c r="H1469" s="118">
        <f t="shared" si="730"/>
        <v>45617</v>
      </c>
      <c r="I1469" s="118">
        <f t="shared" si="718"/>
        <v>45617</v>
      </c>
      <c r="J1469" s="119">
        <f t="shared" si="725"/>
        <v>21</v>
      </c>
      <c r="K1469" s="119">
        <f t="shared" si="740"/>
        <v>19</v>
      </c>
      <c r="L1469" s="8">
        <f t="shared" si="726"/>
        <v>1.0039797800000001</v>
      </c>
      <c r="M1469" s="120">
        <f t="shared" si="741"/>
        <v>1</v>
      </c>
      <c r="N1469" s="120">
        <f t="shared" si="734"/>
        <v>1.3011337859479521</v>
      </c>
      <c r="O1469" s="113">
        <f t="shared" si="737"/>
        <v>1.3063120100000001</v>
      </c>
      <c r="P1469" s="113">
        <f t="shared" si="719"/>
        <v>1460.80641999</v>
      </c>
      <c r="Q1469" s="11">
        <f t="shared" si="731"/>
        <v>0</v>
      </c>
      <c r="R1469" s="30">
        <f t="shared" si="727"/>
        <v>0</v>
      </c>
      <c r="S1469" s="8">
        <f t="shared" si="720"/>
        <v>0</v>
      </c>
      <c r="T1469" s="122">
        <f t="shared" si="728"/>
        <v>0.13059999999999999</v>
      </c>
      <c r="U1469" s="121">
        <f t="shared" si="736"/>
        <v>19</v>
      </c>
      <c r="V1469" s="121">
        <v>252</v>
      </c>
      <c r="W1469" s="120">
        <f t="shared" si="721"/>
        <v>1.0092978029999999</v>
      </c>
      <c r="X1469" s="113">
        <f t="shared" si="735"/>
        <v>13.582290309999999</v>
      </c>
      <c r="Y1469" s="113">
        <f t="shared" si="722"/>
        <v>0</v>
      </c>
      <c r="Z1469" s="125" t="str">
        <f t="shared" si="732"/>
        <v>J=</v>
      </c>
      <c r="AA1469" s="118">
        <f t="shared" si="733"/>
        <v>45617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>
        <f t="shared" si="723"/>
        <v>45615</v>
      </c>
      <c r="B1470" s="113">
        <f t="shared" si="716"/>
        <v>1475.41545591</v>
      </c>
      <c r="C1470" s="113">
        <f t="shared" si="729"/>
        <v>1118.26761816</v>
      </c>
      <c r="D1470" s="114">
        <f t="shared" si="724"/>
        <v>6966.5</v>
      </c>
      <c r="E1470" s="115">
        <f t="shared" si="738"/>
        <v>6997.15</v>
      </c>
      <c r="F1470" s="116">
        <f t="shared" si="739"/>
        <v>45556</v>
      </c>
      <c r="G1470" s="117">
        <f t="shared" si="717"/>
        <v>4.39962678532968E-3</v>
      </c>
      <c r="H1470" s="118">
        <f t="shared" si="730"/>
        <v>45617</v>
      </c>
      <c r="I1470" s="118">
        <f t="shared" si="718"/>
        <v>45617</v>
      </c>
      <c r="J1470" s="119">
        <f t="shared" si="725"/>
        <v>21</v>
      </c>
      <c r="K1470" s="119">
        <f t="shared" si="740"/>
        <v>20</v>
      </c>
      <c r="L1470" s="8">
        <f t="shared" si="726"/>
        <v>1.0041896800000001</v>
      </c>
      <c r="M1470" s="120">
        <f t="shared" si="741"/>
        <v>1</v>
      </c>
      <c r="N1470" s="120">
        <f t="shared" si="734"/>
        <v>1.3011337859479521</v>
      </c>
      <c r="O1470" s="113">
        <f t="shared" si="737"/>
        <v>1.30658512</v>
      </c>
      <c r="P1470" s="113">
        <f t="shared" si="719"/>
        <v>1461.1118300600001</v>
      </c>
      <c r="Q1470" s="11">
        <f t="shared" si="731"/>
        <v>0</v>
      </c>
      <c r="R1470" s="30">
        <f t="shared" si="727"/>
        <v>0</v>
      </c>
      <c r="S1470" s="8">
        <f t="shared" si="720"/>
        <v>0</v>
      </c>
      <c r="T1470" s="122">
        <f t="shared" si="728"/>
        <v>0.13059999999999999</v>
      </c>
      <c r="U1470" s="121">
        <f t="shared" si="736"/>
        <v>20</v>
      </c>
      <c r="V1470" s="121">
        <v>252</v>
      </c>
      <c r="W1470" s="120">
        <f t="shared" si="721"/>
        <v>1.009789549</v>
      </c>
      <c r="X1470" s="113">
        <f t="shared" si="735"/>
        <v>14.30362585</v>
      </c>
      <c r="Y1470" s="113">
        <f t="shared" si="722"/>
        <v>0</v>
      </c>
      <c r="Z1470" s="125" t="str">
        <f t="shared" si="732"/>
        <v>J=</v>
      </c>
      <c r="AA1470" s="118">
        <f t="shared" si="733"/>
        <v>45617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>
        <f t="shared" si="723"/>
        <v>45616</v>
      </c>
      <c r="B1471" s="113">
        <f t="shared" si="716"/>
        <v>1476.4429076500001</v>
      </c>
      <c r="C1471" s="113">
        <f t="shared" si="729"/>
        <v>1118.26761816</v>
      </c>
      <c r="D1471" s="114">
        <f t="shared" si="724"/>
        <v>6966.5</v>
      </c>
      <c r="E1471" s="115">
        <f t="shared" si="738"/>
        <v>6997.15</v>
      </c>
      <c r="F1471" s="116">
        <f t="shared" si="739"/>
        <v>45556</v>
      </c>
      <c r="G1471" s="117">
        <f t="shared" si="717"/>
        <v>4.39962678532968E-3</v>
      </c>
      <c r="H1471" s="118">
        <f t="shared" si="730"/>
        <v>45646</v>
      </c>
      <c r="I1471" s="118">
        <f t="shared" si="718"/>
        <v>45617</v>
      </c>
      <c r="J1471" s="119">
        <f t="shared" si="725"/>
        <v>21</v>
      </c>
      <c r="K1471" s="119">
        <f t="shared" si="740"/>
        <v>21</v>
      </c>
      <c r="L1471" s="8">
        <f t="shared" si="726"/>
        <v>1.00439962</v>
      </c>
      <c r="M1471" s="120">
        <f t="shared" si="741"/>
        <v>1</v>
      </c>
      <c r="N1471" s="120">
        <f t="shared" si="734"/>
        <v>1.3011337859479521</v>
      </c>
      <c r="O1471" s="113">
        <f t="shared" si="737"/>
        <v>1.3068582799999999</v>
      </c>
      <c r="P1471" s="113">
        <f t="shared" si="719"/>
        <v>1461.4172960400001</v>
      </c>
      <c r="Q1471" s="11">
        <f t="shared" si="731"/>
        <v>0</v>
      </c>
      <c r="R1471" s="30">
        <f t="shared" si="727"/>
        <v>0</v>
      </c>
      <c r="S1471" s="8">
        <f t="shared" si="720"/>
        <v>0</v>
      </c>
      <c r="T1471" s="122">
        <f t="shared" si="728"/>
        <v>0.13059999999999999</v>
      </c>
      <c r="U1471" s="121">
        <f t="shared" si="736"/>
        <v>21</v>
      </c>
      <c r="V1471" s="121">
        <v>252</v>
      </c>
      <c r="W1471" s="120">
        <f t="shared" si="721"/>
        <v>1.010281534</v>
      </c>
      <c r="X1471" s="113">
        <f t="shared" si="735"/>
        <v>15.02561161</v>
      </c>
      <c r="Y1471" s="113">
        <f t="shared" si="722"/>
        <v>0</v>
      </c>
      <c r="Z1471" s="125" t="str">
        <f t="shared" si="732"/>
        <v>J=</v>
      </c>
      <c r="AA1471" s="118">
        <f t="shared" si="733"/>
        <v>45617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>
        <f t="shared" si="723"/>
        <v>45617</v>
      </c>
      <c r="B1472" s="113">
        <f t="shared" si="716"/>
        <v>1476.4429076500001</v>
      </c>
      <c r="C1472" s="113">
        <f t="shared" si="729"/>
        <v>1118.26761816</v>
      </c>
      <c r="D1472" s="114">
        <f t="shared" si="724"/>
        <v>6966.5</v>
      </c>
      <c r="E1472" s="115">
        <f t="shared" si="738"/>
        <v>6997.15</v>
      </c>
      <c r="F1472" s="116">
        <f t="shared" si="739"/>
        <v>45556</v>
      </c>
      <c r="G1472" s="117">
        <f t="shared" si="717"/>
        <v>4.39962678532968E-3</v>
      </c>
      <c r="H1472" s="118">
        <f t="shared" si="730"/>
        <v>45646</v>
      </c>
      <c r="I1472" s="118">
        <f t="shared" si="718"/>
        <v>45617</v>
      </c>
      <c r="J1472" s="119">
        <f t="shared" si="725"/>
        <v>21</v>
      </c>
      <c r="K1472" s="119">
        <f t="shared" si="740"/>
        <v>21</v>
      </c>
      <c r="L1472" s="8">
        <f t="shared" si="726"/>
        <v>1.00439962</v>
      </c>
      <c r="M1472" s="120">
        <f t="shared" si="741"/>
        <v>1</v>
      </c>
      <c r="N1472" s="120">
        <f t="shared" si="734"/>
        <v>1.3011337859479521</v>
      </c>
      <c r="O1472" s="113">
        <f t="shared" si="737"/>
        <v>1.3068582799999999</v>
      </c>
      <c r="P1472" s="113">
        <f t="shared" si="719"/>
        <v>1461.4172960400001</v>
      </c>
      <c r="Q1472" s="11">
        <f t="shared" si="731"/>
        <v>48</v>
      </c>
      <c r="R1472" s="30">
        <f t="shared" si="727"/>
        <v>0</v>
      </c>
      <c r="S1472" s="8">
        <f t="shared" si="720"/>
        <v>0</v>
      </c>
      <c r="T1472" s="122">
        <f t="shared" si="728"/>
        <v>0.13059999999999999</v>
      </c>
      <c r="U1472" s="121">
        <f t="shared" si="736"/>
        <v>21</v>
      </c>
      <c r="V1472" s="121">
        <v>252</v>
      </c>
      <c r="W1472" s="120">
        <f t="shared" si="721"/>
        <v>1.010281534</v>
      </c>
      <c r="X1472" s="113">
        <f t="shared" si="735"/>
        <v>15.02561161</v>
      </c>
      <c r="Y1472" s="113">
        <f t="shared" si="722"/>
        <v>15.02561161</v>
      </c>
      <c r="Z1472" s="125" t="str">
        <f t="shared" si="732"/>
        <v>J=</v>
      </c>
      <c r="AA1472" s="118">
        <f t="shared" si="733"/>
        <v>45617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>
        <f t="shared" si="723"/>
        <v>45618</v>
      </c>
      <c r="B1473" s="113">
        <f t="shared" si="716"/>
        <v>1462.5181428200001</v>
      </c>
      <c r="C1473" s="113">
        <f t="shared" si="729"/>
        <v>1118.26761816</v>
      </c>
      <c r="D1473" s="114">
        <f t="shared" si="724"/>
        <v>6997.15</v>
      </c>
      <c r="E1473" s="115">
        <f t="shared" si="738"/>
        <v>7036.33</v>
      </c>
      <c r="F1473" s="116">
        <f t="shared" si="739"/>
        <v>45586</v>
      </c>
      <c r="G1473" s="117">
        <f t="shared" si="717"/>
        <v>5.5994226220676957E-3</v>
      </c>
      <c r="H1473" s="118">
        <f t="shared" si="730"/>
        <v>45646</v>
      </c>
      <c r="I1473" s="118">
        <f t="shared" si="718"/>
        <v>45646</v>
      </c>
      <c r="J1473" s="119">
        <f t="shared" si="725"/>
        <v>21</v>
      </c>
      <c r="K1473" s="119">
        <f t="shared" si="740"/>
        <v>1</v>
      </c>
      <c r="L1473" s="8">
        <f t="shared" si="726"/>
        <v>1.0002659300000001</v>
      </c>
      <c r="M1473" s="120">
        <f t="shared" si="741"/>
        <v>1.00439962</v>
      </c>
      <c r="N1473" s="120">
        <f t="shared" si="734"/>
        <v>1.3068582801752846</v>
      </c>
      <c r="O1473" s="113">
        <f t="shared" si="737"/>
        <v>1.3072058099999999</v>
      </c>
      <c r="P1473" s="113">
        <f t="shared" si="719"/>
        <v>1461.80592759</v>
      </c>
      <c r="Q1473" s="11">
        <f t="shared" si="731"/>
        <v>0</v>
      </c>
      <c r="R1473" s="30">
        <f t="shared" si="727"/>
        <v>0</v>
      </c>
      <c r="S1473" s="8">
        <f t="shared" si="720"/>
        <v>0</v>
      </c>
      <c r="T1473" s="122">
        <f t="shared" si="728"/>
        <v>0.13059999999999999</v>
      </c>
      <c r="U1473" s="121">
        <f t="shared" si="736"/>
        <v>1</v>
      </c>
      <c r="V1473" s="121">
        <v>252</v>
      </c>
      <c r="W1473" s="120">
        <f t="shared" si="721"/>
        <v>1.000487216</v>
      </c>
      <c r="X1473" s="113">
        <f t="shared" si="735"/>
        <v>0.71221522999999998</v>
      </c>
      <c r="Y1473" s="113">
        <f t="shared" si="722"/>
        <v>0</v>
      </c>
      <c r="Z1473" s="125" t="str">
        <f t="shared" si="732"/>
        <v>J=</v>
      </c>
      <c r="AA1473" s="118">
        <f t="shared" si="733"/>
        <v>45646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>
        <f t="shared" si="723"/>
        <v>45619</v>
      </c>
      <c r="B1474" s="113">
        <f t="shared" si="716"/>
        <v>1463.61981558</v>
      </c>
      <c r="C1474" s="113">
        <f t="shared" si="729"/>
        <v>1118.26761816</v>
      </c>
      <c r="D1474" s="114">
        <f t="shared" si="724"/>
        <v>6997.15</v>
      </c>
      <c r="E1474" s="115">
        <f t="shared" si="738"/>
        <v>7036.33</v>
      </c>
      <c r="F1474" s="116">
        <f t="shared" si="739"/>
        <v>45586</v>
      </c>
      <c r="G1474" s="117">
        <f t="shared" si="717"/>
        <v>5.5994226220676957E-3</v>
      </c>
      <c r="H1474" s="118">
        <f t="shared" si="730"/>
        <v>45646</v>
      </c>
      <c r="I1474" s="118">
        <f t="shared" si="718"/>
        <v>45646</v>
      </c>
      <c r="J1474" s="119">
        <f t="shared" si="725"/>
        <v>21</v>
      </c>
      <c r="K1474" s="119">
        <f t="shared" si="740"/>
        <v>2</v>
      </c>
      <c r="L1474" s="8">
        <f t="shared" si="726"/>
        <v>1.00053193</v>
      </c>
      <c r="M1474" s="120">
        <f t="shared" si="741"/>
        <v>1.00439962</v>
      </c>
      <c r="N1474" s="120">
        <f t="shared" si="734"/>
        <v>1.3068582801752846</v>
      </c>
      <c r="O1474" s="113">
        <f t="shared" si="737"/>
        <v>1.30755343</v>
      </c>
      <c r="P1474" s="113">
        <f t="shared" si="719"/>
        <v>1462.1946597799999</v>
      </c>
      <c r="Q1474" s="11">
        <f t="shared" si="731"/>
        <v>0</v>
      </c>
      <c r="R1474" s="30">
        <f t="shared" si="727"/>
        <v>0</v>
      </c>
      <c r="S1474" s="8">
        <f t="shared" si="720"/>
        <v>0</v>
      </c>
      <c r="T1474" s="122">
        <f t="shared" si="728"/>
        <v>0.13059999999999999</v>
      </c>
      <c r="U1474" s="121">
        <f t="shared" si="736"/>
        <v>2</v>
      </c>
      <c r="V1474" s="121">
        <v>252</v>
      </c>
      <c r="W1474" s="120">
        <f t="shared" si="721"/>
        <v>1.0009746690000001</v>
      </c>
      <c r="X1474" s="113">
        <f t="shared" si="735"/>
        <v>1.4251558</v>
      </c>
      <c r="Y1474" s="113">
        <f t="shared" si="722"/>
        <v>0</v>
      </c>
      <c r="Z1474" s="125" t="str">
        <f t="shared" si="732"/>
        <v>J=</v>
      </c>
      <c r="AA1474" s="118">
        <f t="shared" si="733"/>
        <v>45646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>
        <f t="shared" si="723"/>
        <v>45620</v>
      </c>
      <c r="B1475" s="113">
        <f t="shared" si="716"/>
        <v>1463.61981558</v>
      </c>
      <c r="C1475" s="113">
        <f t="shared" si="729"/>
        <v>1118.26761816</v>
      </c>
      <c r="D1475" s="114">
        <f t="shared" si="724"/>
        <v>6997.15</v>
      </c>
      <c r="E1475" s="115">
        <f t="shared" si="738"/>
        <v>7036.33</v>
      </c>
      <c r="F1475" s="116">
        <f t="shared" si="739"/>
        <v>45586</v>
      </c>
      <c r="G1475" s="117">
        <f t="shared" si="717"/>
        <v>5.5994226220676957E-3</v>
      </c>
      <c r="H1475" s="118">
        <f t="shared" si="730"/>
        <v>45646</v>
      </c>
      <c r="I1475" s="118">
        <f t="shared" si="718"/>
        <v>45646</v>
      </c>
      <c r="J1475" s="119">
        <f t="shared" si="725"/>
        <v>21</v>
      </c>
      <c r="K1475" s="119">
        <f t="shared" si="740"/>
        <v>2</v>
      </c>
      <c r="L1475" s="8">
        <f t="shared" si="726"/>
        <v>1.00053193</v>
      </c>
      <c r="M1475" s="120">
        <f t="shared" si="741"/>
        <v>1.00439962</v>
      </c>
      <c r="N1475" s="120">
        <f t="shared" si="734"/>
        <v>1.3068582801752846</v>
      </c>
      <c r="O1475" s="113">
        <f t="shared" si="737"/>
        <v>1.30755343</v>
      </c>
      <c r="P1475" s="113">
        <f t="shared" si="719"/>
        <v>1462.1946597799999</v>
      </c>
      <c r="Q1475" s="11">
        <f t="shared" si="731"/>
        <v>0</v>
      </c>
      <c r="R1475" s="30">
        <f t="shared" si="727"/>
        <v>0</v>
      </c>
      <c r="S1475" s="8">
        <f t="shared" si="720"/>
        <v>0</v>
      </c>
      <c r="T1475" s="122">
        <f t="shared" si="728"/>
        <v>0.13059999999999999</v>
      </c>
      <c r="U1475" s="121">
        <f t="shared" si="736"/>
        <v>2</v>
      </c>
      <c r="V1475" s="121">
        <v>252</v>
      </c>
      <c r="W1475" s="120">
        <f t="shared" si="721"/>
        <v>1.0009746690000001</v>
      </c>
      <c r="X1475" s="113">
        <f t="shared" si="735"/>
        <v>1.4251558</v>
      </c>
      <c r="Y1475" s="113">
        <f t="shared" si="722"/>
        <v>0</v>
      </c>
      <c r="Z1475" s="125" t="str">
        <f t="shared" si="732"/>
        <v>J=</v>
      </c>
      <c r="AA1475" s="118">
        <f t="shared" si="733"/>
        <v>45646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>
        <f t="shared" si="723"/>
        <v>45621</v>
      </c>
      <c r="B1476" s="113">
        <f t="shared" si="716"/>
        <v>1463.61981558</v>
      </c>
      <c r="C1476" s="113">
        <f t="shared" si="729"/>
        <v>1118.26761816</v>
      </c>
      <c r="D1476" s="114">
        <f t="shared" si="724"/>
        <v>6997.15</v>
      </c>
      <c r="E1476" s="115">
        <f t="shared" si="738"/>
        <v>7036.33</v>
      </c>
      <c r="F1476" s="116">
        <f t="shared" si="739"/>
        <v>45586</v>
      </c>
      <c r="G1476" s="117">
        <f t="shared" si="717"/>
        <v>5.5994226220676957E-3</v>
      </c>
      <c r="H1476" s="118">
        <f t="shared" si="730"/>
        <v>45646</v>
      </c>
      <c r="I1476" s="118">
        <f t="shared" si="718"/>
        <v>45646</v>
      </c>
      <c r="J1476" s="119">
        <f t="shared" si="725"/>
        <v>21</v>
      </c>
      <c r="K1476" s="119">
        <f t="shared" si="740"/>
        <v>2</v>
      </c>
      <c r="L1476" s="8">
        <f t="shared" si="726"/>
        <v>1.00053193</v>
      </c>
      <c r="M1476" s="120">
        <f t="shared" si="741"/>
        <v>1.00439962</v>
      </c>
      <c r="N1476" s="120">
        <f t="shared" si="734"/>
        <v>1.3068582801752846</v>
      </c>
      <c r="O1476" s="113">
        <f t="shared" si="737"/>
        <v>1.30755343</v>
      </c>
      <c r="P1476" s="113">
        <f t="shared" si="719"/>
        <v>1462.1946597799999</v>
      </c>
      <c r="Q1476" s="11">
        <f t="shared" si="731"/>
        <v>0</v>
      </c>
      <c r="R1476" s="30">
        <f t="shared" si="727"/>
        <v>0</v>
      </c>
      <c r="S1476" s="8">
        <f t="shared" si="720"/>
        <v>0</v>
      </c>
      <c r="T1476" s="122">
        <f t="shared" si="728"/>
        <v>0.13059999999999999</v>
      </c>
      <c r="U1476" s="121">
        <f t="shared" si="736"/>
        <v>2</v>
      </c>
      <c r="V1476" s="121">
        <v>252</v>
      </c>
      <c r="W1476" s="120">
        <f t="shared" si="721"/>
        <v>1.0009746690000001</v>
      </c>
      <c r="X1476" s="113">
        <f t="shared" si="735"/>
        <v>1.4251558</v>
      </c>
      <c r="Y1476" s="113">
        <f t="shared" si="722"/>
        <v>0</v>
      </c>
      <c r="Z1476" s="125" t="str">
        <f t="shared" si="732"/>
        <v>J=</v>
      </c>
      <c r="AA1476" s="118">
        <f t="shared" si="733"/>
        <v>45646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>
        <f t="shared" si="723"/>
        <v>45622</v>
      </c>
      <c r="B1477" s="113">
        <f t="shared" si="716"/>
        <v>1464.7223259399998</v>
      </c>
      <c r="C1477" s="113">
        <f t="shared" si="729"/>
        <v>1118.26761816</v>
      </c>
      <c r="D1477" s="114">
        <f t="shared" si="724"/>
        <v>6997.15</v>
      </c>
      <c r="E1477" s="115">
        <f t="shared" si="738"/>
        <v>7036.33</v>
      </c>
      <c r="F1477" s="116">
        <f t="shared" si="739"/>
        <v>45586</v>
      </c>
      <c r="G1477" s="117">
        <f t="shared" si="717"/>
        <v>5.5994226220676957E-3</v>
      </c>
      <c r="H1477" s="118">
        <f t="shared" si="730"/>
        <v>45646</v>
      </c>
      <c r="I1477" s="118">
        <f t="shared" si="718"/>
        <v>45646</v>
      </c>
      <c r="J1477" s="119">
        <f t="shared" si="725"/>
        <v>21</v>
      </c>
      <c r="K1477" s="119">
        <f t="shared" si="740"/>
        <v>3</v>
      </c>
      <c r="L1477" s="8">
        <f t="shared" si="726"/>
        <v>1.0007980000000001</v>
      </c>
      <c r="M1477" s="120">
        <f t="shared" si="741"/>
        <v>1.00439962</v>
      </c>
      <c r="N1477" s="120">
        <f t="shared" si="734"/>
        <v>1.3068582801752846</v>
      </c>
      <c r="O1477" s="113">
        <f t="shared" si="737"/>
        <v>1.30790115</v>
      </c>
      <c r="P1477" s="113">
        <f t="shared" si="719"/>
        <v>1462.5835037899999</v>
      </c>
      <c r="Q1477" s="11">
        <f t="shared" si="731"/>
        <v>0</v>
      </c>
      <c r="R1477" s="30">
        <f t="shared" si="727"/>
        <v>0</v>
      </c>
      <c r="S1477" s="8">
        <f t="shared" si="720"/>
        <v>0</v>
      </c>
      <c r="T1477" s="122">
        <f t="shared" si="728"/>
        <v>0.13059999999999999</v>
      </c>
      <c r="U1477" s="121">
        <f t="shared" si="736"/>
        <v>3</v>
      </c>
      <c r="V1477" s="121">
        <v>252</v>
      </c>
      <c r="W1477" s="120">
        <f t="shared" si="721"/>
        <v>1.001462359</v>
      </c>
      <c r="X1477" s="113">
        <f t="shared" si="735"/>
        <v>2.1388221500000002</v>
      </c>
      <c r="Y1477" s="113">
        <f t="shared" si="722"/>
        <v>0</v>
      </c>
      <c r="Z1477" s="125" t="str">
        <f t="shared" si="732"/>
        <v>J=</v>
      </c>
      <c r="AA1477" s="118">
        <f t="shared" si="733"/>
        <v>45646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>
        <f t="shared" si="723"/>
        <v>45623</v>
      </c>
      <c r="B1478" s="113">
        <f t="shared" si="716"/>
        <v>1465.82566606</v>
      </c>
      <c r="C1478" s="113">
        <f t="shared" si="729"/>
        <v>1118.26761816</v>
      </c>
      <c r="D1478" s="114">
        <f t="shared" si="724"/>
        <v>6997.15</v>
      </c>
      <c r="E1478" s="115">
        <f t="shared" si="738"/>
        <v>7036.33</v>
      </c>
      <c r="F1478" s="116">
        <f t="shared" si="739"/>
        <v>45586</v>
      </c>
      <c r="G1478" s="117">
        <f t="shared" si="717"/>
        <v>5.5994226220676957E-3</v>
      </c>
      <c r="H1478" s="118">
        <f t="shared" si="730"/>
        <v>45646</v>
      </c>
      <c r="I1478" s="118">
        <f t="shared" si="718"/>
        <v>45646</v>
      </c>
      <c r="J1478" s="119">
        <f t="shared" si="725"/>
        <v>21</v>
      </c>
      <c r="K1478" s="119">
        <f t="shared" si="740"/>
        <v>4</v>
      </c>
      <c r="L1478" s="8">
        <f t="shared" si="726"/>
        <v>1.00106414</v>
      </c>
      <c r="M1478" s="120">
        <f t="shared" si="741"/>
        <v>1.00439962</v>
      </c>
      <c r="N1478" s="120">
        <f t="shared" si="734"/>
        <v>1.3068582801752846</v>
      </c>
      <c r="O1478" s="113">
        <f t="shared" si="737"/>
        <v>1.30824896</v>
      </c>
      <c r="P1478" s="113">
        <f t="shared" si="719"/>
        <v>1462.97244845</v>
      </c>
      <c r="Q1478" s="11">
        <f t="shared" si="731"/>
        <v>0</v>
      </c>
      <c r="R1478" s="30">
        <f t="shared" si="727"/>
        <v>0</v>
      </c>
      <c r="S1478" s="8">
        <f t="shared" si="720"/>
        <v>0</v>
      </c>
      <c r="T1478" s="122">
        <f t="shared" si="728"/>
        <v>0.13059999999999999</v>
      </c>
      <c r="U1478" s="121">
        <f t="shared" si="736"/>
        <v>4</v>
      </c>
      <c r="V1478" s="121">
        <v>252</v>
      </c>
      <c r="W1478" s="120">
        <f t="shared" si="721"/>
        <v>1.001950288</v>
      </c>
      <c r="X1478" s="113">
        <f t="shared" si="735"/>
        <v>2.8532176100000002</v>
      </c>
      <c r="Y1478" s="113">
        <f t="shared" si="722"/>
        <v>0</v>
      </c>
      <c r="Z1478" s="125" t="str">
        <f t="shared" si="732"/>
        <v>J=</v>
      </c>
      <c r="AA1478" s="118">
        <f t="shared" si="733"/>
        <v>45646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>
        <f t="shared" si="723"/>
        <v>45624</v>
      </c>
      <c r="B1479" s="113">
        <f t="shared" si="716"/>
        <v>1466.9298446499999</v>
      </c>
      <c r="C1479" s="113">
        <f t="shared" si="729"/>
        <v>1118.26761816</v>
      </c>
      <c r="D1479" s="114">
        <f t="shared" si="724"/>
        <v>6997.15</v>
      </c>
      <c r="E1479" s="115">
        <f t="shared" si="738"/>
        <v>7036.33</v>
      </c>
      <c r="F1479" s="116">
        <f t="shared" si="739"/>
        <v>45586</v>
      </c>
      <c r="G1479" s="117">
        <f t="shared" si="717"/>
        <v>5.5994226220676957E-3</v>
      </c>
      <c r="H1479" s="118">
        <f t="shared" si="730"/>
        <v>45646</v>
      </c>
      <c r="I1479" s="118">
        <f t="shared" si="718"/>
        <v>45646</v>
      </c>
      <c r="J1479" s="119">
        <f t="shared" si="725"/>
        <v>21</v>
      </c>
      <c r="K1479" s="119">
        <f t="shared" si="740"/>
        <v>5</v>
      </c>
      <c r="L1479" s="8">
        <f t="shared" si="726"/>
        <v>1.0013303600000001</v>
      </c>
      <c r="M1479" s="120">
        <f t="shared" si="741"/>
        <v>1.00439962</v>
      </c>
      <c r="N1479" s="120">
        <f t="shared" si="734"/>
        <v>1.3068582801752846</v>
      </c>
      <c r="O1479" s="113">
        <f t="shared" si="737"/>
        <v>1.3085968699999999</v>
      </c>
      <c r="P1479" s="113">
        <f t="shared" si="719"/>
        <v>1463.36150494</v>
      </c>
      <c r="Q1479" s="11">
        <f t="shared" si="731"/>
        <v>0</v>
      </c>
      <c r="R1479" s="30">
        <f t="shared" si="727"/>
        <v>0</v>
      </c>
      <c r="S1479" s="8">
        <f t="shared" si="720"/>
        <v>0</v>
      </c>
      <c r="T1479" s="122">
        <f t="shared" si="728"/>
        <v>0.13059999999999999</v>
      </c>
      <c r="U1479" s="121">
        <f t="shared" si="736"/>
        <v>5</v>
      </c>
      <c r="V1479" s="121">
        <v>252</v>
      </c>
      <c r="W1479" s="120">
        <f t="shared" si="721"/>
        <v>1.002438454</v>
      </c>
      <c r="X1479" s="113">
        <f t="shared" si="735"/>
        <v>3.5683397100000001</v>
      </c>
      <c r="Y1479" s="113">
        <f t="shared" si="722"/>
        <v>0</v>
      </c>
      <c r="Z1479" s="125" t="str">
        <f t="shared" si="732"/>
        <v>J=</v>
      </c>
      <c r="AA1479" s="118">
        <f t="shared" si="733"/>
        <v>45646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>
        <f t="shared" si="723"/>
        <v>45625</v>
      </c>
      <c r="B1480" s="113">
        <f t="shared" si="716"/>
        <v>1468.03483972</v>
      </c>
      <c r="C1480" s="113">
        <f t="shared" si="729"/>
        <v>1118.26761816</v>
      </c>
      <c r="D1480" s="114">
        <f t="shared" si="724"/>
        <v>6997.15</v>
      </c>
      <c r="E1480" s="115">
        <f t="shared" si="738"/>
        <v>7036.33</v>
      </c>
      <c r="F1480" s="116">
        <f t="shared" si="739"/>
        <v>45586</v>
      </c>
      <c r="G1480" s="117">
        <f t="shared" si="717"/>
        <v>5.5994226220676957E-3</v>
      </c>
      <c r="H1480" s="118">
        <f t="shared" si="730"/>
        <v>45646</v>
      </c>
      <c r="I1480" s="118">
        <f t="shared" si="718"/>
        <v>45646</v>
      </c>
      <c r="J1480" s="119">
        <f t="shared" si="725"/>
        <v>21</v>
      </c>
      <c r="K1480" s="119">
        <f t="shared" si="740"/>
        <v>6</v>
      </c>
      <c r="L1480" s="8">
        <f t="shared" si="726"/>
        <v>1.00159664</v>
      </c>
      <c r="M1480" s="120">
        <f t="shared" si="741"/>
        <v>1.00439962</v>
      </c>
      <c r="N1480" s="120">
        <f t="shared" si="734"/>
        <v>1.3068582801752846</v>
      </c>
      <c r="O1480" s="113">
        <f t="shared" si="737"/>
        <v>1.30894486</v>
      </c>
      <c r="P1480" s="113">
        <f t="shared" si="719"/>
        <v>1463.7506508900001</v>
      </c>
      <c r="Q1480" s="11">
        <f t="shared" si="731"/>
        <v>0</v>
      </c>
      <c r="R1480" s="30">
        <f t="shared" si="727"/>
        <v>0</v>
      </c>
      <c r="S1480" s="8">
        <f t="shared" si="720"/>
        <v>0</v>
      </c>
      <c r="T1480" s="122">
        <f t="shared" si="728"/>
        <v>0.13059999999999999</v>
      </c>
      <c r="U1480" s="121">
        <f t="shared" si="736"/>
        <v>6</v>
      </c>
      <c r="V1480" s="121">
        <v>252</v>
      </c>
      <c r="W1480" s="120">
        <f t="shared" si="721"/>
        <v>1.0029268570000001</v>
      </c>
      <c r="X1480" s="113">
        <f t="shared" si="735"/>
        <v>4.2841888299999997</v>
      </c>
      <c r="Y1480" s="113">
        <f t="shared" si="722"/>
        <v>0</v>
      </c>
      <c r="Z1480" s="125" t="str">
        <f t="shared" si="732"/>
        <v>J=</v>
      </c>
      <c r="AA1480" s="118">
        <f t="shared" si="733"/>
        <v>45646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>
        <f t="shared" si="723"/>
        <v>45626</v>
      </c>
      <c r="B1481" s="113">
        <f t="shared" si="716"/>
        <v>1469.1406770600001</v>
      </c>
      <c r="C1481" s="113">
        <f t="shared" si="729"/>
        <v>1118.26761816</v>
      </c>
      <c r="D1481" s="114">
        <f t="shared" si="724"/>
        <v>6997.15</v>
      </c>
      <c r="E1481" s="115">
        <f t="shared" si="738"/>
        <v>7036.33</v>
      </c>
      <c r="F1481" s="116">
        <f t="shared" si="739"/>
        <v>45586</v>
      </c>
      <c r="G1481" s="117">
        <f t="shared" si="717"/>
        <v>5.5994226220676957E-3</v>
      </c>
      <c r="H1481" s="118">
        <f t="shared" si="730"/>
        <v>45646</v>
      </c>
      <c r="I1481" s="118">
        <f t="shared" si="718"/>
        <v>45646</v>
      </c>
      <c r="J1481" s="119">
        <f t="shared" si="725"/>
        <v>21</v>
      </c>
      <c r="K1481" s="119">
        <f t="shared" si="740"/>
        <v>7</v>
      </c>
      <c r="L1481" s="8">
        <f t="shared" si="726"/>
        <v>1.0018629999999999</v>
      </c>
      <c r="M1481" s="120">
        <f t="shared" si="741"/>
        <v>1.00439962</v>
      </c>
      <c r="N1481" s="120">
        <f t="shared" si="734"/>
        <v>1.3068582801752846</v>
      </c>
      <c r="O1481" s="113">
        <f t="shared" si="737"/>
        <v>1.3092929499999999</v>
      </c>
      <c r="P1481" s="113">
        <f t="shared" si="719"/>
        <v>1464.1399086700001</v>
      </c>
      <c r="Q1481" s="11">
        <f t="shared" si="731"/>
        <v>0</v>
      </c>
      <c r="R1481" s="30">
        <f t="shared" si="727"/>
        <v>0</v>
      </c>
      <c r="S1481" s="8">
        <f t="shared" si="720"/>
        <v>0</v>
      </c>
      <c r="T1481" s="122">
        <f t="shared" si="728"/>
        <v>0.13059999999999999</v>
      </c>
      <c r="U1481" s="121">
        <f t="shared" si="736"/>
        <v>7</v>
      </c>
      <c r="V1481" s="121">
        <v>252</v>
      </c>
      <c r="W1481" s="120">
        <f t="shared" si="721"/>
        <v>1.0034154989999999</v>
      </c>
      <c r="X1481" s="113">
        <f t="shared" si="735"/>
        <v>5.0007683900000002</v>
      </c>
      <c r="Y1481" s="113">
        <f t="shared" si="722"/>
        <v>0</v>
      </c>
      <c r="Z1481" s="125" t="str">
        <f t="shared" si="732"/>
        <v>J=</v>
      </c>
      <c r="AA1481" s="118">
        <f t="shared" si="733"/>
        <v>45646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>
        <f t="shared" si="723"/>
        <v>45627</v>
      </c>
      <c r="B1482" s="113">
        <f t="shared" ref="B1482:B1545" si="742">(P1482+X1482)</f>
        <v>1469.1406770600001</v>
      </c>
      <c r="C1482" s="113">
        <f t="shared" si="729"/>
        <v>1118.26761816</v>
      </c>
      <c r="D1482" s="114">
        <f t="shared" si="724"/>
        <v>6997.15</v>
      </c>
      <c r="E1482" s="115">
        <f t="shared" si="738"/>
        <v>7036.33</v>
      </c>
      <c r="F1482" s="116">
        <f t="shared" si="739"/>
        <v>45586</v>
      </c>
      <c r="G1482" s="117">
        <f t="shared" ref="G1482:G1545" si="743">(E1482/D1482)-1</f>
        <v>5.5994226220676957E-3</v>
      </c>
      <c r="H1482" s="118">
        <f t="shared" si="730"/>
        <v>45646</v>
      </c>
      <c r="I1482" s="118">
        <f t="shared" ref="I1482:I1545" si="744">IF(A1482&gt;I1481,H1482,I1481)</f>
        <v>45646</v>
      </c>
      <c r="J1482" s="119">
        <f t="shared" si="725"/>
        <v>21</v>
      </c>
      <c r="K1482" s="119">
        <f t="shared" si="740"/>
        <v>7</v>
      </c>
      <c r="L1482" s="8">
        <f t="shared" si="726"/>
        <v>1.0018629999999999</v>
      </c>
      <c r="M1482" s="120">
        <f t="shared" si="741"/>
        <v>1.00439962</v>
      </c>
      <c r="N1482" s="120">
        <f t="shared" si="734"/>
        <v>1.3068582801752846</v>
      </c>
      <c r="O1482" s="113">
        <f t="shared" si="737"/>
        <v>1.3092929499999999</v>
      </c>
      <c r="P1482" s="113">
        <f t="shared" ref="P1482:P1545" si="745">TRUNC(C1482*O1482,8)</f>
        <v>1464.1399086700001</v>
      </c>
      <c r="Q1482" s="11">
        <f t="shared" si="731"/>
        <v>0</v>
      </c>
      <c r="R1482" s="30">
        <f t="shared" si="727"/>
        <v>0</v>
      </c>
      <c r="S1482" s="8">
        <f t="shared" ref="S1482:S1545" si="746">IF(R1482&gt;0,TRUNC(R1482*P1482,8),0)</f>
        <v>0</v>
      </c>
      <c r="T1482" s="122">
        <f t="shared" si="728"/>
        <v>0.13059999999999999</v>
      </c>
      <c r="U1482" s="121">
        <f t="shared" si="736"/>
        <v>7</v>
      </c>
      <c r="V1482" s="121">
        <v>252</v>
      </c>
      <c r="W1482" s="120">
        <f t="shared" ref="W1482:W1545" si="747">ROUND((1+T1482)^TRUNC((U1482/V1482),9),9)</f>
        <v>1.0034154989999999</v>
      </c>
      <c r="X1482" s="113">
        <f t="shared" si="735"/>
        <v>5.0007683900000002</v>
      </c>
      <c r="Y1482" s="113">
        <f t="shared" ref="Y1482:Y1545" si="748">IF(Q1482&gt;0,S1482+X1482,0)</f>
        <v>0</v>
      </c>
      <c r="Z1482" s="125" t="str">
        <f t="shared" si="732"/>
        <v>J=</v>
      </c>
      <c r="AA1482" s="118">
        <f t="shared" si="733"/>
        <v>45646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>
        <f t="shared" ref="A1483:A1546" si="749">(A1482+1)</f>
        <v>45628</v>
      </c>
      <c r="B1483" s="113">
        <f t="shared" si="742"/>
        <v>1469.1406770600001</v>
      </c>
      <c r="C1483" s="113">
        <f t="shared" si="729"/>
        <v>1118.26761816</v>
      </c>
      <c r="D1483" s="114">
        <f t="shared" ref="D1483:D1546" si="750">IF(E1483=E1482,D1482,E1482)</f>
        <v>6997.15</v>
      </c>
      <c r="E1483" s="115">
        <f t="shared" si="738"/>
        <v>7036.33</v>
      </c>
      <c r="F1483" s="116">
        <f t="shared" si="739"/>
        <v>45586</v>
      </c>
      <c r="G1483" s="117">
        <f t="shared" si="743"/>
        <v>5.5994226220676957E-3</v>
      </c>
      <c r="H1483" s="118">
        <f t="shared" si="730"/>
        <v>45646</v>
      </c>
      <c r="I1483" s="118">
        <f t="shared" si="744"/>
        <v>45646</v>
      </c>
      <c r="J1483" s="119">
        <f t="shared" ref="J1483:J1546" si="751">IF(I1483=I1482,J1482,NETWORKDAYS(I1482,I1483,$AD$176:$AD$502)-1)</f>
        <v>21</v>
      </c>
      <c r="K1483" s="119">
        <f t="shared" si="740"/>
        <v>7</v>
      </c>
      <c r="L1483" s="8">
        <f t="shared" ref="L1483:L1546" si="752">IF(E1483&lt;D1483,1,TRUNC((E1483/D1483)^TRUNC((K1483/J1483),9),8))</f>
        <v>1.0018629999999999</v>
      </c>
      <c r="M1483" s="120">
        <f t="shared" si="741"/>
        <v>1.00439962</v>
      </c>
      <c r="N1483" s="120">
        <f t="shared" si="734"/>
        <v>1.3068582801752846</v>
      </c>
      <c r="O1483" s="113">
        <f t="shared" si="737"/>
        <v>1.3092929499999999</v>
      </c>
      <c r="P1483" s="113">
        <f t="shared" si="745"/>
        <v>1464.1399086700001</v>
      </c>
      <c r="Q1483" s="11">
        <f t="shared" si="731"/>
        <v>0</v>
      </c>
      <c r="R1483" s="30">
        <f t="shared" ref="R1483:R1546" si="753">IF(Q1483&gt;0,VLOOKUP($A1483,$AD$10:$AI$170,6),0)</f>
        <v>0</v>
      </c>
      <c r="S1483" s="8">
        <f t="shared" si="746"/>
        <v>0</v>
      </c>
      <c r="T1483" s="122">
        <f t="shared" ref="T1483:T1546" si="754">(T1482)</f>
        <v>0.13059999999999999</v>
      </c>
      <c r="U1483" s="121">
        <f t="shared" si="736"/>
        <v>7</v>
      </c>
      <c r="V1483" s="121">
        <v>252</v>
      </c>
      <c r="W1483" s="120">
        <f t="shared" si="747"/>
        <v>1.0034154989999999</v>
      </c>
      <c r="X1483" s="113">
        <f t="shared" si="735"/>
        <v>5.0007683900000002</v>
      </c>
      <c r="Y1483" s="113">
        <f t="shared" si="748"/>
        <v>0</v>
      </c>
      <c r="Z1483" s="125" t="str">
        <f t="shared" si="732"/>
        <v>J=</v>
      </c>
      <c r="AA1483" s="118">
        <f t="shared" si="733"/>
        <v>45646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>
        <f t="shared" si="749"/>
        <v>45629</v>
      </c>
      <c r="B1484" s="113">
        <f t="shared" si="742"/>
        <v>1470.2473443899999</v>
      </c>
      <c r="C1484" s="113">
        <f t="shared" ref="C1484:C1547" si="755">TRUNC(IF(Q1483&gt;0,VLOOKUP(A1483,$AD$12:$AE$170,2),C1483),8)</f>
        <v>1118.26761816</v>
      </c>
      <c r="D1484" s="114">
        <f t="shared" si="750"/>
        <v>6997.15</v>
      </c>
      <c r="E1484" s="115">
        <f t="shared" si="738"/>
        <v>7036.33</v>
      </c>
      <c r="F1484" s="116">
        <f t="shared" si="739"/>
        <v>45586</v>
      </c>
      <c r="G1484" s="117">
        <f t="shared" si="743"/>
        <v>5.5994226220676957E-3</v>
      </c>
      <c r="H1484" s="118">
        <f t="shared" ref="H1484:H1547" si="756">IF(DAY(A1484)=H$9,VLOOKUP(A1484,AH$118:AN$450,4),H1483)</f>
        <v>45646</v>
      </c>
      <c r="I1484" s="118">
        <f t="shared" si="744"/>
        <v>45646</v>
      </c>
      <c r="J1484" s="119">
        <f t="shared" si="751"/>
        <v>21</v>
      </c>
      <c r="K1484" s="119">
        <f t="shared" si="740"/>
        <v>8</v>
      </c>
      <c r="L1484" s="8">
        <f t="shared" si="752"/>
        <v>1.0021294199999999</v>
      </c>
      <c r="M1484" s="120">
        <f t="shared" si="741"/>
        <v>1.00439962</v>
      </c>
      <c r="N1484" s="120">
        <f t="shared" si="734"/>
        <v>1.3068582801752846</v>
      </c>
      <c r="O1484" s="113">
        <f t="shared" si="737"/>
        <v>1.3096411299999999</v>
      </c>
      <c r="P1484" s="113">
        <f t="shared" si="745"/>
        <v>1464.52926708</v>
      </c>
      <c r="Q1484" s="11">
        <f t="shared" ref="Q1484:Q1547" si="757">IF(VLOOKUP(A1484,AD$10:AK$170,8)=VLOOKUP(A1483,AD$10:AK$170,8),0,VLOOKUP(A1484,AD$10:AK$170,8))</f>
        <v>0</v>
      </c>
      <c r="R1484" s="30">
        <f t="shared" si="753"/>
        <v>0</v>
      </c>
      <c r="S1484" s="8">
        <f t="shared" si="746"/>
        <v>0</v>
      </c>
      <c r="T1484" s="122">
        <f t="shared" si="754"/>
        <v>0.13059999999999999</v>
      </c>
      <c r="U1484" s="121">
        <f t="shared" si="736"/>
        <v>8</v>
      </c>
      <c r="V1484" s="121">
        <v>252</v>
      </c>
      <c r="W1484" s="120">
        <f t="shared" si="747"/>
        <v>1.003904379</v>
      </c>
      <c r="X1484" s="113">
        <f t="shared" si="735"/>
        <v>5.71807731</v>
      </c>
      <c r="Y1484" s="113">
        <f t="shared" si="748"/>
        <v>0</v>
      </c>
      <c r="Z1484" s="125" t="str">
        <f t="shared" ref="Z1484:Z1547" si="758">IF($Q1483&gt;0,VLOOKUP($A1483,$AD$10:$AM$170,9),Z1483)</f>
        <v>J=</v>
      </c>
      <c r="AA1484" s="118">
        <f t="shared" ref="AA1484:AA1547" si="759">IF($Q1483&gt;0,VLOOKUP($A1483,$AD$10:$AM$170,10),AA1483)</f>
        <v>45646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>
        <f t="shared" si="749"/>
        <v>45630</v>
      </c>
      <c r="B1485" s="113">
        <f t="shared" si="742"/>
        <v>1471.3548421700002</v>
      </c>
      <c r="C1485" s="113">
        <f t="shared" si="755"/>
        <v>1118.26761816</v>
      </c>
      <c r="D1485" s="114">
        <f t="shared" si="750"/>
        <v>6997.15</v>
      </c>
      <c r="E1485" s="115">
        <f t="shared" si="738"/>
        <v>7036.33</v>
      </c>
      <c r="F1485" s="116">
        <f t="shared" si="739"/>
        <v>45586</v>
      </c>
      <c r="G1485" s="117">
        <f t="shared" si="743"/>
        <v>5.5994226220676957E-3</v>
      </c>
      <c r="H1485" s="118">
        <f t="shared" si="756"/>
        <v>45646</v>
      </c>
      <c r="I1485" s="118">
        <f t="shared" si="744"/>
        <v>45646</v>
      </c>
      <c r="J1485" s="119">
        <f t="shared" si="751"/>
        <v>21</v>
      </c>
      <c r="K1485" s="119">
        <f t="shared" si="740"/>
        <v>9</v>
      </c>
      <c r="L1485" s="8">
        <f t="shared" si="752"/>
        <v>1.0023959200000001</v>
      </c>
      <c r="M1485" s="120">
        <f t="shared" si="741"/>
        <v>1.00439962</v>
      </c>
      <c r="N1485" s="120">
        <f t="shared" si="734"/>
        <v>1.3068582801752846</v>
      </c>
      <c r="O1485" s="113">
        <f t="shared" si="737"/>
        <v>1.3099894000000001</v>
      </c>
      <c r="P1485" s="113">
        <f t="shared" si="745"/>
        <v>1464.9187261500001</v>
      </c>
      <c r="Q1485" s="11">
        <f t="shared" si="757"/>
        <v>0</v>
      </c>
      <c r="R1485" s="30">
        <f t="shared" si="753"/>
        <v>0</v>
      </c>
      <c r="S1485" s="8">
        <f t="shared" si="746"/>
        <v>0</v>
      </c>
      <c r="T1485" s="122">
        <f t="shared" si="754"/>
        <v>0.13059999999999999</v>
      </c>
      <c r="U1485" s="121">
        <f t="shared" si="736"/>
        <v>9</v>
      </c>
      <c r="V1485" s="121">
        <v>252</v>
      </c>
      <c r="W1485" s="120">
        <f t="shared" si="747"/>
        <v>1.0043934969999999</v>
      </c>
      <c r="X1485" s="113">
        <f t="shared" si="735"/>
        <v>6.43611602</v>
      </c>
      <c r="Y1485" s="113">
        <f t="shared" si="748"/>
        <v>0</v>
      </c>
      <c r="Z1485" s="125" t="str">
        <f t="shared" si="758"/>
        <v>J=</v>
      </c>
      <c r="AA1485" s="118">
        <f t="shared" si="759"/>
        <v>45646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>
        <f t="shared" si="749"/>
        <v>45631</v>
      </c>
      <c r="B1486" s="113">
        <f t="shared" si="742"/>
        <v>1472.4631820500001</v>
      </c>
      <c r="C1486" s="113">
        <f t="shared" si="755"/>
        <v>1118.26761816</v>
      </c>
      <c r="D1486" s="114">
        <f t="shared" si="750"/>
        <v>6997.15</v>
      </c>
      <c r="E1486" s="115">
        <f t="shared" si="738"/>
        <v>7036.33</v>
      </c>
      <c r="F1486" s="116">
        <f t="shared" si="739"/>
        <v>45586</v>
      </c>
      <c r="G1486" s="117">
        <f t="shared" si="743"/>
        <v>5.5994226220676957E-3</v>
      </c>
      <c r="H1486" s="118">
        <f t="shared" si="756"/>
        <v>45646</v>
      </c>
      <c r="I1486" s="118">
        <f t="shared" si="744"/>
        <v>45646</v>
      </c>
      <c r="J1486" s="119">
        <f t="shared" si="751"/>
        <v>21</v>
      </c>
      <c r="K1486" s="119">
        <f t="shared" si="740"/>
        <v>10</v>
      </c>
      <c r="L1486" s="8">
        <f t="shared" si="752"/>
        <v>1.0026624900000001</v>
      </c>
      <c r="M1486" s="120">
        <f t="shared" si="741"/>
        <v>1.00439962</v>
      </c>
      <c r="N1486" s="120">
        <f t="shared" si="734"/>
        <v>1.3068582801752846</v>
      </c>
      <c r="O1486" s="113">
        <f t="shared" si="737"/>
        <v>1.3103377700000001</v>
      </c>
      <c r="P1486" s="113">
        <f t="shared" si="745"/>
        <v>1465.3082970400001</v>
      </c>
      <c r="Q1486" s="11">
        <f t="shared" si="757"/>
        <v>0</v>
      </c>
      <c r="R1486" s="30">
        <f t="shared" si="753"/>
        <v>0</v>
      </c>
      <c r="S1486" s="8">
        <f t="shared" si="746"/>
        <v>0</v>
      </c>
      <c r="T1486" s="122">
        <f t="shared" si="754"/>
        <v>0.13059999999999999</v>
      </c>
      <c r="U1486" s="121">
        <f t="shared" si="736"/>
        <v>10</v>
      </c>
      <c r="V1486" s="121">
        <v>252</v>
      </c>
      <c r="W1486" s="120">
        <f t="shared" si="747"/>
        <v>1.004882853</v>
      </c>
      <c r="X1486" s="113">
        <f t="shared" si="735"/>
        <v>7.1548850100000001</v>
      </c>
      <c r="Y1486" s="113">
        <f t="shared" si="748"/>
        <v>0</v>
      </c>
      <c r="Z1486" s="125" t="str">
        <f t="shared" si="758"/>
        <v>J=</v>
      </c>
      <c r="AA1486" s="118">
        <f t="shared" si="759"/>
        <v>45646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>
        <f t="shared" si="749"/>
        <v>45632</v>
      </c>
      <c r="B1487" s="113">
        <f t="shared" si="742"/>
        <v>1473.57235468</v>
      </c>
      <c r="C1487" s="113">
        <f t="shared" si="755"/>
        <v>1118.26761816</v>
      </c>
      <c r="D1487" s="114">
        <f t="shared" si="750"/>
        <v>6997.15</v>
      </c>
      <c r="E1487" s="115">
        <f t="shared" si="738"/>
        <v>7036.33</v>
      </c>
      <c r="F1487" s="116">
        <f t="shared" si="739"/>
        <v>45586</v>
      </c>
      <c r="G1487" s="117">
        <f t="shared" si="743"/>
        <v>5.5994226220676957E-3</v>
      </c>
      <c r="H1487" s="118">
        <f t="shared" si="756"/>
        <v>45646</v>
      </c>
      <c r="I1487" s="118">
        <f t="shared" si="744"/>
        <v>45646</v>
      </c>
      <c r="J1487" s="119">
        <f t="shared" si="751"/>
        <v>21</v>
      </c>
      <c r="K1487" s="119">
        <f t="shared" si="740"/>
        <v>11</v>
      </c>
      <c r="L1487" s="8">
        <f t="shared" si="752"/>
        <v>1.0029291300000001</v>
      </c>
      <c r="M1487" s="120">
        <f t="shared" si="741"/>
        <v>1.00439962</v>
      </c>
      <c r="N1487" s="120">
        <f t="shared" si="734"/>
        <v>1.3068582801752846</v>
      </c>
      <c r="O1487" s="113">
        <f t="shared" si="737"/>
        <v>1.31068623</v>
      </c>
      <c r="P1487" s="113">
        <f t="shared" si="745"/>
        <v>1465.6979685700001</v>
      </c>
      <c r="Q1487" s="11">
        <f t="shared" si="757"/>
        <v>0</v>
      </c>
      <c r="R1487" s="30">
        <f t="shared" si="753"/>
        <v>0</v>
      </c>
      <c r="S1487" s="8">
        <f t="shared" si="746"/>
        <v>0</v>
      </c>
      <c r="T1487" s="122">
        <f t="shared" si="754"/>
        <v>0.13059999999999999</v>
      </c>
      <c r="U1487" s="121">
        <f t="shared" si="736"/>
        <v>11</v>
      </c>
      <c r="V1487" s="121">
        <v>252</v>
      </c>
      <c r="W1487" s="120">
        <f t="shared" si="747"/>
        <v>1.0053724479999999</v>
      </c>
      <c r="X1487" s="113">
        <f t="shared" si="735"/>
        <v>7.8743861099999997</v>
      </c>
      <c r="Y1487" s="113">
        <f t="shared" si="748"/>
        <v>0</v>
      </c>
      <c r="Z1487" s="125" t="str">
        <f t="shared" si="758"/>
        <v>J=</v>
      </c>
      <c r="AA1487" s="118">
        <f t="shared" si="759"/>
        <v>45646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>
        <f t="shared" si="749"/>
        <v>45633</v>
      </c>
      <c r="B1488" s="113">
        <f t="shared" si="742"/>
        <v>1474.6823703</v>
      </c>
      <c r="C1488" s="113">
        <f t="shared" si="755"/>
        <v>1118.26761816</v>
      </c>
      <c r="D1488" s="114">
        <f t="shared" si="750"/>
        <v>6997.15</v>
      </c>
      <c r="E1488" s="115">
        <f t="shared" si="738"/>
        <v>7036.33</v>
      </c>
      <c r="F1488" s="116">
        <f t="shared" si="739"/>
        <v>45586</v>
      </c>
      <c r="G1488" s="117">
        <f t="shared" si="743"/>
        <v>5.5994226220676957E-3</v>
      </c>
      <c r="H1488" s="118">
        <f t="shared" si="756"/>
        <v>45646</v>
      </c>
      <c r="I1488" s="118">
        <f t="shared" si="744"/>
        <v>45646</v>
      </c>
      <c r="J1488" s="119">
        <f t="shared" si="751"/>
        <v>21</v>
      </c>
      <c r="K1488" s="119">
        <f t="shared" si="740"/>
        <v>12</v>
      </c>
      <c r="L1488" s="8">
        <f t="shared" si="752"/>
        <v>1.0031958400000001</v>
      </c>
      <c r="M1488" s="120">
        <f t="shared" si="741"/>
        <v>1.00439962</v>
      </c>
      <c r="N1488" s="120">
        <f t="shared" si="734"/>
        <v>1.3068582801752846</v>
      </c>
      <c r="O1488" s="113">
        <f t="shared" si="737"/>
        <v>1.3110347899999999</v>
      </c>
      <c r="P1488" s="113">
        <f t="shared" si="745"/>
        <v>1466.08775193</v>
      </c>
      <c r="Q1488" s="11">
        <f t="shared" si="757"/>
        <v>0</v>
      </c>
      <c r="R1488" s="30">
        <f t="shared" si="753"/>
        <v>0</v>
      </c>
      <c r="S1488" s="8">
        <f t="shared" si="746"/>
        <v>0</v>
      </c>
      <c r="T1488" s="122">
        <f t="shared" si="754"/>
        <v>0.13059999999999999</v>
      </c>
      <c r="U1488" s="121">
        <f t="shared" si="736"/>
        <v>12</v>
      </c>
      <c r="V1488" s="121">
        <v>252</v>
      </c>
      <c r="W1488" s="120">
        <f t="shared" si="747"/>
        <v>1.005862281</v>
      </c>
      <c r="X1488" s="113">
        <f t="shared" si="735"/>
        <v>8.5946183699999992</v>
      </c>
      <c r="Y1488" s="113">
        <f t="shared" si="748"/>
        <v>0</v>
      </c>
      <c r="Z1488" s="125" t="str">
        <f t="shared" si="758"/>
        <v>J=</v>
      </c>
      <c r="AA1488" s="118">
        <f t="shared" si="759"/>
        <v>45646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>
        <f t="shared" si="749"/>
        <v>45634</v>
      </c>
      <c r="B1489" s="113">
        <f t="shared" si="742"/>
        <v>1474.6823703</v>
      </c>
      <c r="C1489" s="113">
        <f t="shared" si="755"/>
        <v>1118.26761816</v>
      </c>
      <c r="D1489" s="114">
        <f t="shared" si="750"/>
        <v>6997.15</v>
      </c>
      <c r="E1489" s="115">
        <f t="shared" si="738"/>
        <v>7036.33</v>
      </c>
      <c r="F1489" s="116">
        <f t="shared" si="739"/>
        <v>45586</v>
      </c>
      <c r="G1489" s="117">
        <f t="shared" si="743"/>
        <v>5.5994226220676957E-3</v>
      </c>
      <c r="H1489" s="118">
        <f t="shared" si="756"/>
        <v>45646</v>
      </c>
      <c r="I1489" s="118">
        <f t="shared" si="744"/>
        <v>45646</v>
      </c>
      <c r="J1489" s="119">
        <f t="shared" si="751"/>
        <v>21</v>
      </c>
      <c r="K1489" s="119">
        <f t="shared" si="740"/>
        <v>12</v>
      </c>
      <c r="L1489" s="8">
        <f t="shared" si="752"/>
        <v>1.0031958400000001</v>
      </c>
      <c r="M1489" s="120">
        <f t="shared" si="741"/>
        <v>1.00439962</v>
      </c>
      <c r="N1489" s="120">
        <f t="shared" si="734"/>
        <v>1.3068582801752846</v>
      </c>
      <c r="O1489" s="113">
        <f t="shared" si="737"/>
        <v>1.3110347899999999</v>
      </c>
      <c r="P1489" s="113">
        <f t="shared" si="745"/>
        <v>1466.08775193</v>
      </c>
      <c r="Q1489" s="11">
        <f t="shared" si="757"/>
        <v>0</v>
      </c>
      <c r="R1489" s="30">
        <f t="shared" si="753"/>
        <v>0</v>
      </c>
      <c r="S1489" s="8">
        <f t="shared" si="746"/>
        <v>0</v>
      </c>
      <c r="T1489" s="122">
        <f t="shared" si="754"/>
        <v>0.13059999999999999</v>
      </c>
      <c r="U1489" s="121">
        <f t="shared" si="736"/>
        <v>12</v>
      </c>
      <c r="V1489" s="121">
        <v>252</v>
      </c>
      <c r="W1489" s="120">
        <f t="shared" si="747"/>
        <v>1.005862281</v>
      </c>
      <c r="X1489" s="113">
        <f t="shared" si="735"/>
        <v>8.5946183699999992</v>
      </c>
      <c r="Y1489" s="113">
        <f t="shared" si="748"/>
        <v>0</v>
      </c>
      <c r="Z1489" s="125" t="str">
        <f t="shared" si="758"/>
        <v>J=</v>
      </c>
      <c r="AA1489" s="118">
        <f t="shared" si="759"/>
        <v>45646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>
        <f t="shared" si="749"/>
        <v>45635</v>
      </c>
      <c r="B1490" s="113">
        <f t="shared" si="742"/>
        <v>1474.6823703</v>
      </c>
      <c r="C1490" s="113">
        <f t="shared" si="755"/>
        <v>1118.26761816</v>
      </c>
      <c r="D1490" s="114">
        <f t="shared" si="750"/>
        <v>6997.15</v>
      </c>
      <c r="E1490" s="115">
        <f t="shared" si="738"/>
        <v>7036.33</v>
      </c>
      <c r="F1490" s="116">
        <f t="shared" si="739"/>
        <v>45586</v>
      </c>
      <c r="G1490" s="117">
        <f t="shared" si="743"/>
        <v>5.5994226220676957E-3</v>
      </c>
      <c r="H1490" s="118">
        <f t="shared" si="756"/>
        <v>45646</v>
      </c>
      <c r="I1490" s="118">
        <f t="shared" si="744"/>
        <v>45646</v>
      </c>
      <c r="J1490" s="119">
        <f t="shared" si="751"/>
        <v>21</v>
      </c>
      <c r="K1490" s="119">
        <f t="shared" si="740"/>
        <v>12</v>
      </c>
      <c r="L1490" s="8">
        <f t="shared" si="752"/>
        <v>1.0031958400000001</v>
      </c>
      <c r="M1490" s="120">
        <f t="shared" si="741"/>
        <v>1.00439962</v>
      </c>
      <c r="N1490" s="120">
        <f t="shared" si="734"/>
        <v>1.3068582801752846</v>
      </c>
      <c r="O1490" s="113">
        <f t="shared" si="737"/>
        <v>1.3110347899999999</v>
      </c>
      <c r="P1490" s="113">
        <f t="shared" si="745"/>
        <v>1466.08775193</v>
      </c>
      <c r="Q1490" s="11">
        <f t="shared" si="757"/>
        <v>0</v>
      </c>
      <c r="R1490" s="30">
        <f t="shared" si="753"/>
        <v>0</v>
      </c>
      <c r="S1490" s="8">
        <f t="shared" si="746"/>
        <v>0</v>
      </c>
      <c r="T1490" s="122">
        <f t="shared" si="754"/>
        <v>0.13059999999999999</v>
      </c>
      <c r="U1490" s="121">
        <f t="shared" si="736"/>
        <v>12</v>
      </c>
      <c r="V1490" s="121">
        <v>252</v>
      </c>
      <c r="W1490" s="120">
        <f t="shared" si="747"/>
        <v>1.005862281</v>
      </c>
      <c r="X1490" s="113">
        <f t="shared" si="735"/>
        <v>8.5946183699999992</v>
      </c>
      <c r="Y1490" s="113">
        <f t="shared" si="748"/>
        <v>0</v>
      </c>
      <c r="Z1490" s="125" t="str">
        <f t="shared" si="758"/>
        <v>J=</v>
      </c>
      <c r="AA1490" s="118">
        <f t="shared" si="759"/>
        <v>45646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>
        <f t="shared" si="749"/>
        <v>45636</v>
      </c>
      <c r="B1491" s="113">
        <f t="shared" si="742"/>
        <v>1475.7932082899999</v>
      </c>
      <c r="C1491" s="113">
        <f t="shared" si="755"/>
        <v>1118.26761816</v>
      </c>
      <c r="D1491" s="114">
        <f t="shared" si="750"/>
        <v>6997.15</v>
      </c>
      <c r="E1491" s="115">
        <f t="shared" si="738"/>
        <v>7036.33</v>
      </c>
      <c r="F1491" s="116">
        <f t="shared" si="739"/>
        <v>45586</v>
      </c>
      <c r="G1491" s="117">
        <f t="shared" si="743"/>
        <v>5.5994226220676957E-3</v>
      </c>
      <c r="H1491" s="118">
        <f t="shared" si="756"/>
        <v>45646</v>
      </c>
      <c r="I1491" s="118">
        <f t="shared" si="744"/>
        <v>45646</v>
      </c>
      <c r="J1491" s="119">
        <f t="shared" si="751"/>
        <v>21</v>
      </c>
      <c r="K1491" s="119">
        <f t="shared" si="740"/>
        <v>13</v>
      </c>
      <c r="L1491" s="8">
        <f t="shared" si="752"/>
        <v>1.0034626200000001</v>
      </c>
      <c r="M1491" s="120">
        <f t="shared" si="741"/>
        <v>1.00439962</v>
      </c>
      <c r="N1491" s="120">
        <f t="shared" si="734"/>
        <v>1.3068582801752846</v>
      </c>
      <c r="O1491" s="113">
        <f t="shared" si="737"/>
        <v>1.31138343</v>
      </c>
      <c r="P1491" s="113">
        <f t="shared" si="745"/>
        <v>1466.47762476</v>
      </c>
      <c r="Q1491" s="11">
        <f t="shared" si="757"/>
        <v>0</v>
      </c>
      <c r="R1491" s="30">
        <f t="shared" si="753"/>
        <v>0</v>
      </c>
      <c r="S1491" s="8">
        <f t="shared" si="746"/>
        <v>0</v>
      </c>
      <c r="T1491" s="122">
        <f t="shared" si="754"/>
        <v>0.13059999999999999</v>
      </c>
      <c r="U1491" s="121">
        <f t="shared" si="736"/>
        <v>13</v>
      </c>
      <c r="V1491" s="121">
        <v>252</v>
      </c>
      <c r="W1491" s="120">
        <f t="shared" si="747"/>
        <v>1.006352353</v>
      </c>
      <c r="X1491" s="113">
        <f t="shared" si="735"/>
        <v>9.3155835299999996</v>
      </c>
      <c r="Y1491" s="113">
        <f t="shared" si="748"/>
        <v>0</v>
      </c>
      <c r="Z1491" s="125" t="str">
        <f t="shared" si="758"/>
        <v>J=</v>
      </c>
      <c r="AA1491" s="118">
        <f t="shared" si="759"/>
        <v>45646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>
        <f t="shared" si="749"/>
        <v>45637</v>
      </c>
      <c r="B1492" s="113">
        <f t="shared" si="742"/>
        <v>1476.9048803200001</v>
      </c>
      <c r="C1492" s="113">
        <f t="shared" si="755"/>
        <v>1118.26761816</v>
      </c>
      <c r="D1492" s="114">
        <f t="shared" si="750"/>
        <v>6997.15</v>
      </c>
      <c r="E1492" s="115">
        <f t="shared" si="738"/>
        <v>7036.33</v>
      </c>
      <c r="F1492" s="116">
        <f t="shared" si="739"/>
        <v>45586</v>
      </c>
      <c r="G1492" s="117">
        <f t="shared" si="743"/>
        <v>5.5994226220676957E-3</v>
      </c>
      <c r="H1492" s="118">
        <f t="shared" si="756"/>
        <v>45646</v>
      </c>
      <c r="I1492" s="118">
        <f t="shared" si="744"/>
        <v>45646</v>
      </c>
      <c r="J1492" s="119">
        <f t="shared" si="751"/>
        <v>21</v>
      </c>
      <c r="K1492" s="119">
        <f t="shared" si="740"/>
        <v>14</v>
      </c>
      <c r="L1492" s="8">
        <f t="shared" si="752"/>
        <v>1.0037294699999999</v>
      </c>
      <c r="M1492" s="120">
        <f t="shared" si="741"/>
        <v>1.00439962</v>
      </c>
      <c r="N1492" s="120">
        <f t="shared" si="734"/>
        <v>1.3068582801752846</v>
      </c>
      <c r="O1492" s="113">
        <f t="shared" si="737"/>
        <v>1.31173216</v>
      </c>
      <c r="P1492" s="113">
        <f t="shared" si="745"/>
        <v>1466.86759822</v>
      </c>
      <c r="Q1492" s="11">
        <f t="shared" si="757"/>
        <v>0</v>
      </c>
      <c r="R1492" s="30">
        <f t="shared" si="753"/>
        <v>0</v>
      </c>
      <c r="S1492" s="8">
        <f t="shared" si="746"/>
        <v>0</v>
      </c>
      <c r="T1492" s="122">
        <f t="shared" si="754"/>
        <v>0.13059999999999999</v>
      </c>
      <c r="U1492" s="121">
        <f t="shared" si="736"/>
        <v>14</v>
      </c>
      <c r="V1492" s="121">
        <v>252</v>
      </c>
      <c r="W1492" s="120">
        <f t="shared" si="747"/>
        <v>1.0068426640000001</v>
      </c>
      <c r="X1492" s="113">
        <f t="shared" si="735"/>
        <v>10.037282100000001</v>
      </c>
      <c r="Y1492" s="113">
        <f t="shared" si="748"/>
        <v>0</v>
      </c>
      <c r="Z1492" s="125" t="str">
        <f t="shared" si="758"/>
        <v>J=</v>
      </c>
      <c r="AA1492" s="118">
        <f t="shared" si="759"/>
        <v>45646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>
        <f t="shared" si="749"/>
        <v>45638</v>
      </c>
      <c r="B1493" s="113">
        <f t="shared" si="742"/>
        <v>1478.0173966299999</v>
      </c>
      <c r="C1493" s="113">
        <f t="shared" si="755"/>
        <v>1118.26761816</v>
      </c>
      <c r="D1493" s="114">
        <f t="shared" si="750"/>
        <v>6997.15</v>
      </c>
      <c r="E1493" s="115">
        <f t="shared" si="738"/>
        <v>7036.33</v>
      </c>
      <c r="F1493" s="116">
        <f t="shared" si="739"/>
        <v>45586</v>
      </c>
      <c r="G1493" s="117">
        <f t="shared" si="743"/>
        <v>5.5994226220676957E-3</v>
      </c>
      <c r="H1493" s="118">
        <f t="shared" si="756"/>
        <v>45646</v>
      </c>
      <c r="I1493" s="118">
        <f t="shared" si="744"/>
        <v>45646</v>
      </c>
      <c r="J1493" s="119">
        <f t="shared" si="751"/>
        <v>21</v>
      </c>
      <c r="K1493" s="119">
        <f t="shared" si="740"/>
        <v>15</v>
      </c>
      <c r="L1493" s="8">
        <f t="shared" si="752"/>
        <v>1.00399639</v>
      </c>
      <c r="M1493" s="120">
        <f t="shared" si="741"/>
        <v>1.00439962</v>
      </c>
      <c r="N1493" s="120">
        <f t="shared" si="734"/>
        <v>1.3068582801752846</v>
      </c>
      <c r="O1493" s="113">
        <f t="shared" si="737"/>
        <v>1.3120809899999999</v>
      </c>
      <c r="P1493" s="113">
        <f t="shared" si="745"/>
        <v>1467.25768352</v>
      </c>
      <c r="Q1493" s="11">
        <f t="shared" si="757"/>
        <v>0</v>
      </c>
      <c r="R1493" s="30">
        <f t="shared" si="753"/>
        <v>0</v>
      </c>
      <c r="S1493" s="8">
        <f t="shared" si="746"/>
        <v>0</v>
      </c>
      <c r="T1493" s="122">
        <f t="shared" si="754"/>
        <v>0.13059999999999999</v>
      </c>
      <c r="U1493" s="121">
        <f t="shared" si="736"/>
        <v>15</v>
      </c>
      <c r="V1493" s="121">
        <v>252</v>
      </c>
      <c r="W1493" s="120">
        <f t="shared" si="747"/>
        <v>1.0073332129999999</v>
      </c>
      <c r="X1493" s="113">
        <f t="shared" si="735"/>
        <v>10.75971311</v>
      </c>
      <c r="Y1493" s="113">
        <f t="shared" si="748"/>
        <v>0</v>
      </c>
      <c r="Z1493" s="125" t="str">
        <f t="shared" si="758"/>
        <v>J=</v>
      </c>
      <c r="AA1493" s="118">
        <f t="shared" si="759"/>
        <v>45646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>
        <f t="shared" si="749"/>
        <v>45639</v>
      </c>
      <c r="B1494" s="113">
        <f t="shared" si="742"/>
        <v>1479.1307493099998</v>
      </c>
      <c r="C1494" s="113">
        <f t="shared" si="755"/>
        <v>1118.26761816</v>
      </c>
      <c r="D1494" s="114">
        <f t="shared" si="750"/>
        <v>6997.15</v>
      </c>
      <c r="E1494" s="115">
        <f t="shared" si="738"/>
        <v>7036.33</v>
      </c>
      <c r="F1494" s="116">
        <f t="shared" si="739"/>
        <v>45586</v>
      </c>
      <c r="G1494" s="117">
        <f t="shared" si="743"/>
        <v>5.5994226220676957E-3</v>
      </c>
      <c r="H1494" s="118">
        <f t="shared" si="756"/>
        <v>45646</v>
      </c>
      <c r="I1494" s="118">
        <f t="shared" si="744"/>
        <v>45646</v>
      </c>
      <c r="J1494" s="119">
        <f t="shared" si="751"/>
        <v>21</v>
      </c>
      <c r="K1494" s="119">
        <f t="shared" si="740"/>
        <v>16</v>
      </c>
      <c r="L1494" s="8">
        <f t="shared" si="752"/>
        <v>1.00426338</v>
      </c>
      <c r="M1494" s="120">
        <f t="shared" si="741"/>
        <v>1.00439962</v>
      </c>
      <c r="N1494" s="120">
        <f t="shared" si="734"/>
        <v>1.3068582801752846</v>
      </c>
      <c r="O1494" s="113">
        <f t="shared" si="737"/>
        <v>1.3124299100000001</v>
      </c>
      <c r="P1494" s="113">
        <f t="shared" si="745"/>
        <v>1467.6478694499999</v>
      </c>
      <c r="Q1494" s="11">
        <f t="shared" si="757"/>
        <v>0</v>
      </c>
      <c r="R1494" s="30">
        <f t="shared" si="753"/>
        <v>0</v>
      </c>
      <c r="S1494" s="8">
        <f t="shared" si="746"/>
        <v>0</v>
      </c>
      <c r="T1494" s="122">
        <f t="shared" si="754"/>
        <v>0.13059999999999999</v>
      </c>
      <c r="U1494" s="121">
        <f t="shared" si="736"/>
        <v>16</v>
      </c>
      <c r="V1494" s="121">
        <v>252</v>
      </c>
      <c r="W1494" s="120">
        <f t="shared" si="747"/>
        <v>1.007824002</v>
      </c>
      <c r="X1494" s="113">
        <f t="shared" si="735"/>
        <v>11.482879860000001</v>
      </c>
      <c r="Y1494" s="113">
        <f t="shared" si="748"/>
        <v>0</v>
      </c>
      <c r="Z1494" s="125" t="str">
        <f t="shared" si="758"/>
        <v>J=</v>
      </c>
      <c r="AA1494" s="118">
        <f t="shared" si="759"/>
        <v>45646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>
        <f t="shared" si="749"/>
        <v>45640</v>
      </c>
      <c r="B1495" s="113">
        <f t="shared" si="742"/>
        <v>1480.2449486200001</v>
      </c>
      <c r="C1495" s="113">
        <f t="shared" si="755"/>
        <v>1118.26761816</v>
      </c>
      <c r="D1495" s="114">
        <f t="shared" si="750"/>
        <v>6997.15</v>
      </c>
      <c r="E1495" s="115">
        <f t="shared" si="738"/>
        <v>7036.33</v>
      </c>
      <c r="F1495" s="116">
        <f t="shared" si="739"/>
        <v>45586</v>
      </c>
      <c r="G1495" s="117">
        <f t="shared" si="743"/>
        <v>5.5994226220676957E-3</v>
      </c>
      <c r="H1495" s="118">
        <f t="shared" si="756"/>
        <v>45646</v>
      </c>
      <c r="I1495" s="118">
        <f t="shared" si="744"/>
        <v>45646</v>
      </c>
      <c r="J1495" s="119">
        <f t="shared" si="751"/>
        <v>21</v>
      </c>
      <c r="K1495" s="119">
        <f t="shared" si="740"/>
        <v>17</v>
      </c>
      <c r="L1495" s="8">
        <f t="shared" si="752"/>
        <v>1.0045304500000001</v>
      </c>
      <c r="M1495" s="120">
        <f t="shared" si="741"/>
        <v>1.00439962</v>
      </c>
      <c r="N1495" s="120">
        <f t="shared" si="734"/>
        <v>1.3068582801752846</v>
      </c>
      <c r="O1495" s="113">
        <f t="shared" si="737"/>
        <v>1.3127789299999999</v>
      </c>
      <c r="P1495" s="113">
        <f t="shared" si="745"/>
        <v>1468.0381672200001</v>
      </c>
      <c r="Q1495" s="11">
        <f t="shared" si="757"/>
        <v>0</v>
      </c>
      <c r="R1495" s="30">
        <f t="shared" si="753"/>
        <v>0</v>
      </c>
      <c r="S1495" s="8">
        <f t="shared" si="746"/>
        <v>0</v>
      </c>
      <c r="T1495" s="122">
        <f t="shared" si="754"/>
        <v>0.13059999999999999</v>
      </c>
      <c r="U1495" s="121">
        <f t="shared" si="736"/>
        <v>17</v>
      </c>
      <c r="V1495" s="121">
        <v>252</v>
      </c>
      <c r="W1495" s="120">
        <f t="shared" si="747"/>
        <v>1.0083150299999999</v>
      </c>
      <c r="X1495" s="113">
        <f t="shared" si="735"/>
        <v>12.206781400000001</v>
      </c>
      <c r="Y1495" s="113">
        <f t="shared" si="748"/>
        <v>0</v>
      </c>
      <c r="Z1495" s="125" t="str">
        <f t="shared" si="758"/>
        <v>J=</v>
      </c>
      <c r="AA1495" s="118">
        <f t="shared" si="759"/>
        <v>45646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>
        <f t="shared" si="749"/>
        <v>45641</v>
      </c>
      <c r="B1496" s="113">
        <f t="shared" si="742"/>
        <v>1480.2449486200001</v>
      </c>
      <c r="C1496" s="113">
        <f t="shared" si="755"/>
        <v>1118.26761816</v>
      </c>
      <c r="D1496" s="114">
        <f t="shared" si="750"/>
        <v>6997.15</v>
      </c>
      <c r="E1496" s="115">
        <f t="shared" si="738"/>
        <v>7036.33</v>
      </c>
      <c r="F1496" s="116">
        <f t="shared" si="739"/>
        <v>45586</v>
      </c>
      <c r="G1496" s="117">
        <f t="shared" si="743"/>
        <v>5.5994226220676957E-3</v>
      </c>
      <c r="H1496" s="118">
        <f t="shared" si="756"/>
        <v>45646</v>
      </c>
      <c r="I1496" s="118">
        <f t="shared" si="744"/>
        <v>45646</v>
      </c>
      <c r="J1496" s="119">
        <f t="shared" si="751"/>
        <v>21</v>
      </c>
      <c r="K1496" s="119">
        <f t="shared" si="740"/>
        <v>17</v>
      </c>
      <c r="L1496" s="8">
        <f t="shared" si="752"/>
        <v>1.0045304500000001</v>
      </c>
      <c r="M1496" s="120">
        <f t="shared" si="741"/>
        <v>1.00439962</v>
      </c>
      <c r="N1496" s="120">
        <f t="shared" si="734"/>
        <v>1.3068582801752846</v>
      </c>
      <c r="O1496" s="113">
        <f t="shared" si="737"/>
        <v>1.3127789299999999</v>
      </c>
      <c r="P1496" s="113">
        <f t="shared" si="745"/>
        <v>1468.0381672200001</v>
      </c>
      <c r="Q1496" s="11">
        <f t="shared" si="757"/>
        <v>0</v>
      </c>
      <c r="R1496" s="30">
        <f t="shared" si="753"/>
        <v>0</v>
      </c>
      <c r="S1496" s="8">
        <f t="shared" si="746"/>
        <v>0</v>
      </c>
      <c r="T1496" s="122">
        <f t="shared" si="754"/>
        <v>0.13059999999999999</v>
      </c>
      <c r="U1496" s="121">
        <f t="shared" si="736"/>
        <v>17</v>
      </c>
      <c r="V1496" s="121">
        <v>252</v>
      </c>
      <c r="W1496" s="120">
        <f t="shared" si="747"/>
        <v>1.0083150299999999</v>
      </c>
      <c r="X1496" s="113">
        <f t="shared" si="735"/>
        <v>12.206781400000001</v>
      </c>
      <c r="Y1496" s="113">
        <f t="shared" si="748"/>
        <v>0</v>
      </c>
      <c r="Z1496" s="125" t="str">
        <f t="shared" si="758"/>
        <v>J=</v>
      </c>
      <c r="AA1496" s="118">
        <f t="shared" si="759"/>
        <v>45646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>
        <f t="shared" si="749"/>
        <v>45642</v>
      </c>
      <c r="B1497" s="113">
        <f t="shared" si="742"/>
        <v>1480.2449486200001</v>
      </c>
      <c r="C1497" s="113">
        <f t="shared" si="755"/>
        <v>1118.26761816</v>
      </c>
      <c r="D1497" s="114">
        <f t="shared" si="750"/>
        <v>6997.15</v>
      </c>
      <c r="E1497" s="115">
        <f t="shared" si="738"/>
        <v>7036.33</v>
      </c>
      <c r="F1497" s="116">
        <f t="shared" si="739"/>
        <v>45586</v>
      </c>
      <c r="G1497" s="117">
        <f t="shared" si="743"/>
        <v>5.5994226220676957E-3</v>
      </c>
      <c r="H1497" s="118">
        <f t="shared" si="756"/>
        <v>45646</v>
      </c>
      <c r="I1497" s="118">
        <f t="shared" si="744"/>
        <v>45646</v>
      </c>
      <c r="J1497" s="119">
        <f t="shared" si="751"/>
        <v>21</v>
      </c>
      <c r="K1497" s="119">
        <f t="shared" si="740"/>
        <v>17</v>
      </c>
      <c r="L1497" s="8">
        <f t="shared" si="752"/>
        <v>1.0045304500000001</v>
      </c>
      <c r="M1497" s="120">
        <f t="shared" si="741"/>
        <v>1.00439962</v>
      </c>
      <c r="N1497" s="120">
        <f t="shared" si="734"/>
        <v>1.3068582801752846</v>
      </c>
      <c r="O1497" s="113">
        <f t="shared" si="737"/>
        <v>1.3127789299999999</v>
      </c>
      <c r="P1497" s="113">
        <f t="shared" si="745"/>
        <v>1468.0381672200001</v>
      </c>
      <c r="Q1497" s="11">
        <f t="shared" si="757"/>
        <v>0</v>
      </c>
      <c r="R1497" s="30">
        <f t="shared" si="753"/>
        <v>0</v>
      </c>
      <c r="S1497" s="8">
        <f t="shared" si="746"/>
        <v>0</v>
      </c>
      <c r="T1497" s="122">
        <f t="shared" si="754"/>
        <v>0.13059999999999999</v>
      </c>
      <c r="U1497" s="121">
        <f t="shared" si="736"/>
        <v>17</v>
      </c>
      <c r="V1497" s="121">
        <v>252</v>
      </c>
      <c r="W1497" s="120">
        <f t="shared" si="747"/>
        <v>1.0083150299999999</v>
      </c>
      <c r="X1497" s="113">
        <f t="shared" si="735"/>
        <v>12.206781400000001</v>
      </c>
      <c r="Y1497" s="113">
        <f t="shared" si="748"/>
        <v>0</v>
      </c>
      <c r="Z1497" s="125" t="str">
        <f t="shared" si="758"/>
        <v>J=</v>
      </c>
      <c r="AA1497" s="118">
        <f t="shared" si="759"/>
        <v>45646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>
        <f t="shared" si="749"/>
        <v>45643</v>
      </c>
      <c r="B1498" s="113">
        <f t="shared" si="742"/>
        <v>1481.35997241</v>
      </c>
      <c r="C1498" s="113">
        <f t="shared" si="755"/>
        <v>1118.26761816</v>
      </c>
      <c r="D1498" s="114">
        <f t="shared" si="750"/>
        <v>6997.15</v>
      </c>
      <c r="E1498" s="115">
        <f t="shared" si="738"/>
        <v>7036.33</v>
      </c>
      <c r="F1498" s="116">
        <f t="shared" si="739"/>
        <v>45586</v>
      </c>
      <c r="G1498" s="117">
        <f t="shared" si="743"/>
        <v>5.5994226220676957E-3</v>
      </c>
      <c r="H1498" s="118">
        <f t="shared" si="756"/>
        <v>45646</v>
      </c>
      <c r="I1498" s="118">
        <f t="shared" si="744"/>
        <v>45646</v>
      </c>
      <c r="J1498" s="119">
        <f t="shared" si="751"/>
        <v>21</v>
      </c>
      <c r="K1498" s="119">
        <f t="shared" si="740"/>
        <v>18</v>
      </c>
      <c r="L1498" s="8">
        <f t="shared" si="752"/>
        <v>1.00479758</v>
      </c>
      <c r="M1498" s="120">
        <f t="shared" si="741"/>
        <v>1.00439962</v>
      </c>
      <c r="N1498" s="120">
        <f t="shared" si="734"/>
        <v>1.3068582801752846</v>
      </c>
      <c r="O1498" s="113">
        <f t="shared" si="737"/>
        <v>1.3131280299999999</v>
      </c>
      <c r="P1498" s="113">
        <f t="shared" si="745"/>
        <v>1468.42855444</v>
      </c>
      <c r="Q1498" s="11">
        <f t="shared" si="757"/>
        <v>0</v>
      </c>
      <c r="R1498" s="30">
        <f t="shared" si="753"/>
        <v>0</v>
      </c>
      <c r="S1498" s="8">
        <f t="shared" si="746"/>
        <v>0</v>
      </c>
      <c r="T1498" s="122">
        <f t="shared" si="754"/>
        <v>0.13059999999999999</v>
      </c>
      <c r="U1498" s="121">
        <f t="shared" si="736"/>
        <v>18</v>
      </c>
      <c r="V1498" s="121">
        <v>252</v>
      </c>
      <c r="W1498" s="120">
        <f t="shared" si="747"/>
        <v>1.008806297</v>
      </c>
      <c r="X1498" s="113">
        <f t="shared" si="735"/>
        <v>12.93141797</v>
      </c>
      <c r="Y1498" s="113">
        <f t="shared" si="748"/>
        <v>0</v>
      </c>
      <c r="Z1498" s="125" t="str">
        <f t="shared" si="758"/>
        <v>J=</v>
      </c>
      <c r="AA1498" s="118">
        <f t="shared" si="759"/>
        <v>45646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>
        <f t="shared" si="749"/>
        <v>45644</v>
      </c>
      <c r="B1499" s="113">
        <f t="shared" si="742"/>
        <v>1482.4758549800001</v>
      </c>
      <c r="C1499" s="113">
        <f t="shared" si="755"/>
        <v>1118.26761816</v>
      </c>
      <c r="D1499" s="114">
        <f t="shared" si="750"/>
        <v>6997.15</v>
      </c>
      <c r="E1499" s="115">
        <f t="shared" si="738"/>
        <v>7036.33</v>
      </c>
      <c r="F1499" s="116">
        <f t="shared" si="739"/>
        <v>45586</v>
      </c>
      <c r="G1499" s="117">
        <f t="shared" si="743"/>
        <v>5.5994226220676957E-3</v>
      </c>
      <c r="H1499" s="118">
        <f t="shared" si="756"/>
        <v>45646</v>
      </c>
      <c r="I1499" s="118">
        <f t="shared" si="744"/>
        <v>45646</v>
      </c>
      <c r="J1499" s="119">
        <f t="shared" si="751"/>
        <v>21</v>
      </c>
      <c r="K1499" s="119">
        <f t="shared" si="740"/>
        <v>19</v>
      </c>
      <c r="L1499" s="8">
        <f t="shared" si="752"/>
        <v>1.00506479</v>
      </c>
      <c r="M1499" s="120">
        <f t="shared" si="741"/>
        <v>1.00439962</v>
      </c>
      <c r="N1499" s="120">
        <f t="shared" si="734"/>
        <v>1.3068582801752846</v>
      </c>
      <c r="O1499" s="113">
        <f t="shared" si="737"/>
        <v>1.3134772400000001</v>
      </c>
      <c r="P1499" s="113">
        <f t="shared" si="745"/>
        <v>1468.8190646800001</v>
      </c>
      <c r="Q1499" s="11">
        <f t="shared" si="757"/>
        <v>0</v>
      </c>
      <c r="R1499" s="30">
        <f t="shared" si="753"/>
        <v>0</v>
      </c>
      <c r="S1499" s="8">
        <f t="shared" si="746"/>
        <v>0</v>
      </c>
      <c r="T1499" s="122">
        <f t="shared" si="754"/>
        <v>0.13059999999999999</v>
      </c>
      <c r="U1499" s="121">
        <f t="shared" si="736"/>
        <v>19</v>
      </c>
      <c r="V1499" s="121">
        <v>252</v>
      </c>
      <c r="W1499" s="120">
        <f t="shared" si="747"/>
        <v>1.0092978029999999</v>
      </c>
      <c r="X1499" s="113">
        <f t="shared" si="735"/>
        <v>13.656790300000001</v>
      </c>
      <c r="Y1499" s="113">
        <f t="shared" si="748"/>
        <v>0</v>
      </c>
      <c r="Z1499" s="125" t="str">
        <f t="shared" si="758"/>
        <v>J=</v>
      </c>
      <c r="AA1499" s="118">
        <f t="shared" si="759"/>
        <v>45646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>
        <f t="shared" si="749"/>
        <v>45645</v>
      </c>
      <c r="B1500" s="113">
        <f t="shared" si="742"/>
        <v>1483.5925756700001</v>
      </c>
      <c r="C1500" s="113">
        <f t="shared" si="755"/>
        <v>1118.26761816</v>
      </c>
      <c r="D1500" s="114">
        <f t="shared" si="750"/>
        <v>6997.15</v>
      </c>
      <c r="E1500" s="115">
        <f t="shared" si="738"/>
        <v>7036.33</v>
      </c>
      <c r="F1500" s="116">
        <f t="shared" si="739"/>
        <v>45586</v>
      </c>
      <c r="G1500" s="117">
        <f t="shared" si="743"/>
        <v>5.5994226220676957E-3</v>
      </c>
      <c r="H1500" s="118">
        <f t="shared" si="756"/>
        <v>45646</v>
      </c>
      <c r="I1500" s="118">
        <f t="shared" si="744"/>
        <v>45646</v>
      </c>
      <c r="J1500" s="119">
        <f t="shared" si="751"/>
        <v>21</v>
      </c>
      <c r="K1500" s="119">
        <f t="shared" si="740"/>
        <v>20</v>
      </c>
      <c r="L1500" s="8">
        <f t="shared" si="752"/>
        <v>1.0053320699999999</v>
      </c>
      <c r="M1500" s="120">
        <f t="shared" si="741"/>
        <v>1.00439962</v>
      </c>
      <c r="N1500" s="120">
        <f t="shared" si="734"/>
        <v>1.3068582801752846</v>
      </c>
      <c r="O1500" s="113">
        <f t="shared" si="737"/>
        <v>1.31382654</v>
      </c>
      <c r="P1500" s="113">
        <f t="shared" si="745"/>
        <v>1469.2096755600001</v>
      </c>
      <c r="Q1500" s="11">
        <f t="shared" si="757"/>
        <v>0</v>
      </c>
      <c r="R1500" s="30">
        <f t="shared" si="753"/>
        <v>0</v>
      </c>
      <c r="S1500" s="8">
        <f t="shared" si="746"/>
        <v>0</v>
      </c>
      <c r="T1500" s="122">
        <f t="shared" si="754"/>
        <v>0.13059999999999999</v>
      </c>
      <c r="U1500" s="121">
        <f t="shared" si="736"/>
        <v>20</v>
      </c>
      <c r="V1500" s="121">
        <v>252</v>
      </c>
      <c r="W1500" s="120">
        <f t="shared" si="747"/>
        <v>1.009789549</v>
      </c>
      <c r="X1500" s="113">
        <f t="shared" si="735"/>
        <v>14.38290011</v>
      </c>
      <c r="Y1500" s="113">
        <f t="shared" si="748"/>
        <v>0</v>
      </c>
      <c r="Z1500" s="125" t="str">
        <f t="shared" si="758"/>
        <v>J=</v>
      </c>
      <c r="AA1500" s="118">
        <f t="shared" si="759"/>
        <v>45646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>
        <f t="shared" si="749"/>
        <v>45646</v>
      </c>
      <c r="B1501" s="113">
        <f t="shared" si="742"/>
        <v>1484.7101221299999</v>
      </c>
      <c r="C1501" s="113">
        <f t="shared" si="755"/>
        <v>1118.26761816</v>
      </c>
      <c r="D1501" s="114">
        <f t="shared" si="750"/>
        <v>6997.15</v>
      </c>
      <c r="E1501" s="115">
        <f t="shared" si="738"/>
        <v>7036.33</v>
      </c>
      <c r="F1501" s="116">
        <f t="shared" si="739"/>
        <v>45586</v>
      </c>
      <c r="G1501" s="117">
        <f t="shared" si="743"/>
        <v>5.5994226220676957E-3</v>
      </c>
      <c r="H1501" s="118">
        <f t="shared" si="756"/>
        <v>45677</v>
      </c>
      <c r="I1501" s="118">
        <f t="shared" si="744"/>
        <v>45646</v>
      </c>
      <c r="J1501" s="119">
        <f t="shared" si="751"/>
        <v>21</v>
      </c>
      <c r="K1501" s="119">
        <f t="shared" si="740"/>
        <v>21</v>
      </c>
      <c r="L1501" s="8">
        <f t="shared" si="752"/>
        <v>1.00559942</v>
      </c>
      <c r="M1501" s="120">
        <f t="shared" si="741"/>
        <v>1.00439962</v>
      </c>
      <c r="N1501" s="120">
        <f t="shared" si="734"/>
        <v>1.3068582801752846</v>
      </c>
      <c r="O1501" s="113">
        <f t="shared" si="737"/>
        <v>1.3141759200000001</v>
      </c>
      <c r="P1501" s="113">
        <f t="shared" si="745"/>
        <v>1469.6003759</v>
      </c>
      <c r="Q1501" s="11">
        <f t="shared" si="757"/>
        <v>49</v>
      </c>
      <c r="R1501" s="30">
        <f t="shared" si="753"/>
        <v>0</v>
      </c>
      <c r="S1501" s="8">
        <f t="shared" si="746"/>
        <v>0</v>
      </c>
      <c r="T1501" s="122">
        <f t="shared" si="754"/>
        <v>0.13059999999999999</v>
      </c>
      <c r="U1501" s="121">
        <f t="shared" si="736"/>
        <v>21</v>
      </c>
      <c r="V1501" s="121">
        <v>252</v>
      </c>
      <c r="W1501" s="120">
        <f t="shared" si="747"/>
        <v>1.010281534</v>
      </c>
      <c r="X1501" s="113">
        <f t="shared" si="735"/>
        <v>15.109746230000001</v>
      </c>
      <c r="Y1501" s="113">
        <f t="shared" si="748"/>
        <v>15.109746230000001</v>
      </c>
      <c r="Z1501" s="125" t="str">
        <f t="shared" si="758"/>
        <v>J=</v>
      </c>
      <c r="AA1501" s="118">
        <f t="shared" si="759"/>
        <v>45646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>
        <f t="shared" si="749"/>
        <v>45647</v>
      </c>
      <c r="B1502" s="113">
        <f t="shared" si="742"/>
        <v>1470.6176177699999</v>
      </c>
      <c r="C1502" s="113">
        <f t="shared" si="755"/>
        <v>1118.26761816</v>
      </c>
      <c r="D1502" s="114">
        <f t="shared" si="750"/>
        <v>7036.33</v>
      </c>
      <c r="E1502" s="115">
        <f t="shared" si="738"/>
        <v>7063.77</v>
      </c>
      <c r="F1502" s="116">
        <f t="shared" si="739"/>
        <v>45616</v>
      </c>
      <c r="G1502" s="117">
        <f t="shared" si="743"/>
        <v>3.8997602443320289E-3</v>
      </c>
      <c r="H1502" s="118">
        <f t="shared" si="756"/>
        <v>45677</v>
      </c>
      <c r="I1502" s="118">
        <f t="shared" si="744"/>
        <v>45677</v>
      </c>
      <c r="J1502" s="119">
        <f t="shared" si="751"/>
        <v>19</v>
      </c>
      <c r="K1502" s="119">
        <f t="shared" si="740"/>
        <v>1</v>
      </c>
      <c r="L1502" s="8">
        <f t="shared" si="752"/>
        <v>1.0002048699999999</v>
      </c>
      <c r="M1502" s="120">
        <f t="shared" si="741"/>
        <v>1.00559942</v>
      </c>
      <c r="N1502" s="120">
        <f t="shared" si="734"/>
        <v>1.3141759285664638</v>
      </c>
      <c r="O1502" s="113">
        <f t="shared" si="737"/>
        <v>1.31444516</v>
      </c>
      <c r="P1502" s="113">
        <f t="shared" si="745"/>
        <v>1469.9014582699999</v>
      </c>
      <c r="Q1502" s="11">
        <f t="shared" si="757"/>
        <v>0</v>
      </c>
      <c r="R1502" s="30">
        <f t="shared" si="753"/>
        <v>0</v>
      </c>
      <c r="S1502" s="8">
        <f t="shared" si="746"/>
        <v>0</v>
      </c>
      <c r="T1502" s="122">
        <f t="shared" si="754"/>
        <v>0.13059999999999999</v>
      </c>
      <c r="U1502" s="121">
        <f t="shared" si="736"/>
        <v>1</v>
      </c>
      <c r="V1502" s="121">
        <v>252</v>
      </c>
      <c r="W1502" s="120">
        <f t="shared" si="747"/>
        <v>1.000487216</v>
      </c>
      <c r="X1502" s="113">
        <f t="shared" si="735"/>
        <v>0.71615949999999995</v>
      </c>
      <c r="Y1502" s="113">
        <f t="shared" si="748"/>
        <v>0</v>
      </c>
      <c r="Z1502" s="125" t="str">
        <f t="shared" si="758"/>
        <v>J=</v>
      </c>
      <c r="AA1502" s="118">
        <f t="shared" si="759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>
        <f t="shared" si="749"/>
        <v>45648</v>
      </c>
      <c r="B1503" s="113">
        <f t="shared" si="742"/>
        <v>1470.6176177699999</v>
      </c>
      <c r="C1503" s="113">
        <f t="shared" si="755"/>
        <v>1118.26761816</v>
      </c>
      <c r="D1503" s="114">
        <f t="shared" si="750"/>
        <v>7036.33</v>
      </c>
      <c r="E1503" s="115">
        <f t="shared" si="738"/>
        <v>7063.77</v>
      </c>
      <c r="F1503" s="116">
        <f t="shared" si="739"/>
        <v>45616</v>
      </c>
      <c r="G1503" s="117">
        <f t="shared" si="743"/>
        <v>3.8997602443320289E-3</v>
      </c>
      <c r="H1503" s="118">
        <f t="shared" si="756"/>
        <v>45677</v>
      </c>
      <c r="I1503" s="118">
        <f t="shared" si="744"/>
        <v>45677</v>
      </c>
      <c r="J1503" s="119">
        <f t="shared" si="751"/>
        <v>19</v>
      </c>
      <c r="K1503" s="119">
        <f t="shared" si="740"/>
        <v>1</v>
      </c>
      <c r="L1503" s="8">
        <f t="shared" si="752"/>
        <v>1.0002048699999999</v>
      </c>
      <c r="M1503" s="120">
        <f t="shared" si="741"/>
        <v>1.00559942</v>
      </c>
      <c r="N1503" s="120">
        <f t="shared" ref="N1503:N1566" si="760">IF(I1503&gt;I1502,N1502*M1503,N1502)</f>
        <v>1.3141759285664638</v>
      </c>
      <c r="O1503" s="113">
        <f t="shared" si="737"/>
        <v>1.31444516</v>
      </c>
      <c r="P1503" s="113">
        <f t="shared" si="745"/>
        <v>1469.9014582699999</v>
      </c>
      <c r="Q1503" s="11">
        <f t="shared" si="757"/>
        <v>0</v>
      </c>
      <c r="R1503" s="30">
        <f t="shared" si="753"/>
        <v>0</v>
      </c>
      <c r="S1503" s="8">
        <f t="shared" si="746"/>
        <v>0</v>
      </c>
      <c r="T1503" s="122">
        <f t="shared" si="754"/>
        <v>0.13059999999999999</v>
      </c>
      <c r="U1503" s="121">
        <f t="shared" si="736"/>
        <v>1</v>
      </c>
      <c r="V1503" s="121">
        <v>252</v>
      </c>
      <c r="W1503" s="120">
        <f t="shared" si="747"/>
        <v>1.000487216</v>
      </c>
      <c r="X1503" s="113">
        <f t="shared" si="735"/>
        <v>0.71615949999999995</v>
      </c>
      <c r="Y1503" s="113">
        <f t="shared" si="748"/>
        <v>0</v>
      </c>
      <c r="Z1503" s="125" t="str">
        <f t="shared" si="758"/>
        <v>J=</v>
      </c>
      <c r="AA1503" s="118">
        <f t="shared" si="759"/>
        <v>45677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>
        <f t="shared" si="749"/>
        <v>45649</v>
      </c>
      <c r="B1504" s="113">
        <f t="shared" si="742"/>
        <v>1470.6176177699999</v>
      </c>
      <c r="C1504" s="113">
        <f t="shared" si="755"/>
        <v>1118.26761816</v>
      </c>
      <c r="D1504" s="114">
        <f t="shared" si="750"/>
        <v>7036.33</v>
      </c>
      <c r="E1504" s="115">
        <f t="shared" si="738"/>
        <v>7063.77</v>
      </c>
      <c r="F1504" s="116">
        <f t="shared" si="739"/>
        <v>45616</v>
      </c>
      <c r="G1504" s="117">
        <f t="shared" si="743"/>
        <v>3.8997602443320289E-3</v>
      </c>
      <c r="H1504" s="118">
        <f t="shared" si="756"/>
        <v>45677</v>
      </c>
      <c r="I1504" s="118">
        <f t="shared" si="744"/>
        <v>45677</v>
      </c>
      <c r="J1504" s="119">
        <f t="shared" si="751"/>
        <v>19</v>
      </c>
      <c r="K1504" s="119">
        <f t="shared" si="740"/>
        <v>1</v>
      </c>
      <c r="L1504" s="8">
        <f t="shared" si="752"/>
        <v>1.0002048699999999</v>
      </c>
      <c r="M1504" s="120">
        <f t="shared" si="741"/>
        <v>1.00559942</v>
      </c>
      <c r="N1504" s="120">
        <f t="shared" si="760"/>
        <v>1.3141759285664638</v>
      </c>
      <c r="O1504" s="113">
        <f t="shared" si="737"/>
        <v>1.31444516</v>
      </c>
      <c r="P1504" s="113">
        <f t="shared" si="745"/>
        <v>1469.9014582699999</v>
      </c>
      <c r="Q1504" s="11">
        <f t="shared" si="757"/>
        <v>0</v>
      </c>
      <c r="R1504" s="30">
        <f t="shared" si="753"/>
        <v>0</v>
      </c>
      <c r="S1504" s="8">
        <f t="shared" si="746"/>
        <v>0</v>
      </c>
      <c r="T1504" s="122">
        <f t="shared" si="754"/>
        <v>0.13059999999999999</v>
      </c>
      <c r="U1504" s="121">
        <f t="shared" si="736"/>
        <v>1</v>
      </c>
      <c r="V1504" s="121">
        <v>252</v>
      </c>
      <c r="W1504" s="120">
        <f t="shared" si="747"/>
        <v>1.000487216</v>
      </c>
      <c r="X1504" s="113">
        <f t="shared" si="735"/>
        <v>0.71615949999999995</v>
      </c>
      <c r="Y1504" s="113">
        <f t="shared" si="748"/>
        <v>0</v>
      </c>
      <c r="Z1504" s="125" t="str">
        <f t="shared" si="758"/>
        <v>J=</v>
      </c>
      <c r="AA1504" s="118">
        <f t="shared" si="759"/>
        <v>45677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>
        <f t="shared" si="749"/>
        <v>45650</v>
      </c>
      <c r="B1505" s="113">
        <f t="shared" si="742"/>
        <v>1471.6355574500001</v>
      </c>
      <c r="C1505" s="113">
        <f t="shared" si="755"/>
        <v>1118.26761816</v>
      </c>
      <c r="D1505" s="114">
        <f t="shared" si="750"/>
        <v>7036.33</v>
      </c>
      <c r="E1505" s="115">
        <f t="shared" si="738"/>
        <v>7063.77</v>
      </c>
      <c r="F1505" s="116">
        <f t="shared" si="739"/>
        <v>45616</v>
      </c>
      <c r="G1505" s="117">
        <f t="shared" si="743"/>
        <v>3.8997602443320289E-3</v>
      </c>
      <c r="H1505" s="118">
        <f t="shared" si="756"/>
        <v>45677</v>
      </c>
      <c r="I1505" s="118">
        <f t="shared" si="744"/>
        <v>45677</v>
      </c>
      <c r="J1505" s="119">
        <f t="shared" si="751"/>
        <v>19</v>
      </c>
      <c r="K1505" s="119">
        <f t="shared" si="740"/>
        <v>2</v>
      </c>
      <c r="L1505" s="8">
        <f t="shared" si="752"/>
        <v>1.00040978</v>
      </c>
      <c r="M1505" s="120">
        <f t="shared" si="741"/>
        <v>1.00559942</v>
      </c>
      <c r="N1505" s="120">
        <f t="shared" si="760"/>
        <v>1.3141759285664638</v>
      </c>
      <c r="O1505" s="113">
        <f t="shared" si="737"/>
        <v>1.3147144500000001</v>
      </c>
      <c r="P1505" s="113">
        <f t="shared" si="745"/>
        <v>1470.2025965600001</v>
      </c>
      <c r="Q1505" s="11">
        <f t="shared" si="757"/>
        <v>0</v>
      </c>
      <c r="R1505" s="30">
        <f t="shared" si="753"/>
        <v>0</v>
      </c>
      <c r="S1505" s="8">
        <f t="shared" si="746"/>
        <v>0</v>
      </c>
      <c r="T1505" s="122">
        <f t="shared" si="754"/>
        <v>0.13059999999999999</v>
      </c>
      <c r="U1505" s="121">
        <f t="shared" si="736"/>
        <v>2</v>
      </c>
      <c r="V1505" s="121">
        <v>252</v>
      </c>
      <c r="W1505" s="120">
        <f t="shared" si="747"/>
        <v>1.0009746690000001</v>
      </c>
      <c r="X1505" s="113">
        <f t="shared" si="735"/>
        <v>1.4329608899999999</v>
      </c>
      <c r="Y1505" s="113">
        <f t="shared" si="748"/>
        <v>0</v>
      </c>
      <c r="Z1505" s="125" t="str">
        <f t="shared" si="758"/>
        <v>J=</v>
      </c>
      <c r="AA1505" s="118">
        <f t="shared" si="759"/>
        <v>45677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>
        <f t="shared" si="749"/>
        <v>45651</v>
      </c>
      <c r="B1506" s="113">
        <f t="shared" si="742"/>
        <v>1472.6542063999998</v>
      </c>
      <c r="C1506" s="113">
        <f t="shared" si="755"/>
        <v>1118.26761816</v>
      </c>
      <c r="D1506" s="114">
        <f t="shared" si="750"/>
        <v>7036.33</v>
      </c>
      <c r="E1506" s="115">
        <f t="shared" si="738"/>
        <v>7063.77</v>
      </c>
      <c r="F1506" s="116">
        <f t="shared" si="739"/>
        <v>45616</v>
      </c>
      <c r="G1506" s="117">
        <f t="shared" si="743"/>
        <v>3.8997602443320289E-3</v>
      </c>
      <c r="H1506" s="118">
        <f t="shared" si="756"/>
        <v>45677</v>
      </c>
      <c r="I1506" s="118">
        <f t="shared" si="744"/>
        <v>45677</v>
      </c>
      <c r="J1506" s="119">
        <f t="shared" si="751"/>
        <v>19</v>
      </c>
      <c r="K1506" s="119">
        <f t="shared" si="740"/>
        <v>3</v>
      </c>
      <c r="L1506" s="8">
        <f t="shared" si="752"/>
        <v>1.0006147400000001</v>
      </c>
      <c r="M1506" s="120">
        <f t="shared" si="741"/>
        <v>1.00559942</v>
      </c>
      <c r="N1506" s="120">
        <f t="shared" si="760"/>
        <v>1.3141759285664638</v>
      </c>
      <c r="O1506" s="113">
        <f t="shared" si="737"/>
        <v>1.3149838</v>
      </c>
      <c r="P1506" s="113">
        <f t="shared" si="745"/>
        <v>1470.5038019399999</v>
      </c>
      <c r="Q1506" s="11">
        <f t="shared" si="757"/>
        <v>0</v>
      </c>
      <c r="R1506" s="30">
        <f t="shared" si="753"/>
        <v>0</v>
      </c>
      <c r="S1506" s="8">
        <f t="shared" si="746"/>
        <v>0</v>
      </c>
      <c r="T1506" s="122">
        <f t="shared" si="754"/>
        <v>0.13059999999999999</v>
      </c>
      <c r="U1506" s="121">
        <f t="shared" si="736"/>
        <v>3</v>
      </c>
      <c r="V1506" s="121">
        <v>252</v>
      </c>
      <c r="W1506" s="120">
        <f t="shared" si="747"/>
        <v>1.001462359</v>
      </c>
      <c r="X1506" s="113">
        <f t="shared" ref="X1506:X1569" si="761">TRUNC((P1506*(W1506-1)),8)</f>
        <v>2.1504044599999999</v>
      </c>
      <c r="Y1506" s="113">
        <f t="shared" si="748"/>
        <v>0</v>
      </c>
      <c r="Z1506" s="125" t="str">
        <f t="shared" si="758"/>
        <v>J=</v>
      </c>
      <c r="AA1506" s="118">
        <f t="shared" si="759"/>
        <v>45677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>
        <f t="shared" si="749"/>
        <v>45652</v>
      </c>
      <c r="B1507" s="113">
        <f t="shared" si="742"/>
        <v>1472.6542063999998</v>
      </c>
      <c r="C1507" s="113">
        <f t="shared" si="755"/>
        <v>1118.26761816</v>
      </c>
      <c r="D1507" s="114">
        <f t="shared" si="750"/>
        <v>7036.33</v>
      </c>
      <c r="E1507" s="115">
        <f t="shared" si="738"/>
        <v>7063.77</v>
      </c>
      <c r="F1507" s="116">
        <f t="shared" si="739"/>
        <v>45616</v>
      </c>
      <c r="G1507" s="117">
        <f t="shared" si="743"/>
        <v>3.8997602443320289E-3</v>
      </c>
      <c r="H1507" s="118">
        <f t="shared" si="756"/>
        <v>45677</v>
      </c>
      <c r="I1507" s="118">
        <f t="shared" si="744"/>
        <v>45677</v>
      </c>
      <c r="J1507" s="119">
        <f t="shared" si="751"/>
        <v>19</v>
      </c>
      <c r="K1507" s="119">
        <f t="shared" si="740"/>
        <v>3</v>
      </c>
      <c r="L1507" s="8">
        <f t="shared" si="752"/>
        <v>1.0006147400000001</v>
      </c>
      <c r="M1507" s="120">
        <f t="shared" si="741"/>
        <v>1.00559942</v>
      </c>
      <c r="N1507" s="120">
        <f t="shared" si="760"/>
        <v>1.3141759285664638</v>
      </c>
      <c r="O1507" s="113">
        <f t="shared" si="737"/>
        <v>1.3149838</v>
      </c>
      <c r="P1507" s="113">
        <f t="shared" si="745"/>
        <v>1470.5038019399999</v>
      </c>
      <c r="Q1507" s="11">
        <f t="shared" si="757"/>
        <v>0</v>
      </c>
      <c r="R1507" s="30">
        <f t="shared" si="753"/>
        <v>0</v>
      </c>
      <c r="S1507" s="8">
        <f t="shared" si="746"/>
        <v>0</v>
      </c>
      <c r="T1507" s="122">
        <f t="shared" si="754"/>
        <v>0.13059999999999999</v>
      </c>
      <c r="U1507" s="121">
        <f t="shared" si="736"/>
        <v>3</v>
      </c>
      <c r="V1507" s="121">
        <v>252</v>
      </c>
      <c r="W1507" s="120">
        <f t="shared" si="747"/>
        <v>1.001462359</v>
      </c>
      <c r="X1507" s="113">
        <f t="shared" si="761"/>
        <v>2.1504044599999999</v>
      </c>
      <c r="Y1507" s="113">
        <f t="shared" si="748"/>
        <v>0</v>
      </c>
      <c r="Z1507" s="125" t="str">
        <f t="shared" si="758"/>
        <v>J=</v>
      </c>
      <c r="AA1507" s="118">
        <f t="shared" si="759"/>
        <v>45677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>
        <f t="shared" si="749"/>
        <v>45653</v>
      </c>
      <c r="B1508" s="113">
        <f t="shared" si="742"/>
        <v>1473.6735679000001</v>
      </c>
      <c r="C1508" s="113">
        <f t="shared" si="755"/>
        <v>1118.26761816</v>
      </c>
      <c r="D1508" s="114">
        <f t="shared" si="750"/>
        <v>7036.33</v>
      </c>
      <c r="E1508" s="115">
        <f t="shared" si="738"/>
        <v>7063.77</v>
      </c>
      <c r="F1508" s="116">
        <f t="shared" si="739"/>
        <v>45616</v>
      </c>
      <c r="G1508" s="117">
        <f t="shared" si="743"/>
        <v>3.8997602443320289E-3</v>
      </c>
      <c r="H1508" s="118">
        <f t="shared" si="756"/>
        <v>45677</v>
      </c>
      <c r="I1508" s="118">
        <f t="shared" si="744"/>
        <v>45677</v>
      </c>
      <c r="J1508" s="119">
        <f t="shared" si="751"/>
        <v>19</v>
      </c>
      <c r="K1508" s="119">
        <f t="shared" si="740"/>
        <v>4</v>
      </c>
      <c r="L1508" s="8">
        <f t="shared" si="752"/>
        <v>1.0008197400000001</v>
      </c>
      <c r="M1508" s="120">
        <f t="shared" si="741"/>
        <v>1.00559942</v>
      </c>
      <c r="N1508" s="120">
        <f t="shared" si="760"/>
        <v>1.3141759285664638</v>
      </c>
      <c r="O1508" s="113">
        <f t="shared" si="737"/>
        <v>1.3152532100000001</v>
      </c>
      <c r="P1508" s="113">
        <f t="shared" si="745"/>
        <v>1470.80507442</v>
      </c>
      <c r="Q1508" s="11">
        <f t="shared" si="757"/>
        <v>0</v>
      </c>
      <c r="R1508" s="30">
        <f t="shared" si="753"/>
        <v>0</v>
      </c>
      <c r="S1508" s="8">
        <f t="shared" si="746"/>
        <v>0</v>
      </c>
      <c r="T1508" s="122">
        <f t="shared" si="754"/>
        <v>0.13059999999999999</v>
      </c>
      <c r="U1508" s="121">
        <f t="shared" si="736"/>
        <v>4</v>
      </c>
      <c r="V1508" s="121">
        <v>252</v>
      </c>
      <c r="W1508" s="120">
        <f t="shared" si="747"/>
        <v>1.001950288</v>
      </c>
      <c r="X1508" s="113">
        <f t="shared" si="761"/>
        <v>2.8684934800000002</v>
      </c>
      <c r="Y1508" s="113">
        <f t="shared" si="748"/>
        <v>0</v>
      </c>
      <c r="Z1508" s="125" t="str">
        <f t="shared" si="758"/>
        <v>J=</v>
      </c>
      <c r="AA1508" s="118">
        <f t="shared" si="759"/>
        <v>45677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>
        <f t="shared" si="749"/>
        <v>45654</v>
      </c>
      <c r="B1509" s="113">
        <f t="shared" si="742"/>
        <v>1474.6936168899999</v>
      </c>
      <c r="C1509" s="113">
        <f t="shared" si="755"/>
        <v>1118.26761816</v>
      </c>
      <c r="D1509" s="114">
        <f t="shared" si="750"/>
        <v>7036.33</v>
      </c>
      <c r="E1509" s="115">
        <f t="shared" si="738"/>
        <v>7063.77</v>
      </c>
      <c r="F1509" s="116">
        <f t="shared" si="739"/>
        <v>45616</v>
      </c>
      <c r="G1509" s="117">
        <f t="shared" si="743"/>
        <v>3.8997602443320289E-3</v>
      </c>
      <c r="H1509" s="118">
        <f t="shared" si="756"/>
        <v>45677</v>
      </c>
      <c r="I1509" s="118">
        <f t="shared" si="744"/>
        <v>45677</v>
      </c>
      <c r="J1509" s="119">
        <f t="shared" si="751"/>
        <v>19</v>
      </c>
      <c r="K1509" s="119">
        <f t="shared" si="740"/>
        <v>5</v>
      </c>
      <c r="L1509" s="8">
        <f t="shared" si="752"/>
        <v>1.0010247800000001</v>
      </c>
      <c r="M1509" s="120">
        <f t="shared" si="741"/>
        <v>1.00559942</v>
      </c>
      <c r="N1509" s="120">
        <f t="shared" si="760"/>
        <v>1.3141759285664638</v>
      </c>
      <c r="O1509" s="113">
        <f t="shared" si="737"/>
        <v>1.3155226600000001</v>
      </c>
      <c r="P1509" s="113">
        <f t="shared" si="745"/>
        <v>1471.10639163</v>
      </c>
      <c r="Q1509" s="11">
        <f t="shared" si="757"/>
        <v>0</v>
      </c>
      <c r="R1509" s="30">
        <f t="shared" si="753"/>
        <v>0</v>
      </c>
      <c r="S1509" s="8">
        <f t="shared" si="746"/>
        <v>0</v>
      </c>
      <c r="T1509" s="122">
        <f t="shared" si="754"/>
        <v>0.13059999999999999</v>
      </c>
      <c r="U1509" s="121">
        <f t="shared" ref="U1509:U1572" si="762">IF(Q1508&gt;0,1,IF(K1509=K1508,U1508,U1508+1))</f>
        <v>5</v>
      </c>
      <c r="V1509" s="121">
        <v>252</v>
      </c>
      <c r="W1509" s="120">
        <f t="shared" si="747"/>
        <v>1.002438454</v>
      </c>
      <c r="X1509" s="113">
        <f t="shared" si="761"/>
        <v>3.5872252599999999</v>
      </c>
      <c r="Y1509" s="113">
        <f t="shared" si="748"/>
        <v>0</v>
      </c>
      <c r="Z1509" s="125" t="str">
        <f t="shared" si="758"/>
        <v>J=</v>
      </c>
      <c r="AA1509" s="118">
        <f t="shared" si="759"/>
        <v>45677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>
        <f t="shared" si="749"/>
        <v>45655</v>
      </c>
      <c r="B1510" s="113">
        <f t="shared" si="742"/>
        <v>1474.6936168899999</v>
      </c>
      <c r="C1510" s="113">
        <f t="shared" si="755"/>
        <v>1118.26761816</v>
      </c>
      <c r="D1510" s="114">
        <f t="shared" si="750"/>
        <v>7036.33</v>
      </c>
      <c r="E1510" s="115">
        <f t="shared" si="738"/>
        <v>7063.77</v>
      </c>
      <c r="F1510" s="116">
        <f t="shared" si="739"/>
        <v>45616</v>
      </c>
      <c r="G1510" s="117">
        <f t="shared" si="743"/>
        <v>3.8997602443320289E-3</v>
      </c>
      <c r="H1510" s="118">
        <f t="shared" si="756"/>
        <v>45677</v>
      </c>
      <c r="I1510" s="118">
        <f t="shared" si="744"/>
        <v>45677</v>
      </c>
      <c r="J1510" s="119">
        <f t="shared" si="751"/>
        <v>19</v>
      </c>
      <c r="K1510" s="119">
        <f t="shared" si="740"/>
        <v>5</v>
      </c>
      <c r="L1510" s="8">
        <f t="shared" si="752"/>
        <v>1.0010247800000001</v>
      </c>
      <c r="M1510" s="120">
        <f t="shared" si="741"/>
        <v>1.00559942</v>
      </c>
      <c r="N1510" s="120">
        <f t="shared" si="760"/>
        <v>1.3141759285664638</v>
      </c>
      <c r="O1510" s="113">
        <f t="shared" si="737"/>
        <v>1.3155226600000001</v>
      </c>
      <c r="P1510" s="113">
        <f t="shared" si="745"/>
        <v>1471.10639163</v>
      </c>
      <c r="Q1510" s="11">
        <f t="shared" si="757"/>
        <v>0</v>
      </c>
      <c r="R1510" s="30">
        <f t="shared" si="753"/>
        <v>0</v>
      </c>
      <c r="S1510" s="8">
        <f t="shared" si="746"/>
        <v>0</v>
      </c>
      <c r="T1510" s="122">
        <f t="shared" si="754"/>
        <v>0.13059999999999999</v>
      </c>
      <c r="U1510" s="121">
        <f t="shared" si="762"/>
        <v>5</v>
      </c>
      <c r="V1510" s="121">
        <v>252</v>
      </c>
      <c r="W1510" s="120">
        <f t="shared" si="747"/>
        <v>1.002438454</v>
      </c>
      <c r="X1510" s="113">
        <f t="shared" si="761"/>
        <v>3.5872252599999999</v>
      </c>
      <c r="Y1510" s="113">
        <f t="shared" si="748"/>
        <v>0</v>
      </c>
      <c r="Z1510" s="125" t="str">
        <f t="shared" si="758"/>
        <v>J=</v>
      </c>
      <c r="AA1510" s="118">
        <f t="shared" si="759"/>
        <v>45677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>
        <f t="shared" si="749"/>
        <v>45656</v>
      </c>
      <c r="B1511" s="113">
        <f t="shared" si="742"/>
        <v>1474.6936168899999</v>
      </c>
      <c r="C1511" s="113">
        <f t="shared" si="755"/>
        <v>1118.26761816</v>
      </c>
      <c r="D1511" s="114">
        <f t="shared" si="750"/>
        <v>7036.33</v>
      </c>
      <c r="E1511" s="115">
        <f t="shared" si="738"/>
        <v>7063.77</v>
      </c>
      <c r="F1511" s="116">
        <f t="shared" si="739"/>
        <v>45616</v>
      </c>
      <c r="G1511" s="117">
        <f t="shared" si="743"/>
        <v>3.8997602443320289E-3</v>
      </c>
      <c r="H1511" s="118">
        <f t="shared" si="756"/>
        <v>45677</v>
      </c>
      <c r="I1511" s="118">
        <f t="shared" si="744"/>
        <v>45677</v>
      </c>
      <c r="J1511" s="119">
        <f t="shared" si="751"/>
        <v>19</v>
      </c>
      <c r="K1511" s="119">
        <f t="shared" si="740"/>
        <v>5</v>
      </c>
      <c r="L1511" s="8">
        <f t="shared" si="752"/>
        <v>1.0010247800000001</v>
      </c>
      <c r="M1511" s="120">
        <f t="shared" si="741"/>
        <v>1.00559942</v>
      </c>
      <c r="N1511" s="120">
        <f t="shared" si="760"/>
        <v>1.3141759285664638</v>
      </c>
      <c r="O1511" s="113">
        <f t="shared" si="737"/>
        <v>1.3155226600000001</v>
      </c>
      <c r="P1511" s="113">
        <f t="shared" si="745"/>
        <v>1471.10639163</v>
      </c>
      <c r="Q1511" s="11">
        <f t="shared" si="757"/>
        <v>0</v>
      </c>
      <c r="R1511" s="30">
        <f t="shared" si="753"/>
        <v>0</v>
      </c>
      <c r="S1511" s="8">
        <f t="shared" si="746"/>
        <v>0</v>
      </c>
      <c r="T1511" s="122">
        <f t="shared" si="754"/>
        <v>0.13059999999999999</v>
      </c>
      <c r="U1511" s="121">
        <f t="shared" si="762"/>
        <v>5</v>
      </c>
      <c r="V1511" s="121">
        <v>252</v>
      </c>
      <c r="W1511" s="120">
        <f t="shared" si="747"/>
        <v>1.002438454</v>
      </c>
      <c r="X1511" s="113">
        <f t="shared" si="761"/>
        <v>3.5872252599999999</v>
      </c>
      <c r="Y1511" s="113">
        <f t="shared" si="748"/>
        <v>0</v>
      </c>
      <c r="Z1511" s="125" t="str">
        <f t="shared" si="758"/>
        <v>J=</v>
      </c>
      <c r="AA1511" s="118">
        <f t="shared" si="759"/>
        <v>45677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>
        <f t="shared" si="749"/>
        <v>45657</v>
      </c>
      <c r="B1512" s="113">
        <f t="shared" si="742"/>
        <v>1475.7143873</v>
      </c>
      <c r="C1512" s="113">
        <f t="shared" si="755"/>
        <v>1118.26761816</v>
      </c>
      <c r="D1512" s="114">
        <f t="shared" si="750"/>
        <v>7036.33</v>
      </c>
      <c r="E1512" s="115">
        <f t="shared" si="738"/>
        <v>7063.77</v>
      </c>
      <c r="F1512" s="116">
        <f t="shared" si="739"/>
        <v>45616</v>
      </c>
      <c r="G1512" s="117">
        <f t="shared" si="743"/>
        <v>3.8997602443320289E-3</v>
      </c>
      <c r="H1512" s="118">
        <f t="shared" si="756"/>
        <v>45677</v>
      </c>
      <c r="I1512" s="118">
        <f t="shared" si="744"/>
        <v>45677</v>
      </c>
      <c r="J1512" s="119">
        <f t="shared" si="751"/>
        <v>19</v>
      </c>
      <c r="K1512" s="119">
        <f t="shared" si="740"/>
        <v>6</v>
      </c>
      <c r="L1512" s="8">
        <f t="shared" si="752"/>
        <v>1.00122986</v>
      </c>
      <c r="M1512" s="120">
        <f t="shared" si="741"/>
        <v>1.00559942</v>
      </c>
      <c r="N1512" s="120">
        <f t="shared" si="760"/>
        <v>1.3141759285664638</v>
      </c>
      <c r="O1512" s="113">
        <f t="shared" si="737"/>
        <v>1.3157921800000001</v>
      </c>
      <c r="P1512" s="113">
        <f t="shared" si="745"/>
        <v>1471.40778712</v>
      </c>
      <c r="Q1512" s="11">
        <f t="shared" si="757"/>
        <v>0</v>
      </c>
      <c r="R1512" s="30">
        <f t="shared" si="753"/>
        <v>0</v>
      </c>
      <c r="S1512" s="8">
        <f t="shared" si="746"/>
        <v>0</v>
      </c>
      <c r="T1512" s="122">
        <f t="shared" si="754"/>
        <v>0.13059999999999999</v>
      </c>
      <c r="U1512" s="121">
        <f t="shared" si="762"/>
        <v>6</v>
      </c>
      <c r="V1512" s="121">
        <v>252</v>
      </c>
      <c r="W1512" s="120">
        <f t="shared" si="747"/>
        <v>1.0029268570000001</v>
      </c>
      <c r="X1512" s="113">
        <f t="shared" si="761"/>
        <v>4.3066001800000002</v>
      </c>
      <c r="Y1512" s="113">
        <f t="shared" si="748"/>
        <v>0</v>
      </c>
      <c r="Z1512" s="125" t="str">
        <f t="shared" si="758"/>
        <v>J=</v>
      </c>
      <c r="AA1512" s="118">
        <f t="shared" si="759"/>
        <v>45677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>
        <f t="shared" si="749"/>
        <v>45658</v>
      </c>
      <c r="B1513" s="113">
        <f t="shared" si="742"/>
        <v>1476.73584873</v>
      </c>
      <c r="C1513" s="113">
        <f t="shared" si="755"/>
        <v>1118.26761816</v>
      </c>
      <c r="D1513" s="114">
        <f t="shared" si="750"/>
        <v>7036.33</v>
      </c>
      <c r="E1513" s="115">
        <f t="shared" si="738"/>
        <v>7063.77</v>
      </c>
      <c r="F1513" s="116">
        <f t="shared" si="739"/>
        <v>45616</v>
      </c>
      <c r="G1513" s="117">
        <f t="shared" si="743"/>
        <v>3.8997602443320289E-3</v>
      </c>
      <c r="H1513" s="118">
        <f t="shared" si="756"/>
        <v>45677</v>
      </c>
      <c r="I1513" s="118">
        <f t="shared" si="744"/>
        <v>45677</v>
      </c>
      <c r="J1513" s="119">
        <f t="shared" si="751"/>
        <v>19</v>
      </c>
      <c r="K1513" s="119">
        <f t="shared" si="740"/>
        <v>7</v>
      </c>
      <c r="L1513" s="8">
        <f t="shared" si="752"/>
        <v>1.00143498</v>
      </c>
      <c r="M1513" s="120">
        <f t="shared" si="741"/>
        <v>1.00559942</v>
      </c>
      <c r="N1513" s="120">
        <f t="shared" si="760"/>
        <v>1.3141759285664638</v>
      </c>
      <c r="O1513" s="113">
        <f t="shared" ref="O1513:O1576" si="763">TRUNC(TRUNC((L1513*N1513),15),8)</f>
        <v>1.3160617400000001</v>
      </c>
      <c r="P1513" s="113">
        <f t="shared" si="745"/>
        <v>1471.7092273400001</v>
      </c>
      <c r="Q1513" s="11">
        <f t="shared" si="757"/>
        <v>0</v>
      </c>
      <c r="R1513" s="30">
        <f t="shared" si="753"/>
        <v>0</v>
      </c>
      <c r="S1513" s="8">
        <f t="shared" si="746"/>
        <v>0</v>
      </c>
      <c r="T1513" s="122">
        <f t="shared" si="754"/>
        <v>0.13059999999999999</v>
      </c>
      <c r="U1513" s="121">
        <f t="shared" si="762"/>
        <v>7</v>
      </c>
      <c r="V1513" s="121">
        <v>252</v>
      </c>
      <c r="W1513" s="120">
        <f t="shared" si="747"/>
        <v>1.0034154989999999</v>
      </c>
      <c r="X1513" s="113">
        <f t="shared" si="761"/>
        <v>5.0266213899999999</v>
      </c>
      <c r="Y1513" s="113">
        <f t="shared" si="748"/>
        <v>0</v>
      </c>
      <c r="Z1513" s="125" t="str">
        <f t="shared" si="758"/>
        <v>J=</v>
      </c>
      <c r="AA1513" s="118">
        <f t="shared" si="759"/>
        <v>45677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>
        <f t="shared" si="749"/>
        <v>45659</v>
      </c>
      <c r="B1514" s="113">
        <f t="shared" si="742"/>
        <v>1476.73584873</v>
      </c>
      <c r="C1514" s="113">
        <f t="shared" si="755"/>
        <v>1118.26761816</v>
      </c>
      <c r="D1514" s="114">
        <f t="shared" si="750"/>
        <v>7036.33</v>
      </c>
      <c r="E1514" s="115">
        <f t="shared" ref="E1514:E1577" si="764">IF($K1514=1,VLOOKUP($A1513,$AO$10:$AS$131,4),E1513)</f>
        <v>7063.77</v>
      </c>
      <c r="F1514" s="116">
        <f t="shared" ref="F1514:F1577" si="765">IF($K1514=1,VLOOKUP($A1513,$AO$10:$AS$131,5),F1513)</f>
        <v>45616</v>
      </c>
      <c r="G1514" s="117">
        <f t="shared" si="743"/>
        <v>3.8997602443320289E-3</v>
      </c>
      <c r="H1514" s="118">
        <f t="shared" si="756"/>
        <v>45677</v>
      </c>
      <c r="I1514" s="118">
        <f t="shared" si="744"/>
        <v>45677</v>
      </c>
      <c r="J1514" s="119">
        <f t="shared" si="751"/>
        <v>19</v>
      </c>
      <c r="K1514" s="119">
        <f t="shared" ref="K1514:K1577" si="766">(J1514-(NETWORKDAYS(A1514,I1514,AD$176:AD$502)-1))</f>
        <v>7</v>
      </c>
      <c r="L1514" s="8">
        <f t="shared" si="752"/>
        <v>1.00143498</v>
      </c>
      <c r="M1514" s="120">
        <f t="shared" ref="M1514:M1577" si="767">IF(I1514&gt;I1513,L1513,M1513)</f>
        <v>1.00559942</v>
      </c>
      <c r="N1514" s="120">
        <f t="shared" si="760"/>
        <v>1.3141759285664638</v>
      </c>
      <c r="O1514" s="113">
        <f t="shared" si="763"/>
        <v>1.3160617400000001</v>
      </c>
      <c r="P1514" s="113">
        <f t="shared" si="745"/>
        <v>1471.7092273400001</v>
      </c>
      <c r="Q1514" s="11">
        <f t="shared" si="757"/>
        <v>0</v>
      </c>
      <c r="R1514" s="30">
        <f t="shared" si="753"/>
        <v>0</v>
      </c>
      <c r="S1514" s="8">
        <f t="shared" si="746"/>
        <v>0</v>
      </c>
      <c r="T1514" s="122">
        <f t="shared" si="754"/>
        <v>0.13059999999999999</v>
      </c>
      <c r="U1514" s="121">
        <f t="shared" si="762"/>
        <v>7</v>
      </c>
      <c r="V1514" s="121">
        <v>252</v>
      </c>
      <c r="W1514" s="120">
        <f t="shared" si="747"/>
        <v>1.0034154989999999</v>
      </c>
      <c r="X1514" s="113">
        <f t="shared" si="761"/>
        <v>5.0266213899999999</v>
      </c>
      <c r="Y1514" s="113">
        <f t="shared" si="748"/>
        <v>0</v>
      </c>
      <c r="Z1514" s="125" t="str">
        <f t="shared" si="758"/>
        <v>J=</v>
      </c>
      <c r="AA1514" s="118">
        <f t="shared" si="759"/>
        <v>45677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>
        <f t="shared" si="749"/>
        <v>45660</v>
      </c>
      <c r="B1515" s="113">
        <f t="shared" si="742"/>
        <v>1477.7580336699998</v>
      </c>
      <c r="C1515" s="113">
        <f t="shared" si="755"/>
        <v>1118.26761816</v>
      </c>
      <c r="D1515" s="114">
        <f t="shared" si="750"/>
        <v>7036.33</v>
      </c>
      <c r="E1515" s="115">
        <f t="shared" si="764"/>
        <v>7063.77</v>
      </c>
      <c r="F1515" s="116">
        <f t="shared" si="765"/>
        <v>45616</v>
      </c>
      <c r="G1515" s="117">
        <f t="shared" si="743"/>
        <v>3.8997602443320289E-3</v>
      </c>
      <c r="H1515" s="118">
        <f t="shared" si="756"/>
        <v>45677</v>
      </c>
      <c r="I1515" s="118">
        <f t="shared" si="744"/>
        <v>45677</v>
      </c>
      <c r="J1515" s="119">
        <f t="shared" si="751"/>
        <v>19</v>
      </c>
      <c r="K1515" s="119">
        <f t="shared" si="766"/>
        <v>8</v>
      </c>
      <c r="L1515" s="8">
        <f t="shared" si="752"/>
        <v>1.0016401500000001</v>
      </c>
      <c r="M1515" s="120">
        <f t="shared" si="767"/>
        <v>1.00559942</v>
      </c>
      <c r="N1515" s="120">
        <f t="shared" si="760"/>
        <v>1.3141759285664638</v>
      </c>
      <c r="O1515" s="113">
        <f t="shared" si="763"/>
        <v>1.3163313699999999</v>
      </c>
      <c r="P1515" s="113">
        <f t="shared" si="745"/>
        <v>1472.0107458299999</v>
      </c>
      <c r="Q1515" s="11">
        <f t="shared" si="757"/>
        <v>0</v>
      </c>
      <c r="R1515" s="30">
        <f t="shared" si="753"/>
        <v>0</v>
      </c>
      <c r="S1515" s="8">
        <f t="shared" si="746"/>
        <v>0</v>
      </c>
      <c r="T1515" s="122">
        <f t="shared" si="754"/>
        <v>0.13059999999999999</v>
      </c>
      <c r="U1515" s="121">
        <f t="shared" si="762"/>
        <v>8</v>
      </c>
      <c r="V1515" s="121">
        <v>252</v>
      </c>
      <c r="W1515" s="120">
        <f t="shared" si="747"/>
        <v>1.003904379</v>
      </c>
      <c r="X1515" s="113">
        <f t="shared" si="761"/>
        <v>5.7472878400000003</v>
      </c>
      <c r="Y1515" s="113">
        <f t="shared" si="748"/>
        <v>0</v>
      </c>
      <c r="Z1515" s="125" t="str">
        <f t="shared" si="758"/>
        <v>J=</v>
      </c>
      <c r="AA1515" s="118">
        <f t="shared" si="759"/>
        <v>45677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>
        <f t="shared" si="749"/>
        <v>45661</v>
      </c>
      <c r="B1516" s="113">
        <f t="shared" si="742"/>
        <v>1478.78092001</v>
      </c>
      <c r="C1516" s="113">
        <f t="shared" si="755"/>
        <v>1118.26761816</v>
      </c>
      <c r="D1516" s="114">
        <f t="shared" si="750"/>
        <v>7036.33</v>
      </c>
      <c r="E1516" s="115">
        <f t="shared" si="764"/>
        <v>7063.77</v>
      </c>
      <c r="F1516" s="116">
        <f t="shared" si="765"/>
        <v>45616</v>
      </c>
      <c r="G1516" s="117">
        <f t="shared" si="743"/>
        <v>3.8997602443320289E-3</v>
      </c>
      <c r="H1516" s="118">
        <f t="shared" si="756"/>
        <v>45677</v>
      </c>
      <c r="I1516" s="118">
        <f t="shared" si="744"/>
        <v>45677</v>
      </c>
      <c r="J1516" s="119">
        <f t="shared" si="751"/>
        <v>19</v>
      </c>
      <c r="K1516" s="119">
        <f t="shared" si="766"/>
        <v>9</v>
      </c>
      <c r="L1516" s="8">
        <f t="shared" si="752"/>
        <v>1.0018453599999999</v>
      </c>
      <c r="M1516" s="120">
        <f t="shared" si="767"/>
        <v>1.00559942</v>
      </c>
      <c r="N1516" s="120">
        <f t="shared" si="760"/>
        <v>1.3141759285664638</v>
      </c>
      <c r="O1516" s="113">
        <f t="shared" si="763"/>
        <v>1.3166010500000001</v>
      </c>
      <c r="P1516" s="113">
        <f t="shared" si="745"/>
        <v>1472.3123202500001</v>
      </c>
      <c r="Q1516" s="11">
        <f t="shared" si="757"/>
        <v>0</v>
      </c>
      <c r="R1516" s="30">
        <f t="shared" si="753"/>
        <v>0</v>
      </c>
      <c r="S1516" s="8">
        <f t="shared" si="746"/>
        <v>0</v>
      </c>
      <c r="T1516" s="122">
        <f t="shared" si="754"/>
        <v>0.13059999999999999</v>
      </c>
      <c r="U1516" s="121">
        <f t="shared" si="762"/>
        <v>9</v>
      </c>
      <c r="V1516" s="121">
        <v>252</v>
      </c>
      <c r="W1516" s="120">
        <f t="shared" si="747"/>
        <v>1.0043934969999999</v>
      </c>
      <c r="X1516" s="113">
        <f t="shared" si="761"/>
        <v>6.46859976</v>
      </c>
      <c r="Y1516" s="113">
        <f t="shared" si="748"/>
        <v>0</v>
      </c>
      <c r="Z1516" s="125" t="str">
        <f t="shared" si="758"/>
        <v>J=</v>
      </c>
      <c r="AA1516" s="118">
        <f t="shared" si="759"/>
        <v>45677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>
        <f t="shared" si="749"/>
        <v>45662</v>
      </c>
      <c r="B1517" s="113">
        <f t="shared" si="742"/>
        <v>1478.78092001</v>
      </c>
      <c r="C1517" s="113">
        <f t="shared" si="755"/>
        <v>1118.26761816</v>
      </c>
      <c r="D1517" s="114">
        <f t="shared" si="750"/>
        <v>7036.33</v>
      </c>
      <c r="E1517" s="115">
        <f t="shared" si="764"/>
        <v>7063.77</v>
      </c>
      <c r="F1517" s="116">
        <f t="shared" si="765"/>
        <v>45616</v>
      </c>
      <c r="G1517" s="117">
        <f t="shared" si="743"/>
        <v>3.8997602443320289E-3</v>
      </c>
      <c r="H1517" s="118">
        <f t="shared" si="756"/>
        <v>45677</v>
      </c>
      <c r="I1517" s="118">
        <f t="shared" si="744"/>
        <v>45677</v>
      </c>
      <c r="J1517" s="119">
        <f t="shared" si="751"/>
        <v>19</v>
      </c>
      <c r="K1517" s="119">
        <f t="shared" si="766"/>
        <v>9</v>
      </c>
      <c r="L1517" s="8">
        <f t="shared" si="752"/>
        <v>1.0018453599999999</v>
      </c>
      <c r="M1517" s="120">
        <f t="shared" si="767"/>
        <v>1.00559942</v>
      </c>
      <c r="N1517" s="120">
        <f t="shared" si="760"/>
        <v>1.3141759285664638</v>
      </c>
      <c r="O1517" s="113">
        <f t="shared" si="763"/>
        <v>1.3166010500000001</v>
      </c>
      <c r="P1517" s="113">
        <f t="shared" si="745"/>
        <v>1472.3123202500001</v>
      </c>
      <c r="Q1517" s="11">
        <f t="shared" si="757"/>
        <v>0</v>
      </c>
      <c r="R1517" s="30">
        <f t="shared" si="753"/>
        <v>0</v>
      </c>
      <c r="S1517" s="8">
        <f t="shared" si="746"/>
        <v>0</v>
      </c>
      <c r="T1517" s="122">
        <f t="shared" si="754"/>
        <v>0.13059999999999999</v>
      </c>
      <c r="U1517" s="121">
        <f t="shared" si="762"/>
        <v>9</v>
      </c>
      <c r="V1517" s="121">
        <v>252</v>
      </c>
      <c r="W1517" s="120">
        <f t="shared" si="747"/>
        <v>1.0043934969999999</v>
      </c>
      <c r="X1517" s="113">
        <f t="shared" si="761"/>
        <v>6.46859976</v>
      </c>
      <c r="Y1517" s="113">
        <f t="shared" si="748"/>
        <v>0</v>
      </c>
      <c r="Z1517" s="125" t="str">
        <f t="shared" si="758"/>
        <v>J=</v>
      </c>
      <c r="AA1517" s="118">
        <f t="shared" si="759"/>
        <v>45677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>
        <f t="shared" si="749"/>
        <v>45663</v>
      </c>
      <c r="B1518" s="113">
        <f t="shared" si="742"/>
        <v>1478.78092001</v>
      </c>
      <c r="C1518" s="113">
        <f t="shared" si="755"/>
        <v>1118.26761816</v>
      </c>
      <c r="D1518" s="114">
        <f t="shared" si="750"/>
        <v>7036.33</v>
      </c>
      <c r="E1518" s="115">
        <f t="shared" si="764"/>
        <v>7063.77</v>
      </c>
      <c r="F1518" s="116">
        <f t="shared" si="765"/>
        <v>45616</v>
      </c>
      <c r="G1518" s="117">
        <f t="shared" si="743"/>
        <v>3.8997602443320289E-3</v>
      </c>
      <c r="H1518" s="118">
        <f t="shared" si="756"/>
        <v>45677</v>
      </c>
      <c r="I1518" s="118">
        <f t="shared" si="744"/>
        <v>45677</v>
      </c>
      <c r="J1518" s="119">
        <f t="shared" si="751"/>
        <v>19</v>
      </c>
      <c r="K1518" s="119">
        <f t="shared" si="766"/>
        <v>9</v>
      </c>
      <c r="L1518" s="8">
        <f t="shared" si="752"/>
        <v>1.0018453599999999</v>
      </c>
      <c r="M1518" s="120">
        <f t="shared" si="767"/>
        <v>1.00559942</v>
      </c>
      <c r="N1518" s="120">
        <f t="shared" si="760"/>
        <v>1.3141759285664638</v>
      </c>
      <c r="O1518" s="113">
        <f t="shared" si="763"/>
        <v>1.3166010500000001</v>
      </c>
      <c r="P1518" s="113">
        <f t="shared" si="745"/>
        <v>1472.3123202500001</v>
      </c>
      <c r="Q1518" s="11">
        <f t="shared" si="757"/>
        <v>0</v>
      </c>
      <c r="R1518" s="30">
        <f t="shared" si="753"/>
        <v>0</v>
      </c>
      <c r="S1518" s="8">
        <f t="shared" si="746"/>
        <v>0</v>
      </c>
      <c r="T1518" s="122">
        <f t="shared" si="754"/>
        <v>0.13059999999999999</v>
      </c>
      <c r="U1518" s="121">
        <f t="shared" si="762"/>
        <v>9</v>
      </c>
      <c r="V1518" s="121">
        <v>252</v>
      </c>
      <c r="W1518" s="120">
        <f t="shared" si="747"/>
        <v>1.0043934969999999</v>
      </c>
      <c r="X1518" s="113">
        <f t="shared" si="761"/>
        <v>6.46859976</v>
      </c>
      <c r="Y1518" s="113">
        <f t="shared" si="748"/>
        <v>0</v>
      </c>
      <c r="Z1518" s="125" t="str">
        <f t="shared" si="758"/>
        <v>J=</v>
      </c>
      <c r="AA1518" s="118">
        <f t="shared" si="759"/>
        <v>45677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>
        <f t="shared" si="749"/>
        <v>45664</v>
      </c>
      <c r="B1519" s="113">
        <f t="shared" si="742"/>
        <v>1479.8045192500001</v>
      </c>
      <c r="C1519" s="113">
        <f t="shared" si="755"/>
        <v>1118.26761816</v>
      </c>
      <c r="D1519" s="114">
        <f t="shared" si="750"/>
        <v>7036.33</v>
      </c>
      <c r="E1519" s="115">
        <f t="shared" si="764"/>
        <v>7063.77</v>
      </c>
      <c r="F1519" s="116">
        <f t="shared" si="765"/>
        <v>45616</v>
      </c>
      <c r="G1519" s="117">
        <f t="shared" si="743"/>
        <v>3.8997602443320289E-3</v>
      </c>
      <c r="H1519" s="118">
        <f t="shared" si="756"/>
        <v>45677</v>
      </c>
      <c r="I1519" s="118">
        <f t="shared" si="744"/>
        <v>45677</v>
      </c>
      <c r="J1519" s="119">
        <f t="shared" si="751"/>
        <v>19</v>
      </c>
      <c r="K1519" s="119">
        <f t="shared" si="766"/>
        <v>10</v>
      </c>
      <c r="L1519" s="8">
        <f t="shared" si="752"/>
        <v>1.00205061</v>
      </c>
      <c r="M1519" s="120">
        <f t="shared" si="767"/>
        <v>1.00559942</v>
      </c>
      <c r="N1519" s="120">
        <f t="shared" si="760"/>
        <v>1.3141759285664638</v>
      </c>
      <c r="O1519" s="113">
        <f t="shared" si="763"/>
        <v>1.3168707900000001</v>
      </c>
      <c r="P1519" s="113">
        <f t="shared" si="745"/>
        <v>1472.61396175</v>
      </c>
      <c r="Q1519" s="11">
        <f t="shared" si="757"/>
        <v>0</v>
      </c>
      <c r="R1519" s="30">
        <f t="shared" si="753"/>
        <v>0</v>
      </c>
      <c r="S1519" s="8">
        <f t="shared" si="746"/>
        <v>0</v>
      </c>
      <c r="T1519" s="122">
        <f t="shared" si="754"/>
        <v>0.13059999999999999</v>
      </c>
      <c r="U1519" s="121">
        <f t="shared" si="762"/>
        <v>10</v>
      </c>
      <c r="V1519" s="121">
        <v>252</v>
      </c>
      <c r="W1519" s="120">
        <f t="shared" si="747"/>
        <v>1.004882853</v>
      </c>
      <c r="X1519" s="113">
        <f t="shared" si="761"/>
        <v>7.1905574999999997</v>
      </c>
      <c r="Y1519" s="113">
        <f t="shared" si="748"/>
        <v>0</v>
      </c>
      <c r="Z1519" s="125" t="str">
        <f t="shared" si="758"/>
        <v>J=</v>
      </c>
      <c r="AA1519" s="118">
        <f t="shared" si="759"/>
        <v>45677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>
        <f t="shared" si="749"/>
        <v>45665</v>
      </c>
      <c r="B1520" s="113">
        <f t="shared" si="742"/>
        <v>1480.82881071</v>
      </c>
      <c r="C1520" s="113">
        <f t="shared" si="755"/>
        <v>1118.26761816</v>
      </c>
      <c r="D1520" s="114">
        <f t="shared" si="750"/>
        <v>7036.33</v>
      </c>
      <c r="E1520" s="115">
        <f t="shared" si="764"/>
        <v>7063.77</v>
      </c>
      <c r="F1520" s="116">
        <f t="shared" si="765"/>
        <v>45616</v>
      </c>
      <c r="G1520" s="117">
        <f t="shared" si="743"/>
        <v>3.8997602443320289E-3</v>
      </c>
      <c r="H1520" s="118">
        <f t="shared" si="756"/>
        <v>45677</v>
      </c>
      <c r="I1520" s="118">
        <f t="shared" si="744"/>
        <v>45677</v>
      </c>
      <c r="J1520" s="119">
        <f t="shared" si="751"/>
        <v>19</v>
      </c>
      <c r="K1520" s="119">
        <f t="shared" si="766"/>
        <v>11</v>
      </c>
      <c r="L1520" s="8">
        <f t="shared" si="752"/>
        <v>1.0022559</v>
      </c>
      <c r="M1520" s="120">
        <f t="shared" si="767"/>
        <v>1.00559942</v>
      </c>
      <c r="N1520" s="120">
        <f t="shared" si="760"/>
        <v>1.3141759285664638</v>
      </c>
      <c r="O1520" s="113">
        <f t="shared" si="763"/>
        <v>1.3171405700000001</v>
      </c>
      <c r="P1520" s="113">
        <f t="shared" si="745"/>
        <v>1472.91564799</v>
      </c>
      <c r="Q1520" s="11">
        <f t="shared" si="757"/>
        <v>0</v>
      </c>
      <c r="R1520" s="30">
        <f t="shared" si="753"/>
        <v>0</v>
      </c>
      <c r="S1520" s="8">
        <f t="shared" si="746"/>
        <v>0</v>
      </c>
      <c r="T1520" s="122">
        <f t="shared" si="754"/>
        <v>0.13059999999999999</v>
      </c>
      <c r="U1520" s="121">
        <f t="shared" si="762"/>
        <v>11</v>
      </c>
      <c r="V1520" s="121">
        <v>252</v>
      </c>
      <c r="W1520" s="120">
        <f t="shared" si="747"/>
        <v>1.0053724479999999</v>
      </c>
      <c r="X1520" s="113">
        <f t="shared" si="761"/>
        <v>7.9131627199999999</v>
      </c>
      <c r="Y1520" s="113">
        <f t="shared" si="748"/>
        <v>0</v>
      </c>
      <c r="Z1520" s="125" t="str">
        <f t="shared" si="758"/>
        <v>J=</v>
      </c>
      <c r="AA1520" s="118">
        <f t="shared" si="759"/>
        <v>45677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>
        <f t="shared" si="749"/>
        <v>45666</v>
      </c>
      <c r="B1521" s="113">
        <f t="shared" si="742"/>
        <v>1481.8538381999999</v>
      </c>
      <c r="C1521" s="113">
        <f t="shared" si="755"/>
        <v>1118.26761816</v>
      </c>
      <c r="D1521" s="114">
        <f t="shared" si="750"/>
        <v>7036.33</v>
      </c>
      <c r="E1521" s="115">
        <f t="shared" si="764"/>
        <v>7063.77</v>
      </c>
      <c r="F1521" s="116">
        <f t="shared" si="765"/>
        <v>45616</v>
      </c>
      <c r="G1521" s="117">
        <f t="shared" si="743"/>
        <v>3.8997602443320289E-3</v>
      </c>
      <c r="H1521" s="118">
        <f t="shared" si="756"/>
        <v>45677</v>
      </c>
      <c r="I1521" s="118">
        <f t="shared" si="744"/>
        <v>45677</v>
      </c>
      <c r="J1521" s="119">
        <f t="shared" si="751"/>
        <v>19</v>
      </c>
      <c r="K1521" s="119">
        <f t="shared" si="766"/>
        <v>12</v>
      </c>
      <c r="L1521" s="8">
        <f t="shared" si="752"/>
        <v>1.0024612399999999</v>
      </c>
      <c r="M1521" s="120">
        <f t="shared" si="767"/>
        <v>1.00559942</v>
      </c>
      <c r="N1521" s="120">
        <f t="shared" si="760"/>
        <v>1.3141759285664638</v>
      </c>
      <c r="O1521" s="113">
        <f t="shared" si="763"/>
        <v>1.31741043</v>
      </c>
      <c r="P1521" s="113">
        <f t="shared" si="745"/>
        <v>1473.21742369</v>
      </c>
      <c r="Q1521" s="11">
        <f t="shared" si="757"/>
        <v>0</v>
      </c>
      <c r="R1521" s="30">
        <f t="shared" si="753"/>
        <v>0</v>
      </c>
      <c r="S1521" s="8">
        <f t="shared" si="746"/>
        <v>0</v>
      </c>
      <c r="T1521" s="122">
        <f t="shared" si="754"/>
        <v>0.13059999999999999</v>
      </c>
      <c r="U1521" s="121">
        <f t="shared" si="762"/>
        <v>12</v>
      </c>
      <c r="V1521" s="121">
        <v>252</v>
      </c>
      <c r="W1521" s="120">
        <f t="shared" si="747"/>
        <v>1.005862281</v>
      </c>
      <c r="X1521" s="113">
        <f t="shared" si="761"/>
        <v>8.6364145099999998</v>
      </c>
      <c r="Y1521" s="113">
        <f t="shared" si="748"/>
        <v>0</v>
      </c>
      <c r="Z1521" s="125" t="str">
        <f t="shared" si="758"/>
        <v>J=</v>
      </c>
      <c r="AA1521" s="118">
        <f t="shared" si="759"/>
        <v>45677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>
        <f t="shared" si="749"/>
        <v>45667</v>
      </c>
      <c r="B1522" s="113">
        <f t="shared" si="742"/>
        <v>1482.8795472499999</v>
      </c>
      <c r="C1522" s="113">
        <f t="shared" si="755"/>
        <v>1118.26761816</v>
      </c>
      <c r="D1522" s="114">
        <f t="shared" si="750"/>
        <v>7036.33</v>
      </c>
      <c r="E1522" s="115">
        <f t="shared" si="764"/>
        <v>7063.77</v>
      </c>
      <c r="F1522" s="116">
        <f t="shared" si="765"/>
        <v>45616</v>
      </c>
      <c r="G1522" s="117">
        <f t="shared" si="743"/>
        <v>3.8997602443320289E-3</v>
      </c>
      <c r="H1522" s="118">
        <f t="shared" si="756"/>
        <v>45677</v>
      </c>
      <c r="I1522" s="118">
        <f t="shared" si="744"/>
        <v>45677</v>
      </c>
      <c r="J1522" s="119">
        <f t="shared" si="751"/>
        <v>19</v>
      </c>
      <c r="K1522" s="119">
        <f t="shared" si="766"/>
        <v>13</v>
      </c>
      <c r="L1522" s="8">
        <f t="shared" si="752"/>
        <v>1.0026666099999999</v>
      </c>
      <c r="M1522" s="120">
        <f t="shared" si="767"/>
        <v>1.00559942</v>
      </c>
      <c r="N1522" s="120">
        <f t="shared" si="760"/>
        <v>1.3141759285664638</v>
      </c>
      <c r="O1522" s="113">
        <f t="shared" si="763"/>
        <v>1.31768032</v>
      </c>
      <c r="P1522" s="113">
        <f t="shared" si="745"/>
        <v>1473.5192329399999</v>
      </c>
      <c r="Q1522" s="11">
        <f t="shared" si="757"/>
        <v>0</v>
      </c>
      <c r="R1522" s="30">
        <f t="shared" si="753"/>
        <v>0</v>
      </c>
      <c r="S1522" s="8">
        <f t="shared" si="746"/>
        <v>0</v>
      </c>
      <c r="T1522" s="122">
        <f t="shared" si="754"/>
        <v>0.13059999999999999</v>
      </c>
      <c r="U1522" s="121">
        <f t="shared" si="762"/>
        <v>13</v>
      </c>
      <c r="V1522" s="121">
        <v>252</v>
      </c>
      <c r="W1522" s="120">
        <f t="shared" si="747"/>
        <v>1.006352353</v>
      </c>
      <c r="X1522" s="113">
        <f t="shared" si="761"/>
        <v>9.3603143099999997</v>
      </c>
      <c r="Y1522" s="113">
        <f t="shared" si="748"/>
        <v>0</v>
      </c>
      <c r="Z1522" s="125" t="str">
        <f t="shared" si="758"/>
        <v>J=</v>
      </c>
      <c r="AA1522" s="118">
        <f t="shared" si="759"/>
        <v>45677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>
        <f t="shared" si="749"/>
        <v>45668</v>
      </c>
      <c r="B1523" s="113">
        <f t="shared" si="742"/>
        <v>1483.90598318</v>
      </c>
      <c r="C1523" s="113">
        <f t="shared" si="755"/>
        <v>1118.26761816</v>
      </c>
      <c r="D1523" s="114">
        <f t="shared" si="750"/>
        <v>7036.33</v>
      </c>
      <c r="E1523" s="115">
        <f t="shared" si="764"/>
        <v>7063.77</v>
      </c>
      <c r="F1523" s="116">
        <f t="shared" si="765"/>
        <v>45616</v>
      </c>
      <c r="G1523" s="117">
        <f t="shared" si="743"/>
        <v>3.8997602443320289E-3</v>
      </c>
      <c r="H1523" s="118">
        <f t="shared" si="756"/>
        <v>45677</v>
      </c>
      <c r="I1523" s="118">
        <f t="shared" si="744"/>
        <v>45677</v>
      </c>
      <c r="J1523" s="119">
        <f t="shared" si="751"/>
        <v>19</v>
      </c>
      <c r="K1523" s="119">
        <f t="shared" si="766"/>
        <v>14</v>
      </c>
      <c r="L1523" s="8">
        <f t="shared" si="752"/>
        <v>1.00287203</v>
      </c>
      <c r="M1523" s="120">
        <f t="shared" si="767"/>
        <v>1.00559942</v>
      </c>
      <c r="N1523" s="120">
        <f t="shared" si="760"/>
        <v>1.3141759285664638</v>
      </c>
      <c r="O1523" s="113">
        <f t="shared" si="763"/>
        <v>1.31795028</v>
      </c>
      <c r="P1523" s="113">
        <f t="shared" si="745"/>
        <v>1473.82112046</v>
      </c>
      <c r="Q1523" s="11">
        <f t="shared" si="757"/>
        <v>0</v>
      </c>
      <c r="R1523" s="30">
        <f t="shared" si="753"/>
        <v>0</v>
      </c>
      <c r="S1523" s="8">
        <f t="shared" si="746"/>
        <v>0</v>
      </c>
      <c r="T1523" s="122">
        <f t="shared" si="754"/>
        <v>0.13059999999999999</v>
      </c>
      <c r="U1523" s="121">
        <f t="shared" si="762"/>
        <v>14</v>
      </c>
      <c r="V1523" s="121">
        <v>252</v>
      </c>
      <c r="W1523" s="120">
        <f t="shared" si="747"/>
        <v>1.0068426640000001</v>
      </c>
      <c r="X1523" s="113">
        <f t="shared" si="761"/>
        <v>10.08486272</v>
      </c>
      <c r="Y1523" s="113">
        <f t="shared" si="748"/>
        <v>0</v>
      </c>
      <c r="Z1523" s="125" t="str">
        <f t="shared" si="758"/>
        <v>J=</v>
      </c>
      <c r="AA1523" s="118">
        <f t="shared" si="759"/>
        <v>45677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>
        <f t="shared" si="749"/>
        <v>45669</v>
      </c>
      <c r="B1524" s="113">
        <f t="shared" si="742"/>
        <v>1483.90598318</v>
      </c>
      <c r="C1524" s="113">
        <f t="shared" si="755"/>
        <v>1118.26761816</v>
      </c>
      <c r="D1524" s="114">
        <f t="shared" si="750"/>
        <v>7036.33</v>
      </c>
      <c r="E1524" s="115">
        <f t="shared" si="764"/>
        <v>7063.77</v>
      </c>
      <c r="F1524" s="116">
        <f t="shared" si="765"/>
        <v>45616</v>
      </c>
      <c r="G1524" s="117">
        <f t="shared" si="743"/>
        <v>3.8997602443320289E-3</v>
      </c>
      <c r="H1524" s="118">
        <f t="shared" si="756"/>
        <v>45677</v>
      </c>
      <c r="I1524" s="118">
        <f t="shared" si="744"/>
        <v>45677</v>
      </c>
      <c r="J1524" s="119">
        <f t="shared" si="751"/>
        <v>19</v>
      </c>
      <c r="K1524" s="119">
        <f t="shared" si="766"/>
        <v>14</v>
      </c>
      <c r="L1524" s="8">
        <f t="shared" si="752"/>
        <v>1.00287203</v>
      </c>
      <c r="M1524" s="120">
        <f t="shared" si="767"/>
        <v>1.00559942</v>
      </c>
      <c r="N1524" s="120">
        <f t="shared" si="760"/>
        <v>1.3141759285664638</v>
      </c>
      <c r="O1524" s="113">
        <f t="shared" si="763"/>
        <v>1.31795028</v>
      </c>
      <c r="P1524" s="113">
        <f t="shared" si="745"/>
        <v>1473.82112046</v>
      </c>
      <c r="Q1524" s="11">
        <f t="shared" si="757"/>
        <v>0</v>
      </c>
      <c r="R1524" s="30">
        <f t="shared" si="753"/>
        <v>0</v>
      </c>
      <c r="S1524" s="8">
        <f t="shared" si="746"/>
        <v>0</v>
      </c>
      <c r="T1524" s="122">
        <f t="shared" si="754"/>
        <v>0.13059999999999999</v>
      </c>
      <c r="U1524" s="121">
        <f t="shared" si="762"/>
        <v>14</v>
      </c>
      <c r="V1524" s="121">
        <v>252</v>
      </c>
      <c r="W1524" s="120">
        <f t="shared" si="747"/>
        <v>1.0068426640000001</v>
      </c>
      <c r="X1524" s="113">
        <f t="shared" si="761"/>
        <v>10.08486272</v>
      </c>
      <c r="Y1524" s="113">
        <f t="shared" si="748"/>
        <v>0</v>
      </c>
      <c r="Z1524" s="125" t="str">
        <f t="shared" si="758"/>
        <v>J=</v>
      </c>
      <c r="AA1524" s="118">
        <f t="shared" si="759"/>
        <v>45677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>
        <f t="shared" si="749"/>
        <v>45670</v>
      </c>
      <c r="B1525" s="113">
        <f t="shared" si="742"/>
        <v>1483.90598318</v>
      </c>
      <c r="C1525" s="113">
        <f t="shared" si="755"/>
        <v>1118.26761816</v>
      </c>
      <c r="D1525" s="114">
        <f t="shared" si="750"/>
        <v>7036.33</v>
      </c>
      <c r="E1525" s="115">
        <f t="shared" si="764"/>
        <v>7063.77</v>
      </c>
      <c r="F1525" s="116">
        <f t="shared" si="765"/>
        <v>45616</v>
      </c>
      <c r="G1525" s="117">
        <f t="shared" si="743"/>
        <v>3.8997602443320289E-3</v>
      </c>
      <c r="H1525" s="118">
        <f t="shared" si="756"/>
        <v>45677</v>
      </c>
      <c r="I1525" s="118">
        <f t="shared" si="744"/>
        <v>45677</v>
      </c>
      <c r="J1525" s="119">
        <f t="shared" si="751"/>
        <v>19</v>
      </c>
      <c r="K1525" s="119">
        <f t="shared" si="766"/>
        <v>14</v>
      </c>
      <c r="L1525" s="8">
        <f t="shared" si="752"/>
        <v>1.00287203</v>
      </c>
      <c r="M1525" s="120">
        <f t="shared" si="767"/>
        <v>1.00559942</v>
      </c>
      <c r="N1525" s="120">
        <f t="shared" si="760"/>
        <v>1.3141759285664638</v>
      </c>
      <c r="O1525" s="113">
        <f t="shared" si="763"/>
        <v>1.31795028</v>
      </c>
      <c r="P1525" s="113">
        <f t="shared" si="745"/>
        <v>1473.82112046</v>
      </c>
      <c r="Q1525" s="11">
        <f t="shared" si="757"/>
        <v>0</v>
      </c>
      <c r="R1525" s="30">
        <f t="shared" si="753"/>
        <v>0</v>
      </c>
      <c r="S1525" s="8">
        <f t="shared" si="746"/>
        <v>0</v>
      </c>
      <c r="T1525" s="122">
        <f t="shared" si="754"/>
        <v>0.13059999999999999</v>
      </c>
      <c r="U1525" s="121">
        <f t="shared" si="762"/>
        <v>14</v>
      </c>
      <c r="V1525" s="121">
        <v>252</v>
      </c>
      <c r="W1525" s="120">
        <f t="shared" si="747"/>
        <v>1.0068426640000001</v>
      </c>
      <c r="X1525" s="113">
        <f t="shared" si="761"/>
        <v>10.08486272</v>
      </c>
      <c r="Y1525" s="113">
        <f t="shared" si="748"/>
        <v>0</v>
      </c>
      <c r="Z1525" s="125" t="str">
        <f t="shared" si="758"/>
        <v>J=</v>
      </c>
      <c r="AA1525" s="118">
        <f t="shared" si="759"/>
        <v>45677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>
        <f t="shared" si="749"/>
        <v>45671</v>
      </c>
      <c r="B1526" s="113">
        <f t="shared" si="742"/>
        <v>1484.93312231</v>
      </c>
      <c r="C1526" s="113">
        <f t="shared" si="755"/>
        <v>1118.26761816</v>
      </c>
      <c r="D1526" s="114">
        <f t="shared" si="750"/>
        <v>7036.33</v>
      </c>
      <c r="E1526" s="115">
        <f t="shared" si="764"/>
        <v>7063.77</v>
      </c>
      <c r="F1526" s="116">
        <f t="shared" si="765"/>
        <v>45616</v>
      </c>
      <c r="G1526" s="117">
        <f t="shared" si="743"/>
        <v>3.8997602443320289E-3</v>
      </c>
      <c r="H1526" s="118">
        <f t="shared" si="756"/>
        <v>45677</v>
      </c>
      <c r="I1526" s="118">
        <f t="shared" si="744"/>
        <v>45677</v>
      </c>
      <c r="J1526" s="119">
        <f t="shared" si="751"/>
        <v>19</v>
      </c>
      <c r="K1526" s="119">
        <f t="shared" si="766"/>
        <v>15</v>
      </c>
      <c r="L1526" s="8">
        <f t="shared" si="752"/>
        <v>1.0030774899999999</v>
      </c>
      <c r="M1526" s="120">
        <f t="shared" si="767"/>
        <v>1.00559942</v>
      </c>
      <c r="N1526" s="120">
        <f t="shared" si="760"/>
        <v>1.3141759285664638</v>
      </c>
      <c r="O1526" s="113">
        <f t="shared" si="763"/>
        <v>1.31822029</v>
      </c>
      <c r="P1526" s="113">
        <f t="shared" si="745"/>
        <v>1474.1230639</v>
      </c>
      <c r="Q1526" s="11">
        <f t="shared" si="757"/>
        <v>0</v>
      </c>
      <c r="R1526" s="30">
        <f t="shared" si="753"/>
        <v>0</v>
      </c>
      <c r="S1526" s="8">
        <f t="shared" si="746"/>
        <v>0</v>
      </c>
      <c r="T1526" s="122">
        <f t="shared" si="754"/>
        <v>0.13059999999999999</v>
      </c>
      <c r="U1526" s="121">
        <f t="shared" si="762"/>
        <v>15</v>
      </c>
      <c r="V1526" s="121">
        <v>252</v>
      </c>
      <c r="W1526" s="120">
        <f t="shared" si="747"/>
        <v>1.0073332129999999</v>
      </c>
      <c r="X1526" s="113">
        <f t="shared" si="761"/>
        <v>10.81005841</v>
      </c>
      <c r="Y1526" s="113">
        <f t="shared" si="748"/>
        <v>0</v>
      </c>
      <c r="Z1526" s="125" t="str">
        <f t="shared" si="758"/>
        <v>J=</v>
      </c>
      <c r="AA1526" s="118">
        <f t="shared" si="759"/>
        <v>45677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>
        <f t="shared" si="749"/>
        <v>45672</v>
      </c>
      <c r="B1527" s="113">
        <f t="shared" si="742"/>
        <v>1485.9609678999998</v>
      </c>
      <c r="C1527" s="113">
        <f t="shared" si="755"/>
        <v>1118.26761816</v>
      </c>
      <c r="D1527" s="114">
        <f t="shared" si="750"/>
        <v>7036.33</v>
      </c>
      <c r="E1527" s="115">
        <f t="shared" si="764"/>
        <v>7063.77</v>
      </c>
      <c r="F1527" s="116">
        <f t="shared" si="765"/>
        <v>45616</v>
      </c>
      <c r="G1527" s="117">
        <f t="shared" si="743"/>
        <v>3.8997602443320289E-3</v>
      </c>
      <c r="H1527" s="118">
        <f t="shared" si="756"/>
        <v>45677</v>
      </c>
      <c r="I1527" s="118">
        <f t="shared" si="744"/>
        <v>45677</v>
      </c>
      <c r="J1527" s="119">
        <f t="shared" si="751"/>
        <v>19</v>
      </c>
      <c r="K1527" s="119">
        <f t="shared" si="766"/>
        <v>16</v>
      </c>
      <c r="L1527" s="8">
        <f t="shared" si="752"/>
        <v>1.00328299</v>
      </c>
      <c r="M1527" s="120">
        <f t="shared" si="767"/>
        <v>1.00559942</v>
      </c>
      <c r="N1527" s="120">
        <f t="shared" si="760"/>
        <v>1.3141759285664638</v>
      </c>
      <c r="O1527" s="113">
        <f t="shared" si="763"/>
        <v>1.31849035</v>
      </c>
      <c r="P1527" s="113">
        <f t="shared" si="745"/>
        <v>1474.4250632599999</v>
      </c>
      <c r="Q1527" s="11">
        <f t="shared" si="757"/>
        <v>0</v>
      </c>
      <c r="R1527" s="30">
        <f t="shared" si="753"/>
        <v>0</v>
      </c>
      <c r="S1527" s="8">
        <f t="shared" si="746"/>
        <v>0</v>
      </c>
      <c r="T1527" s="122">
        <f t="shared" si="754"/>
        <v>0.13059999999999999</v>
      </c>
      <c r="U1527" s="121">
        <f t="shared" si="762"/>
        <v>16</v>
      </c>
      <c r="V1527" s="121">
        <v>252</v>
      </c>
      <c r="W1527" s="120">
        <f t="shared" si="747"/>
        <v>1.007824002</v>
      </c>
      <c r="X1527" s="113">
        <f t="shared" si="761"/>
        <v>11.53590464</v>
      </c>
      <c r="Y1527" s="113">
        <f t="shared" si="748"/>
        <v>0</v>
      </c>
      <c r="Z1527" s="125" t="str">
        <f t="shared" si="758"/>
        <v>J=</v>
      </c>
      <c r="AA1527" s="118">
        <f t="shared" si="759"/>
        <v>45677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>
        <f t="shared" si="749"/>
        <v>45673</v>
      </c>
      <c r="B1528" s="113">
        <f t="shared" si="742"/>
        <v>1486.9895413000002</v>
      </c>
      <c r="C1528" s="113">
        <f t="shared" si="755"/>
        <v>1118.26761816</v>
      </c>
      <c r="D1528" s="114">
        <f t="shared" si="750"/>
        <v>7036.33</v>
      </c>
      <c r="E1528" s="115">
        <f t="shared" si="764"/>
        <v>7063.77</v>
      </c>
      <c r="F1528" s="116">
        <f t="shared" si="765"/>
        <v>45616</v>
      </c>
      <c r="G1528" s="117">
        <f t="shared" si="743"/>
        <v>3.8997602443320289E-3</v>
      </c>
      <c r="H1528" s="118">
        <f t="shared" si="756"/>
        <v>45677</v>
      </c>
      <c r="I1528" s="118">
        <f t="shared" si="744"/>
        <v>45677</v>
      </c>
      <c r="J1528" s="119">
        <f t="shared" si="751"/>
        <v>19</v>
      </c>
      <c r="K1528" s="119">
        <f t="shared" si="766"/>
        <v>17</v>
      </c>
      <c r="L1528" s="8">
        <f t="shared" si="752"/>
        <v>1.00348854</v>
      </c>
      <c r="M1528" s="120">
        <f t="shared" si="767"/>
        <v>1.00559942</v>
      </c>
      <c r="N1528" s="120">
        <f t="shared" si="760"/>
        <v>1.3141759285664638</v>
      </c>
      <c r="O1528" s="113">
        <f t="shared" si="763"/>
        <v>1.3187604799999999</v>
      </c>
      <c r="P1528" s="113">
        <f t="shared" si="745"/>
        <v>1474.7271408900001</v>
      </c>
      <c r="Q1528" s="11">
        <f t="shared" si="757"/>
        <v>0</v>
      </c>
      <c r="R1528" s="30">
        <f t="shared" si="753"/>
        <v>0</v>
      </c>
      <c r="S1528" s="8">
        <f t="shared" si="746"/>
        <v>0</v>
      </c>
      <c r="T1528" s="122">
        <f t="shared" si="754"/>
        <v>0.13059999999999999</v>
      </c>
      <c r="U1528" s="121">
        <f t="shared" si="762"/>
        <v>17</v>
      </c>
      <c r="V1528" s="121">
        <v>252</v>
      </c>
      <c r="W1528" s="120">
        <f t="shared" si="747"/>
        <v>1.0083150299999999</v>
      </c>
      <c r="X1528" s="113">
        <f t="shared" si="761"/>
        <v>12.26240041</v>
      </c>
      <c r="Y1528" s="113">
        <f t="shared" si="748"/>
        <v>0</v>
      </c>
      <c r="Z1528" s="125" t="str">
        <f t="shared" si="758"/>
        <v>J=</v>
      </c>
      <c r="AA1528" s="118">
        <f t="shared" si="759"/>
        <v>45677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>
        <f t="shared" si="749"/>
        <v>45674</v>
      </c>
      <c r="B1529" s="113">
        <f t="shared" si="742"/>
        <v>1488.0188203</v>
      </c>
      <c r="C1529" s="113">
        <f t="shared" si="755"/>
        <v>1118.26761816</v>
      </c>
      <c r="D1529" s="114">
        <f t="shared" si="750"/>
        <v>7036.33</v>
      </c>
      <c r="E1529" s="115">
        <f t="shared" si="764"/>
        <v>7063.77</v>
      </c>
      <c r="F1529" s="116">
        <f t="shared" si="765"/>
        <v>45616</v>
      </c>
      <c r="G1529" s="117">
        <f t="shared" si="743"/>
        <v>3.8997602443320289E-3</v>
      </c>
      <c r="H1529" s="118">
        <f t="shared" si="756"/>
        <v>45677</v>
      </c>
      <c r="I1529" s="118">
        <f t="shared" si="744"/>
        <v>45677</v>
      </c>
      <c r="J1529" s="119">
        <f t="shared" si="751"/>
        <v>19</v>
      </c>
      <c r="K1529" s="119">
        <f t="shared" si="766"/>
        <v>18</v>
      </c>
      <c r="L1529" s="8">
        <f t="shared" si="752"/>
        <v>1.00369413</v>
      </c>
      <c r="M1529" s="120">
        <f t="shared" si="767"/>
        <v>1.00559942</v>
      </c>
      <c r="N1529" s="120">
        <f t="shared" si="760"/>
        <v>1.3141759285664638</v>
      </c>
      <c r="O1529" s="113">
        <f t="shared" si="763"/>
        <v>1.3190306599999999</v>
      </c>
      <c r="P1529" s="113">
        <f t="shared" si="745"/>
        <v>1475.02927443</v>
      </c>
      <c r="Q1529" s="11">
        <f t="shared" si="757"/>
        <v>0</v>
      </c>
      <c r="R1529" s="30">
        <f t="shared" si="753"/>
        <v>0</v>
      </c>
      <c r="S1529" s="8">
        <f t="shared" si="746"/>
        <v>0</v>
      </c>
      <c r="T1529" s="122">
        <f t="shared" si="754"/>
        <v>0.13059999999999999</v>
      </c>
      <c r="U1529" s="121">
        <f t="shared" si="762"/>
        <v>18</v>
      </c>
      <c r="V1529" s="121">
        <v>252</v>
      </c>
      <c r="W1529" s="120">
        <f t="shared" si="747"/>
        <v>1.008806297</v>
      </c>
      <c r="X1529" s="113">
        <f t="shared" si="761"/>
        <v>12.989545870000001</v>
      </c>
      <c r="Y1529" s="113">
        <f t="shared" si="748"/>
        <v>0</v>
      </c>
      <c r="Z1529" s="125" t="str">
        <f t="shared" si="758"/>
        <v>J=</v>
      </c>
      <c r="AA1529" s="118">
        <f t="shared" si="759"/>
        <v>45677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>
        <f t="shared" si="749"/>
        <v>45675</v>
      </c>
      <c r="B1530" s="113">
        <f t="shared" si="742"/>
        <v>1489.0488051999998</v>
      </c>
      <c r="C1530" s="113">
        <f t="shared" si="755"/>
        <v>1118.26761816</v>
      </c>
      <c r="D1530" s="114">
        <f t="shared" si="750"/>
        <v>7036.33</v>
      </c>
      <c r="E1530" s="115">
        <f t="shared" si="764"/>
        <v>7063.77</v>
      </c>
      <c r="F1530" s="116">
        <f t="shared" si="765"/>
        <v>45616</v>
      </c>
      <c r="G1530" s="117">
        <f t="shared" si="743"/>
        <v>3.8997602443320289E-3</v>
      </c>
      <c r="H1530" s="118">
        <f t="shared" si="756"/>
        <v>45677</v>
      </c>
      <c r="I1530" s="118">
        <f t="shared" si="744"/>
        <v>45677</v>
      </c>
      <c r="J1530" s="119">
        <f t="shared" si="751"/>
        <v>19</v>
      </c>
      <c r="K1530" s="119">
        <f t="shared" si="766"/>
        <v>19</v>
      </c>
      <c r="L1530" s="8">
        <f t="shared" si="752"/>
        <v>1.0038997599999999</v>
      </c>
      <c r="M1530" s="120">
        <f t="shared" si="767"/>
        <v>1.00559942</v>
      </c>
      <c r="N1530" s="120">
        <f t="shared" si="760"/>
        <v>1.3141759285664638</v>
      </c>
      <c r="O1530" s="113">
        <f t="shared" si="763"/>
        <v>1.3193008900000001</v>
      </c>
      <c r="P1530" s="113">
        <f t="shared" si="745"/>
        <v>1475.3314638899999</v>
      </c>
      <c r="Q1530" s="11">
        <f t="shared" si="757"/>
        <v>0</v>
      </c>
      <c r="R1530" s="30">
        <f t="shared" si="753"/>
        <v>0</v>
      </c>
      <c r="S1530" s="8">
        <f t="shared" si="746"/>
        <v>0</v>
      </c>
      <c r="T1530" s="122">
        <f t="shared" si="754"/>
        <v>0.13059999999999999</v>
      </c>
      <c r="U1530" s="121">
        <f t="shared" si="762"/>
        <v>19</v>
      </c>
      <c r="V1530" s="121">
        <v>252</v>
      </c>
      <c r="W1530" s="120">
        <f t="shared" si="747"/>
        <v>1.0092978029999999</v>
      </c>
      <c r="X1530" s="113">
        <f t="shared" si="761"/>
        <v>13.71734131</v>
      </c>
      <c r="Y1530" s="113">
        <f t="shared" si="748"/>
        <v>0</v>
      </c>
      <c r="Z1530" s="125" t="str">
        <f t="shared" si="758"/>
        <v>J=</v>
      </c>
      <c r="AA1530" s="118">
        <f t="shared" si="759"/>
        <v>45677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>
        <f t="shared" si="749"/>
        <v>45676</v>
      </c>
      <c r="B1531" s="113">
        <f t="shared" si="742"/>
        <v>1489.0488051999998</v>
      </c>
      <c r="C1531" s="113">
        <f t="shared" si="755"/>
        <v>1118.26761816</v>
      </c>
      <c r="D1531" s="114">
        <f t="shared" si="750"/>
        <v>7036.33</v>
      </c>
      <c r="E1531" s="115">
        <f t="shared" si="764"/>
        <v>7063.77</v>
      </c>
      <c r="F1531" s="116">
        <f t="shared" si="765"/>
        <v>45616</v>
      </c>
      <c r="G1531" s="117">
        <f t="shared" si="743"/>
        <v>3.8997602443320289E-3</v>
      </c>
      <c r="H1531" s="118">
        <f t="shared" si="756"/>
        <v>45677</v>
      </c>
      <c r="I1531" s="118">
        <f t="shared" si="744"/>
        <v>45677</v>
      </c>
      <c r="J1531" s="119">
        <f t="shared" si="751"/>
        <v>19</v>
      </c>
      <c r="K1531" s="119">
        <f t="shared" si="766"/>
        <v>19</v>
      </c>
      <c r="L1531" s="8">
        <f t="shared" si="752"/>
        <v>1.0038997599999999</v>
      </c>
      <c r="M1531" s="120">
        <f t="shared" si="767"/>
        <v>1.00559942</v>
      </c>
      <c r="N1531" s="120">
        <f t="shared" si="760"/>
        <v>1.3141759285664638</v>
      </c>
      <c r="O1531" s="113">
        <f t="shared" si="763"/>
        <v>1.3193008900000001</v>
      </c>
      <c r="P1531" s="113">
        <f t="shared" si="745"/>
        <v>1475.3314638899999</v>
      </c>
      <c r="Q1531" s="11">
        <f t="shared" si="757"/>
        <v>0</v>
      </c>
      <c r="R1531" s="30">
        <f t="shared" si="753"/>
        <v>0</v>
      </c>
      <c r="S1531" s="8">
        <f t="shared" si="746"/>
        <v>0</v>
      </c>
      <c r="T1531" s="122">
        <f t="shared" si="754"/>
        <v>0.13059999999999999</v>
      </c>
      <c r="U1531" s="121">
        <f t="shared" si="762"/>
        <v>19</v>
      </c>
      <c r="V1531" s="121">
        <v>252</v>
      </c>
      <c r="W1531" s="120">
        <f t="shared" si="747"/>
        <v>1.0092978029999999</v>
      </c>
      <c r="X1531" s="113">
        <f t="shared" si="761"/>
        <v>13.71734131</v>
      </c>
      <c r="Y1531" s="113">
        <f t="shared" si="748"/>
        <v>0</v>
      </c>
      <c r="Z1531" s="125" t="str">
        <f t="shared" si="758"/>
        <v>J=</v>
      </c>
      <c r="AA1531" s="118">
        <f t="shared" si="759"/>
        <v>45677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>
        <f t="shared" si="749"/>
        <v>45677</v>
      </c>
      <c r="B1532" s="113">
        <f t="shared" si="742"/>
        <v>1489.0488051999998</v>
      </c>
      <c r="C1532" s="113">
        <f t="shared" si="755"/>
        <v>1118.26761816</v>
      </c>
      <c r="D1532" s="114">
        <f t="shared" si="750"/>
        <v>7036.33</v>
      </c>
      <c r="E1532" s="115">
        <f t="shared" si="764"/>
        <v>7063.77</v>
      </c>
      <c r="F1532" s="116">
        <f t="shared" si="765"/>
        <v>45616</v>
      </c>
      <c r="G1532" s="117">
        <f t="shared" si="743"/>
        <v>3.8997602443320289E-3</v>
      </c>
      <c r="H1532" s="118">
        <f t="shared" si="756"/>
        <v>45708</v>
      </c>
      <c r="I1532" s="118">
        <f t="shared" si="744"/>
        <v>45677</v>
      </c>
      <c r="J1532" s="119">
        <f t="shared" si="751"/>
        <v>19</v>
      </c>
      <c r="K1532" s="119">
        <f t="shared" si="766"/>
        <v>19</v>
      </c>
      <c r="L1532" s="8">
        <f t="shared" si="752"/>
        <v>1.0038997599999999</v>
      </c>
      <c r="M1532" s="120">
        <f t="shared" si="767"/>
        <v>1.00559942</v>
      </c>
      <c r="N1532" s="120">
        <f t="shared" si="760"/>
        <v>1.3141759285664638</v>
      </c>
      <c r="O1532" s="113">
        <f t="shared" si="763"/>
        <v>1.3193008900000001</v>
      </c>
      <c r="P1532" s="113">
        <f t="shared" si="745"/>
        <v>1475.3314638899999</v>
      </c>
      <c r="Q1532" s="11">
        <f t="shared" si="757"/>
        <v>50</v>
      </c>
      <c r="R1532" s="30">
        <f t="shared" si="753"/>
        <v>0</v>
      </c>
      <c r="S1532" s="8">
        <f t="shared" si="746"/>
        <v>0</v>
      </c>
      <c r="T1532" s="122">
        <f t="shared" si="754"/>
        <v>0.13059999999999999</v>
      </c>
      <c r="U1532" s="121">
        <f t="shared" si="762"/>
        <v>19</v>
      </c>
      <c r="V1532" s="121">
        <v>252</v>
      </c>
      <c r="W1532" s="120">
        <f t="shared" si="747"/>
        <v>1.0092978029999999</v>
      </c>
      <c r="X1532" s="113">
        <f t="shared" si="761"/>
        <v>13.71734131</v>
      </c>
      <c r="Y1532" s="113">
        <f t="shared" si="748"/>
        <v>13.71734131</v>
      </c>
      <c r="Z1532" s="125" t="str">
        <f t="shared" si="758"/>
        <v>J=</v>
      </c>
      <c r="AA1532" s="118">
        <f t="shared" si="759"/>
        <v>45677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>
        <f t="shared" si="749"/>
        <v>45678</v>
      </c>
      <c r="B1533" s="113">
        <f t="shared" si="742"/>
        <v>1476.38313806</v>
      </c>
      <c r="C1533" s="113">
        <f t="shared" si="755"/>
        <v>1118.26761816</v>
      </c>
      <c r="D1533" s="114">
        <f t="shared" si="750"/>
        <v>7063.77</v>
      </c>
      <c r="E1533" s="115">
        <f t="shared" si="764"/>
        <v>7100.5</v>
      </c>
      <c r="F1533" s="116">
        <f t="shared" si="765"/>
        <v>45646</v>
      </c>
      <c r="G1533" s="117">
        <f t="shared" si="743"/>
        <v>5.1997729257888814E-3</v>
      </c>
      <c r="H1533" s="118">
        <f t="shared" si="756"/>
        <v>45708</v>
      </c>
      <c r="I1533" s="118">
        <f t="shared" si="744"/>
        <v>45708</v>
      </c>
      <c r="J1533" s="119">
        <f t="shared" si="751"/>
        <v>23</v>
      </c>
      <c r="K1533" s="119">
        <f t="shared" si="766"/>
        <v>1</v>
      </c>
      <c r="L1533" s="8">
        <f t="shared" si="752"/>
        <v>1.0002255099999999</v>
      </c>
      <c r="M1533" s="120">
        <f t="shared" si="767"/>
        <v>1.0038997599999999</v>
      </c>
      <c r="N1533" s="120">
        <f t="shared" si="760"/>
        <v>1.3193008992856501</v>
      </c>
      <c r="O1533" s="113">
        <f t="shared" si="763"/>
        <v>1.31959841</v>
      </c>
      <c r="P1533" s="113">
        <f t="shared" si="745"/>
        <v>1475.6641708699999</v>
      </c>
      <c r="Q1533" s="11">
        <f t="shared" si="757"/>
        <v>0</v>
      </c>
      <c r="R1533" s="30">
        <f t="shared" si="753"/>
        <v>0</v>
      </c>
      <c r="S1533" s="8">
        <f t="shared" si="746"/>
        <v>0</v>
      </c>
      <c r="T1533" s="122">
        <f t="shared" si="754"/>
        <v>0.13059999999999999</v>
      </c>
      <c r="U1533" s="121">
        <f t="shared" si="762"/>
        <v>1</v>
      </c>
      <c r="V1533" s="121">
        <v>252</v>
      </c>
      <c r="W1533" s="120">
        <f t="shared" si="747"/>
        <v>1.000487216</v>
      </c>
      <c r="X1533" s="113">
        <f t="shared" si="761"/>
        <v>0.71896718999999998</v>
      </c>
      <c r="Y1533" s="113">
        <f t="shared" si="748"/>
        <v>0</v>
      </c>
      <c r="Z1533" s="125" t="str">
        <f t="shared" si="758"/>
        <v>J=</v>
      </c>
      <c r="AA1533" s="118">
        <f t="shared" si="759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>
        <f t="shared" si="749"/>
        <v>45679</v>
      </c>
      <c r="B1534" s="113">
        <f t="shared" si="742"/>
        <v>1477.4355645999999</v>
      </c>
      <c r="C1534" s="113">
        <f t="shared" si="755"/>
        <v>1118.26761816</v>
      </c>
      <c r="D1534" s="114">
        <f t="shared" si="750"/>
        <v>7063.77</v>
      </c>
      <c r="E1534" s="115">
        <f t="shared" si="764"/>
        <v>7100.5</v>
      </c>
      <c r="F1534" s="116">
        <f t="shared" si="765"/>
        <v>45646</v>
      </c>
      <c r="G1534" s="117">
        <f t="shared" si="743"/>
        <v>5.1997729257888814E-3</v>
      </c>
      <c r="H1534" s="118">
        <f t="shared" si="756"/>
        <v>45708</v>
      </c>
      <c r="I1534" s="118">
        <f t="shared" si="744"/>
        <v>45708</v>
      </c>
      <c r="J1534" s="119">
        <f t="shared" si="751"/>
        <v>23</v>
      </c>
      <c r="K1534" s="119">
        <f t="shared" si="766"/>
        <v>2</v>
      </c>
      <c r="L1534" s="8">
        <f t="shared" si="752"/>
        <v>1.0004510799999999</v>
      </c>
      <c r="M1534" s="120">
        <f t="shared" si="767"/>
        <v>1.0038997599999999</v>
      </c>
      <c r="N1534" s="120">
        <f t="shared" si="760"/>
        <v>1.3193008992856501</v>
      </c>
      <c r="O1534" s="113">
        <f t="shared" si="763"/>
        <v>1.319896</v>
      </c>
      <c r="P1534" s="113">
        <f t="shared" si="745"/>
        <v>1475.9969561299999</v>
      </c>
      <c r="Q1534" s="11">
        <f t="shared" si="757"/>
        <v>0</v>
      </c>
      <c r="R1534" s="30">
        <f t="shared" si="753"/>
        <v>0</v>
      </c>
      <c r="S1534" s="8">
        <f t="shared" si="746"/>
        <v>0</v>
      </c>
      <c r="T1534" s="122">
        <f t="shared" si="754"/>
        <v>0.13059999999999999</v>
      </c>
      <c r="U1534" s="121">
        <f t="shared" si="762"/>
        <v>2</v>
      </c>
      <c r="V1534" s="121">
        <v>252</v>
      </c>
      <c r="W1534" s="120">
        <f t="shared" si="747"/>
        <v>1.0009746690000001</v>
      </c>
      <c r="X1534" s="113">
        <f t="shared" si="761"/>
        <v>1.4386084699999999</v>
      </c>
      <c r="Y1534" s="113">
        <f t="shared" si="748"/>
        <v>0</v>
      </c>
      <c r="Z1534" s="125" t="str">
        <f t="shared" si="758"/>
        <v>J=</v>
      </c>
      <c r="AA1534" s="118">
        <f t="shared" si="759"/>
        <v>45708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>
        <f t="shared" si="749"/>
        <v>45680</v>
      </c>
      <c r="B1535" s="113">
        <f t="shared" si="742"/>
        <v>1478.4887550699998</v>
      </c>
      <c r="C1535" s="113">
        <f t="shared" si="755"/>
        <v>1118.26761816</v>
      </c>
      <c r="D1535" s="114">
        <f t="shared" si="750"/>
        <v>7063.77</v>
      </c>
      <c r="E1535" s="115">
        <f t="shared" si="764"/>
        <v>7100.5</v>
      </c>
      <c r="F1535" s="116">
        <f t="shared" si="765"/>
        <v>45646</v>
      </c>
      <c r="G1535" s="117">
        <f t="shared" si="743"/>
        <v>5.1997729257888814E-3</v>
      </c>
      <c r="H1535" s="118">
        <f t="shared" si="756"/>
        <v>45708</v>
      </c>
      <c r="I1535" s="118">
        <f t="shared" si="744"/>
        <v>45708</v>
      </c>
      <c r="J1535" s="119">
        <f t="shared" si="751"/>
        <v>23</v>
      </c>
      <c r="K1535" s="119">
        <f t="shared" si="766"/>
        <v>3</v>
      </c>
      <c r="L1535" s="8">
        <f t="shared" si="752"/>
        <v>1.0006767000000001</v>
      </c>
      <c r="M1535" s="120">
        <f t="shared" si="767"/>
        <v>1.0038997599999999</v>
      </c>
      <c r="N1535" s="120">
        <f t="shared" si="760"/>
        <v>1.3193008992856501</v>
      </c>
      <c r="O1535" s="113">
        <f t="shared" si="763"/>
        <v>1.3201936700000001</v>
      </c>
      <c r="P1535" s="113">
        <f t="shared" si="745"/>
        <v>1476.3298308599999</v>
      </c>
      <c r="Q1535" s="11">
        <f t="shared" si="757"/>
        <v>0</v>
      </c>
      <c r="R1535" s="30">
        <f t="shared" si="753"/>
        <v>0</v>
      </c>
      <c r="S1535" s="8">
        <f t="shared" si="746"/>
        <v>0</v>
      </c>
      <c r="T1535" s="122">
        <f t="shared" si="754"/>
        <v>0.13059999999999999</v>
      </c>
      <c r="U1535" s="121">
        <f t="shared" si="762"/>
        <v>3</v>
      </c>
      <c r="V1535" s="121">
        <v>252</v>
      </c>
      <c r="W1535" s="120">
        <f t="shared" si="747"/>
        <v>1.001462359</v>
      </c>
      <c r="X1535" s="113">
        <f t="shared" si="761"/>
        <v>2.1589242099999999</v>
      </c>
      <c r="Y1535" s="113">
        <f t="shared" si="748"/>
        <v>0</v>
      </c>
      <c r="Z1535" s="125" t="str">
        <f t="shared" si="758"/>
        <v>J=</v>
      </c>
      <c r="AA1535" s="118">
        <f t="shared" si="759"/>
        <v>45708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>
        <f t="shared" si="749"/>
        <v>45681</v>
      </c>
      <c r="B1536" s="113">
        <f t="shared" si="742"/>
        <v>1479.5426791500001</v>
      </c>
      <c r="C1536" s="113">
        <f t="shared" si="755"/>
        <v>1118.26761816</v>
      </c>
      <c r="D1536" s="114">
        <f t="shared" si="750"/>
        <v>7063.77</v>
      </c>
      <c r="E1536" s="115">
        <f t="shared" si="764"/>
        <v>7100.5</v>
      </c>
      <c r="F1536" s="116">
        <f t="shared" si="765"/>
        <v>45646</v>
      </c>
      <c r="G1536" s="117">
        <f t="shared" si="743"/>
        <v>5.1997729257888814E-3</v>
      </c>
      <c r="H1536" s="118">
        <f t="shared" si="756"/>
        <v>45708</v>
      </c>
      <c r="I1536" s="118">
        <f t="shared" si="744"/>
        <v>45708</v>
      </c>
      <c r="J1536" s="119">
        <f t="shared" si="751"/>
        <v>23</v>
      </c>
      <c r="K1536" s="119">
        <f t="shared" si="766"/>
        <v>4</v>
      </c>
      <c r="L1536" s="8">
        <f t="shared" si="752"/>
        <v>1.0009023699999999</v>
      </c>
      <c r="M1536" s="120">
        <f t="shared" si="767"/>
        <v>1.0038997599999999</v>
      </c>
      <c r="N1536" s="120">
        <f t="shared" si="760"/>
        <v>1.3193008992856501</v>
      </c>
      <c r="O1536" s="113">
        <f t="shared" si="763"/>
        <v>1.3204913899999999</v>
      </c>
      <c r="P1536" s="113">
        <f t="shared" si="745"/>
        <v>1476.6627614900001</v>
      </c>
      <c r="Q1536" s="11">
        <f t="shared" si="757"/>
        <v>0</v>
      </c>
      <c r="R1536" s="30">
        <f t="shared" si="753"/>
        <v>0</v>
      </c>
      <c r="S1536" s="8">
        <f t="shared" si="746"/>
        <v>0</v>
      </c>
      <c r="T1536" s="122">
        <f t="shared" si="754"/>
        <v>0.13059999999999999</v>
      </c>
      <c r="U1536" s="121">
        <f t="shared" si="762"/>
        <v>4</v>
      </c>
      <c r="V1536" s="121">
        <v>252</v>
      </c>
      <c r="W1536" s="120">
        <f t="shared" si="747"/>
        <v>1.001950288</v>
      </c>
      <c r="X1536" s="113">
        <f t="shared" si="761"/>
        <v>2.8799176599999998</v>
      </c>
      <c r="Y1536" s="113">
        <f t="shared" si="748"/>
        <v>0</v>
      </c>
      <c r="Z1536" s="125" t="str">
        <f t="shared" si="758"/>
        <v>J=</v>
      </c>
      <c r="AA1536" s="118">
        <f t="shared" si="759"/>
        <v>45708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>
        <f t="shared" si="749"/>
        <v>45682</v>
      </c>
      <c r="B1537" s="113">
        <f t="shared" si="742"/>
        <v>1480.5973566499999</v>
      </c>
      <c r="C1537" s="113">
        <f t="shared" si="755"/>
        <v>1118.26761816</v>
      </c>
      <c r="D1537" s="114">
        <f t="shared" si="750"/>
        <v>7063.77</v>
      </c>
      <c r="E1537" s="115">
        <f t="shared" si="764"/>
        <v>7100.5</v>
      </c>
      <c r="F1537" s="116">
        <f t="shared" si="765"/>
        <v>45646</v>
      </c>
      <c r="G1537" s="117">
        <f t="shared" si="743"/>
        <v>5.1997729257888814E-3</v>
      </c>
      <c r="H1537" s="118">
        <f t="shared" si="756"/>
        <v>45708</v>
      </c>
      <c r="I1537" s="118">
        <f t="shared" si="744"/>
        <v>45708</v>
      </c>
      <c r="J1537" s="119">
        <f t="shared" si="751"/>
        <v>23</v>
      </c>
      <c r="K1537" s="119">
        <f t="shared" si="766"/>
        <v>5</v>
      </c>
      <c r="L1537" s="8">
        <f t="shared" si="752"/>
        <v>1.0011280899999999</v>
      </c>
      <c r="M1537" s="120">
        <f t="shared" si="767"/>
        <v>1.0038997599999999</v>
      </c>
      <c r="N1537" s="120">
        <f t="shared" si="760"/>
        <v>1.3193008992856501</v>
      </c>
      <c r="O1537" s="113">
        <f t="shared" si="763"/>
        <v>1.32078918</v>
      </c>
      <c r="P1537" s="113">
        <f t="shared" si="745"/>
        <v>1476.99577041</v>
      </c>
      <c r="Q1537" s="11">
        <f t="shared" si="757"/>
        <v>0</v>
      </c>
      <c r="R1537" s="30">
        <f t="shared" si="753"/>
        <v>0</v>
      </c>
      <c r="S1537" s="8">
        <f t="shared" si="746"/>
        <v>0</v>
      </c>
      <c r="T1537" s="122">
        <f t="shared" si="754"/>
        <v>0.13059999999999999</v>
      </c>
      <c r="U1537" s="121">
        <f t="shared" si="762"/>
        <v>5</v>
      </c>
      <c r="V1537" s="121">
        <v>252</v>
      </c>
      <c r="W1537" s="120">
        <f t="shared" si="747"/>
        <v>1.002438454</v>
      </c>
      <c r="X1537" s="113">
        <f t="shared" si="761"/>
        <v>3.60158624</v>
      </c>
      <c r="Y1537" s="113">
        <f t="shared" si="748"/>
        <v>0</v>
      </c>
      <c r="Z1537" s="125" t="str">
        <f t="shared" si="758"/>
        <v>J=</v>
      </c>
      <c r="AA1537" s="118">
        <f t="shared" si="759"/>
        <v>45708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>
        <f t="shared" si="749"/>
        <v>45683</v>
      </c>
      <c r="B1538" s="113">
        <f t="shared" si="742"/>
        <v>1480.5973566499999</v>
      </c>
      <c r="C1538" s="113">
        <f t="shared" si="755"/>
        <v>1118.26761816</v>
      </c>
      <c r="D1538" s="114">
        <f t="shared" si="750"/>
        <v>7063.77</v>
      </c>
      <c r="E1538" s="115">
        <f t="shared" si="764"/>
        <v>7100.5</v>
      </c>
      <c r="F1538" s="116">
        <f t="shared" si="765"/>
        <v>45646</v>
      </c>
      <c r="G1538" s="117">
        <f t="shared" si="743"/>
        <v>5.1997729257888814E-3</v>
      </c>
      <c r="H1538" s="118">
        <f t="shared" si="756"/>
        <v>45708</v>
      </c>
      <c r="I1538" s="118">
        <f t="shared" si="744"/>
        <v>45708</v>
      </c>
      <c r="J1538" s="119">
        <f t="shared" si="751"/>
        <v>23</v>
      </c>
      <c r="K1538" s="119">
        <f t="shared" si="766"/>
        <v>5</v>
      </c>
      <c r="L1538" s="8">
        <f t="shared" si="752"/>
        <v>1.0011280899999999</v>
      </c>
      <c r="M1538" s="120">
        <f t="shared" si="767"/>
        <v>1.0038997599999999</v>
      </c>
      <c r="N1538" s="120">
        <f t="shared" si="760"/>
        <v>1.3193008992856501</v>
      </c>
      <c r="O1538" s="113">
        <f t="shared" si="763"/>
        <v>1.32078918</v>
      </c>
      <c r="P1538" s="113">
        <f t="shared" si="745"/>
        <v>1476.99577041</v>
      </c>
      <c r="Q1538" s="11">
        <f t="shared" si="757"/>
        <v>0</v>
      </c>
      <c r="R1538" s="30">
        <f t="shared" si="753"/>
        <v>0</v>
      </c>
      <c r="S1538" s="8">
        <f t="shared" si="746"/>
        <v>0</v>
      </c>
      <c r="T1538" s="122">
        <f t="shared" si="754"/>
        <v>0.13059999999999999</v>
      </c>
      <c r="U1538" s="121">
        <f t="shared" si="762"/>
        <v>5</v>
      </c>
      <c r="V1538" s="121">
        <v>252</v>
      </c>
      <c r="W1538" s="120">
        <f t="shared" si="747"/>
        <v>1.002438454</v>
      </c>
      <c r="X1538" s="113">
        <f t="shared" si="761"/>
        <v>3.60158624</v>
      </c>
      <c r="Y1538" s="113">
        <f t="shared" si="748"/>
        <v>0</v>
      </c>
      <c r="Z1538" s="125" t="str">
        <f t="shared" si="758"/>
        <v>J=</v>
      </c>
      <c r="AA1538" s="118">
        <f t="shared" si="759"/>
        <v>45708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>
        <f t="shared" si="749"/>
        <v>45684</v>
      </c>
      <c r="B1539" s="113">
        <f t="shared" si="742"/>
        <v>1480.5973566499999</v>
      </c>
      <c r="C1539" s="113">
        <f t="shared" si="755"/>
        <v>1118.26761816</v>
      </c>
      <c r="D1539" s="114">
        <f t="shared" si="750"/>
        <v>7063.77</v>
      </c>
      <c r="E1539" s="115">
        <f t="shared" si="764"/>
        <v>7100.5</v>
      </c>
      <c r="F1539" s="116">
        <f t="shared" si="765"/>
        <v>45646</v>
      </c>
      <c r="G1539" s="117">
        <f t="shared" si="743"/>
        <v>5.1997729257888814E-3</v>
      </c>
      <c r="H1539" s="118">
        <f t="shared" si="756"/>
        <v>45708</v>
      </c>
      <c r="I1539" s="118">
        <f t="shared" si="744"/>
        <v>45708</v>
      </c>
      <c r="J1539" s="119">
        <f t="shared" si="751"/>
        <v>23</v>
      </c>
      <c r="K1539" s="119">
        <f t="shared" si="766"/>
        <v>5</v>
      </c>
      <c r="L1539" s="8">
        <f t="shared" si="752"/>
        <v>1.0011280899999999</v>
      </c>
      <c r="M1539" s="120">
        <f t="shared" si="767"/>
        <v>1.0038997599999999</v>
      </c>
      <c r="N1539" s="120">
        <f t="shared" si="760"/>
        <v>1.3193008992856501</v>
      </c>
      <c r="O1539" s="113">
        <f t="shared" si="763"/>
        <v>1.32078918</v>
      </c>
      <c r="P1539" s="113">
        <f t="shared" si="745"/>
        <v>1476.99577041</v>
      </c>
      <c r="Q1539" s="11">
        <f t="shared" si="757"/>
        <v>0</v>
      </c>
      <c r="R1539" s="30">
        <f t="shared" si="753"/>
        <v>0</v>
      </c>
      <c r="S1539" s="8">
        <f t="shared" si="746"/>
        <v>0</v>
      </c>
      <c r="T1539" s="122">
        <f t="shared" si="754"/>
        <v>0.13059999999999999</v>
      </c>
      <c r="U1539" s="121">
        <f t="shared" si="762"/>
        <v>5</v>
      </c>
      <c r="V1539" s="121">
        <v>252</v>
      </c>
      <c r="W1539" s="120">
        <f t="shared" si="747"/>
        <v>1.002438454</v>
      </c>
      <c r="X1539" s="113">
        <f t="shared" si="761"/>
        <v>3.60158624</v>
      </c>
      <c r="Y1539" s="113">
        <f t="shared" si="748"/>
        <v>0</v>
      </c>
      <c r="Z1539" s="125" t="str">
        <f t="shared" si="758"/>
        <v>J=</v>
      </c>
      <c r="AA1539" s="118">
        <f t="shared" si="759"/>
        <v>45708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>
        <f t="shared" si="749"/>
        <v>45685</v>
      </c>
      <c r="B1540" s="113">
        <f t="shared" si="742"/>
        <v>1481.6527879</v>
      </c>
      <c r="C1540" s="113">
        <f t="shared" si="755"/>
        <v>1118.26761816</v>
      </c>
      <c r="D1540" s="114">
        <f t="shared" si="750"/>
        <v>7063.77</v>
      </c>
      <c r="E1540" s="115">
        <f t="shared" si="764"/>
        <v>7100.5</v>
      </c>
      <c r="F1540" s="116">
        <f t="shared" si="765"/>
        <v>45646</v>
      </c>
      <c r="G1540" s="117">
        <f t="shared" si="743"/>
        <v>5.1997729257888814E-3</v>
      </c>
      <c r="H1540" s="118">
        <f t="shared" si="756"/>
        <v>45708</v>
      </c>
      <c r="I1540" s="118">
        <f t="shared" si="744"/>
        <v>45708</v>
      </c>
      <c r="J1540" s="119">
        <f t="shared" si="751"/>
        <v>23</v>
      </c>
      <c r="K1540" s="119">
        <f t="shared" si="766"/>
        <v>6</v>
      </c>
      <c r="L1540" s="8">
        <f t="shared" si="752"/>
        <v>1.00135386</v>
      </c>
      <c r="M1540" s="120">
        <f t="shared" si="767"/>
        <v>1.0038997599999999</v>
      </c>
      <c r="N1540" s="120">
        <f t="shared" si="760"/>
        <v>1.3193008992856501</v>
      </c>
      <c r="O1540" s="113">
        <f t="shared" si="763"/>
        <v>1.3210870400000001</v>
      </c>
      <c r="P1540" s="113">
        <f t="shared" si="745"/>
        <v>1477.3288576</v>
      </c>
      <c r="Q1540" s="11">
        <f t="shared" si="757"/>
        <v>0</v>
      </c>
      <c r="R1540" s="30">
        <f t="shared" si="753"/>
        <v>0</v>
      </c>
      <c r="S1540" s="8">
        <f t="shared" si="746"/>
        <v>0</v>
      </c>
      <c r="T1540" s="122">
        <f t="shared" si="754"/>
        <v>0.13059999999999999</v>
      </c>
      <c r="U1540" s="121">
        <f t="shared" si="762"/>
        <v>6</v>
      </c>
      <c r="V1540" s="121">
        <v>252</v>
      </c>
      <c r="W1540" s="120">
        <f t="shared" si="747"/>
        <v>1.0029268570000001</v>
      </c>
      <c r="X1540" s="113">
        <f t="shared" si="761"/>
        <v>4.3239302999999998</v>
      </c>
      <c r="Y1540" s="113">
        <f t="shared" si="748"/>
        <v>0</v>
      </c>
      <c r="Z1540" s="125" t="str">
        <f t="shared" si="758"/>
        <v>J=</v>
      </c>
      <c r="AA1540" s="118">
        <f t="shared" si="759"/>
        <v>45708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>
        <f t="shared" si="749"/>
        <v>45686</v>
      </c>
      <c r="B1541" s="113">
        <f t="shared" si="742"/>
        <v>1482.70897623</v>
      </c>
      <c r="C1541" s="113">
        <f t="shared" si="755"/>
        <v>1118.26761816</v>
      </c>
      <c r="D1541" s="114">
        <f t="shared" si="750"/>
        <v>7063.77</v>
      </c>
      <c r="E1541" s="115">
        <f t="shared" si="764"/>
        <v>7100.5</v>
      </c>
      <c r="F1541" s="116">
        <f t="shared" si="765"/>
        <v>45646</v>
      </c>
      <c r="G1541" s="117">
        <f t="shared" si="743"/>
        <v>5.1997729257888814E-3</v>
      </c>
      <c r="H1541" s="118">
        <f t="shared" si="756"/>
        <v>45708</v>
      </c>
      <c r="I1541" s="118">
        <f t="shared" si="744"/>
        <v>45708</v>
      </c>
      <c r="J1541" s="119">
        <f t="shared" si="751"/>
        <v>23</v>
      </c>
      <c r="K1541" s="119">
        <f t="shared" si="766"/>
        <v>7</v>
      </c>
      <c r="L1541" s="8">
        <f t="shared" si="752"/>
        <v>1.0015796800000001</v>
      </c>
      <c r="M1541" s="120">
        <f t="shared" si="767"/>
        <v>1.0038997599999999</v>
      </c>
      <c r="N1541" s="120">
        <f t="shared" si="760"/>
        <v>1.3193008992856501</v>
      </c>
      <c r="O1541" s="113">
        <f t="shared" si="763"/>
        <v>1.32138497</v>
      </c>
      <c r="P1541" s="113">
        <f t="shared" si="745"/>
        <v>1477.66202307</v>
      </c>
      <c r="Q1541" s="11">
        <f t="shared" si="757"/>
        <v>0</v>
      </c>
      <c r="R1541" s="30">
        <f t="shared" si="753"/>
        <v>0</v>
      </c>
      <c r="S1541" s="8">
        <f t="shared" si="746"/>
        <v>0</v>
      </c>
      <c r="T1541" s="122">
        <f t="shared" si="754"/>
        <v>0.13059999999999999</v>
      </c>
      <c r="U1541" s="121">
        <f t="shared" si="762"/>
        <v>7</v>
      </c>
      <c r="V1541" s="121">
        <v>252</v>
      </c>
      <c r="W1541" s="120">
        <f t="shared" si="747"/>
        <v>1.0034154989999999</v>
      </c>
      <c r="X1541" s="113">
        <f t="shared" si="761"/>
        <v>5.0469531600000002</v>
      </c>
      <c r="Y1541" s="113">
        <f t="shared" si="748"/>
        <v>0</v>
      </c>
      <c r="Z1541" s="125" t="str">
        <f t="shared" si="758"/>
        <v>J=</v>
      </c>
      <c r="AA1541" s="118">
        <f t="shared" si="759"/>
        <v>45708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>
        <f t="shared" si="749"/>
        <v>45687</v>
      </c>
      <c r="B1542" s="113">
        <f t="shared" si="742"/>
        <v>1483.7659092700001</v>
      </c>
      <c r="C1542" s="113">
        <f t="shared" si="755"/>
        <v>1118.26761816</v>
      </c>
      <c r="D1542" s="114">
        <f t="shared" si="750"/>
        <v>7063.77</v>
      </c>
      <c r="E1542" s="115">
        <f t="shared" si="764"/>
        <v>7100.5</v>
      </c>
      <c r="F1542" s="116">
        <f t="shared" si="765"/>
        <v>45646</v>
      </c>
      <c r="G1542" s="117">
        <f t="shared" si="743"/>
        <v>5.1997729257888814E-3</v>
      </c>
      <c r="H1542" s="118">
        <f t="shared" si="756"/>
        <v>45708</v>
      </c>
      <c r="I1542" s="118">
        <f t="shared" si="744"/>
        <v>45708</v>
      </c>
      <c r="J1542" s="119">
        <f t="shared" si="751"/>
        <v>23</v>
      </c>
      <c r="K1542" s="119">
        <f t="shared" si="766"/>
        <v>8</v>
      </c>
      <c r="L1542" s="8">
        <f t="shared" si="752"/>
        <v>1.00180555</v>
      </c>
      <c r="M1542" s="120">
        <f t="shared" si="767"/>
        <v>1.0038997599999999</v>
      </c>
      <c r="N1542" s="120">
        <f t="shared" si="760"/>
        <v>1.3193008992856501</v>
      </c>
      <c r="O1542" s="113">
        <f t="shared" si="763"/>
        <v>1.32168296</v>
      </c>
      <c r="P1542" s="113">
        <f t="shared" si="745"/>
        <v>1477.9952556400001</v>
      </c>
      <c r="Q1542" s="11">
        <f t="shared" si="757"/>
        <v>0</v>
      </c>
      <c r="R1542" s="30">
        <f t="shared" si="753"/>
        <v>0</v>
      </c>
      <c r="S1542" s="8">
        <f t="shared" si="746"/>
        <v>0</v>
      </c>
      <c r="T1542" s="122">
        <f t="shared" si="754"/>
        <v>0.13059999999999999</v>
      </c>
      <c r="U1542" s="121">
        <f t="shared" si="762"/>
        <v>8</v>
      </c>
      <c r="V1542" s="121">
        <v>252</v>
      </c>
      <c r="W1542" s="120">
        <f t="shared" si="747"/>
        <v>1.003904379</v>
      </c>
      <c r="X1542" s="113">
        <f t="shared" si="761"/>
        <v>5.77065363</v>
      </c>
      <c r="Y1542" s="113">
        <f t="shared" si="748"/>
        <v>0</v>
      </c>
      <c r="Z1542" s="125" t="str">
        <f t="shared" si="758"/>
        <v>J=</v>
      </c>
      <c r="AA1542" s="118">
        <f t="shared" si="759"/>
        <v>45708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>
        <f t="shared" si="749"/>
        <v>45688</v>
      </c>
      <c r="B1543" s="113">
        <f t="shared" si="742"/>
        <v>1484.82360984</v>
      </c>
      <c r="C1543" s="113">
        <f t="shared" si="755"/>
        <v>1118.26761816</v>
      </c>
      <c r="D1543" s="114">
        <f t="shared" si="750"/>
        <v>7063.77</v>
      </c>
      <c r="E1543" s="115">
        <f t="shared" si="764"/>
        <v>7100.5</v>
      </c>
      <c r="F1543" s="116">
        <f t="shared" si="765"/>
        <v>45646</v>
      </c>
      <c r="G1543" s="117">
        <f t="shared" si="743"/>
        <v>5.1997729257888814E-3</v>
      </c>
      <c r="H1543" s="118">
        <f t="shared" si="756"/>
        <v>45708</v>
      </c>
      <c r="I1543" s="118">
        <f t="shared" si="744"/>
        <v>45708</v>
      </c>
      <c r="J1543" s="119">
        <f t="shared" si="751"/>
        <v>23</v>
      </c>
      <c r="K1543" s="119">
        <f t="shared" si="766"/>
        <v>9</v>
      </c>
      <c r="L1543" s="8">
        <f t="shared" si="752"/>
        <v>1.0020314800000001</v>
      </c>
      <c r="M1543" s="120">
        <f t="shared" si="767"/>
        <v>1.0038997599999999</v>
      </c>
      <c r="N1543" s="120">
        <f t="shared" si="760"/>
        <v>1.3193008992856501</v>
      </c>
      <c r="O1543" s="113">
        <f t="shared" si="763"/>
        <v>1.3219810299999999</v>
      </c>
      <c r="P1543" s="113">
        <f t="shared" si="745"/>
        <v>1478.32857767</v>
      </c>
      <c r="Q1543" s="11">
        <f t="shared" si="757"/>
        <v>0</v>
      </c>
      <c r="R1543" s="30">
        <f t="shared" si="753"/>
        <v>0</v>
      </c>
      <c r="S1543" s="8">
        <f t="shared" si="746"/>
        <v>0</v>
      </c>
      <c r="T1543" s="122">
        <f t="shared" si="754"/>
        <v>0.13059999999999999</v>
      </c>
      <c r="U1543" s="121">
        <f t="shared" si="762"/>
        <v>9</v>
      </c>
      <c r="V1543" s="121">
        <v>252</v>
      </c>
      <c r="W1543" s="120">
        <f t="shared" si="747"/>
        <v>1.0043934969999999</v>
      </c>
      <c r="X1543" s="113">
        <f t="shared" si="761"/>
        <v>6.49503217</v>
      </c>
      <c r="Y1543" s="113">
        <f t="shared" si="748"/>
        <v>0</v>
      </c>
      <c r="Z1543" s="125" t="str">
        <f t="shared" si="758"/>
        <v>J=</v>
      </c>
      <c r="AA1543" s="118">
        <f t="shared" si="759"/>
        <v>45708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>
        <f t="shared" si="749"/>
        <v>45689</v>
      </c>
      <c r="B1544" s="113">
        <f t="shared" si="742"/>
        <v>1485.8820445700001</v>
      </c>
      <c r="C1544" s="113">
        <f t="shared" si="755"/>
        <v>1118.26761816</v>
      </c>
      <c r="D1544" s="114">
        <f t="shared" si="750"/>
        <v>7063.77</v>
      </c>
      <c r="E1544" s="115">
        <f t="shared" si="764"/>
        <v>7100.5</v>
      </c>
      <c r="F1544" s="116">
        <f t="shared" si="765"/>
        <v>45646</v>
      </c>
      <c r="G1544" s="117">
        <f t="shared" si="743"/>
        <v>5.1997729257888814E-3</v>
      </c>
      <c r="H1544" s="118">
        <f t="shared" si="756"/>
        <v>45708</v>
      </c>
      <c r="I1544" s="118">
        <f t="shared" si="744"/>
        <v>45708</v>
      </c>
      <c r="J1544" s="119">
        <f t="shared" si="751"/>
        <v>23</v>
      </c>
      <c r="K1544" s="119">
        <f t="shared" si="766"/>
        <v>10</v>
      </c>
      <c r="L1544" s="8">
        <f t="shared" si="752"/>
        <v>1.0022574500000001</v>
      </c>
      <c r="M1544" s="120">
        <f t="shared" si="767"/>
        <v>1.0038997599999999</v>
      </c>
      <c r="N1544" s="120">
        <f t="shared" si="760"/>
        <v>1.3193008992856501</v>
      </c>
      <c r="O1544" s="113">
        <f t="shared" si="763"/>
        <v>1.32227915</v>
      </c>
      <c r="P1544" s="113">
        <f t="shared" si="745"/>
        <v>1478.6619556099999</v>
      </c>
      <c r="Q1544" s="11">
        <f t="shared" si="757"/>
        <v>0</v>
      </c>
      <c r="R1544" s="30">
        <f t="shared" si="753"/>
        <v>0</v>
      </c>
      <c r="S1544" s="8">
        <f t="shared" si="746"/>
        <v>0</v>
      </c>
      <c r="T1544" s="122">
        <f t="shared" si="754"/>
        <v>0.13059999999999999</v>
      </c>
      <c r="U1544" s="121">
        <f t="shared" si="762"/>
        <v>10</v>
      </c>
      <c r="V1544" s="121">
        <v>252</v>
      </c>
      <c r="W1544" s="120">
        <f t="shared" si="747"/>
        <v>1.004882853</v>
      </c>
      <c r="X1544" s="113">
        <f t="shared" si="761"/>
        <v>7.22008896</v>
      </c>
      <c r="Y1544" s="113">
        <f t="shared" si="748"/>
        <v>0</v>
      </c>
      <c r="Z1544" s="125" t="str">
        <f t="shared" si="758"/>
        <v>J=</v>
      </c>
      <c r="AA1544" s="118">
        <f t="shared" si="759"/>
        <v>45708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>
        <f t="shared" si="749"/>
        <v>45690</v>
      </c>
      <c r="B1545" s="113">
        <f t="shared" si="742"/>
        <v>1485.8820445700001</v>
      </c>
      <c r="C1545" s="113">
        <f t="shared" si="755"/>
        <v>1118.26761816</v>
      </c>
      <c r="D1545" s="114">
        <f t="shared" si="750"/>
        <v>7063.77</v>
      </c>
      <c r="E1545" s="115">
        <f t="shared" si="764"/>
        <v>7100.5</v>
      </c>
      <c r="F1545" s="116">
        <f t="shared" si="765"/>
        <v>45646</v>
      </c>
      <c r="G1545" s="117">
        <f t="shared" si="743"/>
        <v>5.1997729257888814E-3</v>
      </c>
      <c r="H1545" s="118">
        <f t="shared" si="756"/>
        <v>45708</v>
      </c>
      <c r="I1545" s="118">
        <f t="shared" si="744"/>
        <v>45708</v>
      </c>
      <c r="J1545" s="119">
        <f t="shared" si="751"/>
        <v>23</v>
      </c>
      <c r="K1545" s="119">
        <f t="shared" si="766"/>
        <v>10</v>
      </c>
      <c r="L1545" s="8">
        <f t="shared" si="752"/>
        <v>1.0022574500000001</v>
      </c>
      <c r="M1545" s="120">
        <f t="shared" si="767"/>
        <v>1.0038997599999999</v>
      </c>
      <c r="N1545" s="120">
        <f t="shared" si="760"/>
        <v>1.3193008992856501</v>
      </c>
      <c r="O1545" s="113">
        <f t="shared" si="763"/>
        <v>1.32227915</v>
      </c>
      <c r="P1545" s="113">
        <f t="shared" si="745"/>
        <v>1478.6619556099999</v>
      </c>
      <c r="Q1545" s="11">
        <f t="shared" si="757"/>
        <v>0</v>
      </c>
      <c r="R1545" s="30">
        <f t="shared" si="753"/>
        <v>0</v>
      </c>
      <c r="S1545" s="8">
        <f t="shared" si="746"/>
        <v>0</v>
      </c>
      <c r="T1545" s="122">
        <f t="shared" si="754"/>
        <v>0.13059999999999999</v>
      </c>
      <c r="U1545" s="121">
        <f t="shared" si="762"/>
        <v>10</v>
      </c>
      <c r="V1545" s="121">
        <v>252</v>
      </c>
      <c r="W1545" s="120">
        <f t="shared" si="747"/>
        <v>1.004882853</v>
      </c>
      <c r="X1545" s="113">
        <f t="shared" si="761"/>
        <v>7.22008896</v>
      </c>
      <c r="Y1545" s="113">
        <f t="shared" si="748"/>
        <v>0</v>
      </c>
      <c r="Z1545" s="125" t="str">
        <f t="shared" si="758"/>
        <v>J=</v>
      </c>
      <c r="AA1545" s="118">
        <f t="shared" si="759"/>
        <v>45708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>
        <f t="shared" si="749"/>
        <v>45691</v>
      </c>
      <c r="B1546" s="113">
        <f t="shared" ref="B1546:B1609" si="768">(P1546+X1546)</f>
        <v>1485.8820445700001</v>
      </c>
      <c r="C1546" s="113">
        <f t="shared" si="755"/>
        <v>1118.26761816</v>
      </c>
      <c r="D1546" s="114">
        <f t="shared" si="750"/>
        <v>7063.77</v>
      </c>
      <c r="E1546" s="115">
        <f t="shared" si="764"/>
        <v>7100.5</v>
      </c>
      <c r="F1546" s="116">
        <f t="shared" si="765"/>
        <v>45646</v>
      </c>
      <c r="G1546" s="117">
        <f t="shared" ref="G1546:G1609" si="769">(E1546/D1546)-1</f>
        <v>5.1997729257888814E-3</v>
      </c>
      <c r="H1546" s="118">
        <f t="shared" si="756"/>
        <v>45708</v>
      </c>
      <c r="I1546" s="118">
        <f t="shared" ref="I1546:I1609" si="770">IF(A1546&gt;I1545,H1546,I1545)</f>
        <v>45708</v>
      </c>
      <c r="J1546" s="119">
        <f t="shared" si="751"/>
        <v>23</v>
      </c>
      <c r="K1546" s="119">
        <f t="shared" si="766"/>
        <v>10</v>
      </c>
      <c r="L1546" s="8">
        <f t="shared" si="752"/>
        <v>1.0022574500000001</v>
      </c>
      <c r="M1546" s="120">
        <f t="shared" si="767"/>
        <v>1.0038997599999999</v>
      </c>
      <c r="N1546" s="120">
        <f t="shared" si="760"/>
        <v>1.3193008992856501</v>
      </c>
      <c r="O1546" s="113">
        <f t="shared" si="763"/>
        <v>1.32227915</v>
      </c>
      <c r="P1546" s="113">
        <f t="shared" ref="P1546:P1609" si="771">TRUNC(C1546*O1546,8)</f>
        <v>1478.6619556099999</v>
      </c>
      <c r="Q1546" s="11">
        <f t="shared" si="757"/>
        <v>0</v>
      </c>
      <c r="R1546" s="30">
        <f t="shared" si="753"/>
        <v>0</v>
      </c>
      <c r="S1546" s="8">
        <f t="shared" ref="S1546:S1609" si="772">IF(R1546&gt;0,TRUNC(R1546*P1546,8),0)</f>
        <v>0</v>
      </c>
      <c r="T1546" s="122">
        <f t="shared" si="754"/>
        <v>0.13059999999999999</v>
      </c>
      <c r="U1546" s="121">
        <f t="shared" si="762"/>
        <v>10</v>
      </c>
      <c r="V1546" s="121">
        <v>252</v>
      </c>
      <c r="W1546" s="120">
        <f t="shared" ref="W1546:W1609" si="773">ROUND((1+T1546)^TRUNC((U1546/V1546),9),9)</f>
        <v>1.004882853</v>
      </c>
      <c r="X1546" s="113">
        <f t="shared" si="761"/>
        <v>7.22008896</v>
      </c>
      <c r="Y1546" s="113">
        <f t="shared" ref="Y1546:Y1609" si="774">IF(Q1546&gt;0,S1546+X1546,0)</f>
        <v>0</v>
      </c>
      <c r="Z1546" s="125" t="str">
        <f t="shared" si="758"/>
        <v>J=</v>
      </c>
      <c r="AA1546" s="118">
        <f t="shared" si="759"/>
        <v>45708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>
        <f t="shared" ref="A1547:A1610" si="775">(A1546+1)</f>
        <v>45692</v>
      </c>
      <c r="B1547" s="113">
        <f t="shared" si="768"/>
        <v>1486.9412490099999</v>
      </c>
      <c r="C1547" s="113">
        <f t="shared" si="755"/>
        <v>1118.26761816</v>
      </c>
      <c r="D1547" s="114">
        <f t="shared" ref="D1547:D1610" si="776">IF(E1547=E1546,D1546,E1546)</f>
        <v>7063.77</v>
      </c>
      <c r="E1547" s="115">
        <f t="shared" si="764"/>
        <v>7100.5</v>
      </c>
      <c r="F1547" s="116">
        <f t="shared" si="765"/>
        <v>45646</v>
      </c>
      <c r="G1547" s="117">
        <f t="shared" si="769"/>
        <v>5.1997729257888814E-3</v>
      </c>
      <c r="H1547" s="118">
        <f t="shared" si="756"/>
        <v>45708</v>
      </c>
      <c r="I1547" s="118">
        <f t="shared" si="770"/>
        <v>45708</v>
      </c>
      <c r="J1547" s="119">
        <f t="shared" ref="J1547:J1610" si="777">IF(I1547=I1546,J1546,NETWORKDAYS(I1546,I1547,$AD$176:$AD$502)-1)</f>
        <v>23</v>
      </c>
      <c r="K1547" s="119">
        <f t="shared" si="766"/>
        <v>11</v>
      </c>
      <c r="L1547" s="8">
        <f t="shared" ref="L1547:L1610" si="778">IF(E1547&lt;D1547,1,TRUNC((E1547/D1547)^TRUNC((K1547/J1547),9),8))</f>
        <v>1.00248348</v>
      </c>
      <c r="M1547" s="120">
        <f t="shared" si="767"/>
        <v>1.0038997599999999</v>
      </c>
      <c r="N1547" s="120">
        <f t="shared" si="760"/>
        <v>1.3193008992856501</v>
      </c>
      <c r="O1547" s="113">
        <f t="shared" si="763"/>
        <v>1.32257735</v>
      </c>
      <c r="P1547" s="113">
        <f t="shared" si="771"/>
        <v>1478.99542301</v>
      </c>
      <c r="Q1547" s="11">
        <f t="shared" si="757"/>
        <v>0</v>
      </c>
      <c r="R1547" s="30">
        <f t="shared" ref="R1547:R1610" si="779">IF(Q1547&gt;0,VLOOKUP($A1547,$AD$10:$AI$170,6),0)</f>
        <v>0</v>
      </c>
      <c r="S1547" s="8">
        <f t="shared" si="772"/>
        <v>0</v>
      </c>
      <c r="T1547" s="122">
        <f t="shared" ref="T1547:T1610" si="780">(T1546)</f>
        <v>0.13059999999999999</v>
      </c>
      <c r="U1547" s="121">
        <f t="shared" si="762"/>
        <v>11</v>
      </c>
      <c r="V1547" s="121">
        <v>252</v>
      </c>
      <c r="W1547" s="120">
        <f t="shared" si="773"/>
        <v>1.0053724479999999</v>
      </c>
      <c r="X1547" s="113">
        <f t="shared" si="761"/>
        <v>7.9458260000000003</v>
      </c>
      <c r="Y1547" s="113">
        <f t="shared" si="774"/>
        <v>0</v>
      </c>
      <c r="Z1547" s="125" t="str">
        <f t="shared" si="758"/>
        <v>J=</v>
      </c>
      <c r="AA1547" s="118">
        <f t="shared" si="759"/>
        <v>45708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>
        <f t="shared" si="775"/>
        <v>45693</v>
      </c>
      <c r="B1548" s="113">
        <f t="shared" si="768"/>
        <v>1488.00121079</v>
      </c>
      <c r="C1548" s="113">
        <f t="shared" ref="C1548:C1611" si="781">TRUNC(IF(Q1547&gt;0,VLOOKUP(A1547,$AD$12:$AE$170,2),C1547),8)</f>
        <v>1118.26761816</v>
      </c>
      <c r="D1548" s="114">
        <f t="shared" si="776"/>
        <v>7063.77</v>
      </c>
      <c r="E1548" s="115">
        <f t="shared" si="764"/>
        <v>7100.5</v>
      </c>
      <c r="F1548" s="116">
        <f t="shared" si="765"/>
        <v>45646</v>
      </c>
      <c r="G1548" s="117">
        <f t="shared" si="769"/>
        <v>5.1997729257888814E-3</v>
      </c>
      <c r="H1548" s="118">
        <f t="shared" ref="H1548:H1611" si="782">IF(DAY(A1548)=H$9,VLOOKUP(A1548,AH$118:AN$450,4),H1547)</f>
        <v>45708</v>
      </c>
      <c r="I1548" s="118">
        <f t="shared" si="770"/>
        <v>45708</v>
      </c>
      <c r="J1548" s="119">
        <f t="shared" si="777"/>
        <v>23</v>
      </c>
      <c r="K1548" s="119">
        <f t="shared" si="766"/>
        <v>12</v>
      </c>
      <c r="L1548" s="8">
        <f t="shared" si="778"/>
        <v>1.00270956</v>
      </c>
      <c r="M1548" s="120">
        <f t="shared" si="767"/>
        <v>1.0038997599999999</v>
      </c>
      <c r="N1548" s="120">
        <f t="shared" si="760"/>
        <v>1.3193008992856501</v>
      </c>
      <c r="O1548" s="113">
        <f t="shared" si="763"/>
        <v>1.32287562</v>
      </c>
      <c r="P1548" s="113">
        <f t="shared" si="771"/>
        <v>1479.32896869</v>
      </c>
      <c r="Q1548" s="11">
        <f t="shared" ref="Q1548:Q1611" si="783">IF(VLOOKUP(A1548,AD$10:AK$170,8)=VLOOKUP(A1547,AD$10:AK$170,8),0,VLOOKUP(A1548,AD$10:AK$170,8))</f>
        <v>0</v>
      </c>
      <c r="R1548" s="30">
        <f t="shared" si="779"/>
        <v>0</v>
      </c>
      <c r="S1548" s="8">
        <f t="shared" si="772"/>
        <v>0</v>
      </c>
      <c r="T1548" s="122">
        <f t="shared" si="780"/>
        <v>0.13059999999999999</v>
      </c>
      <c r="U1548" s="121">
        <f t="shared" si="762"/>
        <v>12</v>
      </c>
      <c r="V1548" s="121">
        <v>252</v>
      </c>
      <c r="W1548" s="120">
        <f t="shared" si="773"/>
        <v>1.005862281</v>
      </c>
      <c r="X1548" s="113">
        <f t="shared" si="761"/>
        <v>8.6722421000000001</v>
      </c>
      <c r="Y1548" s="113">
        <f t="shared" si="774"/>
        <v>0</v>
      </c>
      <c r="Z1548" s="125" t="str">
        <f t="shared" ref="Z1548:Z1611" si="784">IF($Q1547&gt;0,VLOOKUP($A1547,$AD$10:$AM$170,9),Z1547)</f>
        <v>J=</v>
      </c>
      <c r="AA1548" s="118">
        <f t="shared" ref="AA1548:AA1611" si="785">IF($Q1547&gt;0,VLOOKUP($A1547,$AD$10:$AM$170,10),AA1547)</f>
        <v>45708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>
        <f t="shared" si="775"/>
        <v>45694</v>
      </c>
      <c r="B1549" s="113">
        <f t="shared" si="768"/>
        <v>1489.0619092500001</v>
      </c>
      <c r="C1549" s="113">
        <f t="shared" si="781"/>
        <v>1118.26761816</v>
      </c>
      <c r="D1549" s="114">
        <f t="shared" si="776"/>
        <v>7063.77</v>
      </c>
      <c r="E1549" s="115">
        <f t="shared" si="764"/>
        <v>7100.5</v>
      </c>
      <c r="F1549" s="116">
        <f t="shared" si="765"/>
        <v>45646</v>
      </c>
      <c r="G1549" s="117">
        <f t="shared" si="769"/>
        <v>5.1997729257888814E-3</v>
      </c>
      <c r="H1549" s="118">
        <f t="shared" si="782"/>
        <v>45708</v>
      </c>
      <c r="I1549" s="118">
        <f t="shared" si="770"/>
        <v>45708</v>
      </c>
      <c r="J1549" s="119">
        <f t="shared" si="777"/>
        <v>23</v>
      </c>
      <c r="K1549" s="119">
        <f t="shared" si="766"/>
        <v>13</v>
      </c>
      <c r="L1549" s="8">
        <f t="shared" si="778"/>
        <v>1.00293568</v>
      </c>
      <c r="M1549" s="120">
        <f t="shared" si="767"/>
        <v>1.0038997599999999</v>
      </c>
      <c r="N1549" s="120">
        <f t="shared" si="760"/>
        <v>1.3193008992856501</v>
      </c>
      <c r="O1549" s="113">
        <f t="shared" si="763"/>
        <v>1.32317394</v>
      </c>
      <c r="P1549" s="113">
        <f t="shared" si="771"/>
        <v>1479.6625702900001</v>
      </c>
      <c r="Q1549" s="11">
        <f t="shared" si="783"/>
        <v>0</v>
      </c>
      <c r="R1549" s="30">
        <f t="shared" si="779"/>
        <v>0</v>
      </c>
      <c r="S1549" s="8">
        <f t="shared" si="772"/>
        <v>0</v>
      </c>
      <c r="T1549" s="122">
        <f t="shared" si="780"/>
        <v>0.13059999999999999</v>
      </c>
      <c r="U1549" s="121">
        <f t="shared" si="762"/>
        <v>13</v>
      </c>
      <c r="V1549" s="121">
        <v>252</v>
      </c>
      <c r="W1549" s="120">
        <f t="shared" si="773"/>
        <v>1.006352353</v>
      </c>
      <c r="X1549" s="113">
        <f t="shared" si="761"/>
        <v>9.3993389599999997</v>
      </c>
      <c r="Y1549" s="113">
        <f t="shared" si="774"/>
        <v>0</v>
      </c>
      <c r="Z1549" s="125" t="str">
        <f t="shared" si="784"/>
        <v>J=</v>
      </c>
      <c r="AA1549" s="118">
        <f t="shared" si="785"/>
        <v>45708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>
        <f t="shared" si="775"/>
        <v>45695</v>
      </c>
      <c r="B1550" s="113">
        <f t="shared" si="768"/>
        <v>1490.1233784799999</v>
      </c>
      <c r="C1550" s="113">
        <f t="shared" si="781"/>
        <v>1118.26761816</v>
      </c>
      <c r="D1550" s="114">
        <f t="shared" si="776"/>
        <v>7063.77</v>
      </c>
      <c r="E1550" s="115">
        <f t="shared" si="764"/>
        <v>7100.5</v>
      </c>
      <c r="F1550" s="116">
        <f t="shared" si="765"/>
        <v>45646</v>
      </c>
      <c r="G1550" s="117">
        <f t="shared" si="769"/>
        <v>5.1997729257888814E-3</v>
      </c>
      <c r="H1550" s="118">
        <f t="shared" si="782"/>
        <v>45708</v>
      </c>
      <c r="I1550" s="118">
        <f t="shared" si="770"/>
        <v>45708</v>
      </c>
      <c r="J1550" s="119">
        <f t="shared" si="777"/>
        <v>23</v>
      </c>
      <c r="K1550" s="119">
        <f t="shared" si="766"/>
        <v>14</v>
      </c>
      <c r="L1550" s="8">
        <f t="shared" si="778"/>
        <v>1.0031618600000001</v>
      </c>
      <c r="M1550" s="120">
        <f t="shared" si="767"/>
        <v>1.0038997599999999</v>
      </c>
      <c r="N1550" s="120">
        <f t="shared" si="760"/>
        <v>1.3193008992856501</v>
      </c>
      <c r="O1550" s="113">
        <f t="shared" si="763"/>
        <v>1.3234723399999999</v>
      </c>
      <c r="P1550" s="113">
        <f t="shared" si="771"/>
        <v>1479.9962613499999</v>
      </c>
      <c r="Q1550" s="11">
        <f t="shared" si="783"/>
        <v>0</v>
      </c>
      <c r="R1550" s="30">
        <f t="shared" si="779"/>
        <v>0</v>
      </c>
      <c r="S1550" s="8">
        <f t="shared" si="772"/>
        <v>0</v>
      </c>
      <c r="T1550" s="122">
        <f t="shared" si="780"/>
        <v>0.13059999999999999</v>
      </c>
      <c r="U1550" s="121">
        <f t="shared" si="762"/>
        <v>14</v>
      </c>
      <c r="V1550" s="121">
        <v>252</v>
      </c>
      <c r="W1550" s="120">
        <f t="shared" si="773"/>
        <v>1.0068426640000001</v>
      </c>
      <c r="X1550" s="113">
        <f t="shared" si="761"/>
        <v>10.12711713</v>
      </c>
      <c r="Y1550" s="113">
        <f t="shared" si="774"/>
        <v>0</v>
      </c>
      <c r="Z1550" s="125" t="str">
        <f t="shared" si="784"/>
        <v>J=</v>
      </c>
      <c r="AA1550" s="118">
        <f t="shared" si="785"/>
        <v>45708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>
        <f t="shared" si="775"/>
        <v>45696</v>
      </c>
      <c r="B1551" s="113">
        <f t="shared" si="768"/>
        <v>1491.18559484</v>
      </c>
      <c r="C1551" s="113">
        <f t="shared" si="781"/>
        <v>1118.26761816</v>
      </c>
      <c r="D1551" s="114">
        <f t="shared" si="776"/>
        <v>7063.77</v>
      </c>
      <c r="E1551" s="115">
        <f t="shared" si="764"/>
        <v>7100.5</v>
      </c>
      <c r="F1551" s="116">
        <f t="shared" si="765"/>
        <v>45646</v>
      </c>
      <c r="G1551" s="117">
        <f t="shared" si="769"/>
        <v>5.1997729257888814E-3</v>
      </c>
      <c r="H1551" s="118">
        <f t="shared" si="782"/>
        <v>45708</v>
      </c>
      <c r="I1551" s="118">
        <f t="shared" si="770"/>
        <v>45708</v>
      </c>
      <c r="J1551" s="119">
        <f t="shared" si="777"/>
        <v>23</v>
      </c>
      <c r="K1551" s="119">
        <f t="shared" si="766"/>
        <v>15</v>
      </c>
      <c r="L1551" s="8">
        <f t="shared" si="778"/>
        <v>1.0033880900000001</v>
      </c>
      <c r="M1551" s="120">
        <f t="shared" si="767"/>
        <v>1.0038997599999999</v>
      </c>
      <c r="N1551" s="120">
        <f t="shared" si="760"/>
        <v>1.3193008992856501</v>
      </c>
      <c r="O1551" s="113">
        <f t="shared" si="763"/>
        <v>1.3237707999999999</v>
      </c>
      <c r="P1551" s="113">
        <f t="shared" si="771"/>
        <v>1480.3300194999999</v>
      </c>
      <c r="Q1551" s="11">
        <f t="shared" si="783"/>
        <v>0</v>
      </c>
      <c r="R1551" s="30">
        <f t="shared" si="779"/>
        <v>0</v>
      </c>
      <c r="S1551" s="8">
        <f t="shared" si="772"/>
        <v>0</v>
      </c>
      <c r="T1551" s="122">
        <f t="shared" si="780"/>
        <v>0.13059999999999999</v>
      </c>
      <c r="U1551" s="121">
        <f t="shared" si="762"/>
        <v>15</v>
      </c>
      <c r="V1551" s="121">
        <v>252</v>
      </c>
      <c r="W1551" s="120">
        <f t="shared" si="773"/>
        <v>1.0073332129999999</v>
      </c>
      <c r="X1551" s="113">
        <f t="shared" si="761"/>
        <v>10.85557534</v>
      </c>
      <c r="Y1551" s="113">
        <f t="shared" si="774"/>
        <v>0</v>
      </c>
      <c r="Z1551" s="125" t="str">
        <f t="shared" si="784"/>
        <v>J=</v>
      </c>
      <c r="AA1551" s="118">
        <f t="shared" si="785"/>
        <v>45708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>
        <f t="shared" si="775"/>
        <v>45697</v>
      </c>
      <c r="B1552" s="113">
        <f t="shared" si="768"/>
        <v>1491.18559484</v>
      </c>
      <c r="C1552" s="113">
        <f t="shared" si="781"/>
        <v>1118.26761816</v>
      </c>
      <c r="D1552" s="114">
        <f t="shared" si="776"/>
        <v>7063.77</v>
      </c>
      <c r="E1552" s="115">
        <f t="shared" si="764"/>
        <v>7100.5</v>
      </c>
      <c r="F1552" s="116">
        <f t="shared" si="765"/>
        <v>45646</v>
      </c>
      <c r="G1552" s="117">
        <f t="shared" si="769"/>
        <v>5.1997729257888814E-3</v>
      </c>
      <c r="H1552" s="118">
        <f t="shared" si="782"/>
        <v>45708</v>
      </c>
      <c r="I1552" s="118">
        <f t="shared" si="770"/>
        <v>45708</v>
      </c>
      <c r="J1552" s="119">
        <f t="shared" si="777"/>
        <v>23</v>
      </c>
      <c r="K1552" s="119">
        <f t="shared" si="766"/>
        <v>15</v>
      </c>
      <c r="L1552" s="8">
        <f t="shared" si="778"/>
        <v>1.0033880900000001</v>
      </c>
      <c r="M1552" s="120">
        <f t="shared" si="767"/>
        <v>1.0038997599999999</v>
      </c>
      <c r="N1552" s="120">
        <f t="shared" si="760"/>
        <v>1.3193008992856501</v>
      </c>
      <c r="O1552" s="113">
        <f t="shared" si="763"/>
        <v>1.3237707999999999</v>
      </c>
      <c r="P1552" s="113">
        <f t="shared" si="771"/>
        <v>1480.3300194999999</v>
      </c>
      <c r="Q1552" s="11">
        <f t="shared" si="783"/>
        <v>0</v>
      </c>
      <c r="R1552" s="30">
        <f t="shared" si="779"/>
        <v>0</v>
      </c>
      <c r="S1552" s="8">
        <f t="shared" si="772"/>
        <v>0</v>
      </c>
      <c r="T1552" s="122">
        <f t="shared" si="780"/>
        <v>0.13059999999999999</v>
      </c>
      <c r="U1552" s="121">
        <f t="shared" si="762"/>
        <v>15</v>
      </c>
      <c r="V1552" s="121">
        <v>252</v>
      </c>
      <c r="W1552" s="120">
        <f t="shared" si="773"/>
        <v>1.0073332129999999</v>
      </c>
      <c r="X1552" s="113">
        <f t="shared" si="761"/>
        <v>10.85557534</v>
      </c>
      <c r="Y1552" s="113">
        <f t="shared" si="774"/>
        <v>0</v>
      </c>
      <c r="Z1552" s="125" t="str">
        <f t="shared" si="784"/>
        <v>J=</v>
      </c>
      <c r="AA1552" s="118">
        <f t="shared" si="785"/>
        <v>45708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>
        <f t="shared" si="775"/>
        <v>45698</v>
      </c>
      <c r="B1553" s="113">
        <f t="shared" si="768"/>
        <v>1491.18559484</v>
      </c>
      <c r="C1553" s="113">
        <f t="shared" si="781"/>
        <v>1118.26761816</v>
      </c>
      <c r="D1553" s="114">
        <f t="shared" si="776"/>
        <v>7063.77</v>
      </c>
      <c r="E1553" s="115">
        <f t="shared" si="764"/>
        <v>7100.5</v>
      </c>
      <c r="F1553" s="116">
        <f t="shared" si="765"/>
        <v>45646</v>
      </c>
      <c r="G1553" s="117">
        <f t="shared" si="769"/>
        <v>5.1997729257888814E-3</v>
      </c>
      <c r="H1553" s="118">
        <f t="shared" si="782"/>
        <v>45708</v>
      </c>
      <c r="I1553" s="118">
        <f t="shared" si="770"/>
        <v>45708</v>
      </c>
      <c r="J1553" s="119">
        <f t="shared" si="777"/>
        <v>23</v>
      </c>
      <c r="K1553" s="119">
        <f t="shared" si="766"/>
        <v>15</v>
      </c>
      <c r="L1553" s="8">
        <f t="shared" si="778"/>
        <v>1.0033880900000001</v>
      </c>
      <c r="M1553" s="120">
        <f t="shared" si="767"/>
        <v>1.0038997599999999</v>
      </c>
      <c r="N1553" s="120">
        <f t="shared" si="760"/>
        <v>1.3193008992856501</v>
      </c>
      <c r="O1553" s="113">
        <f t="shared" si="763"/>
        <v>1.3237707999999999</v>
      </c>
      <c r="P1553" s="113">
        <f t="shared" si="771"/>
        <v>1480.3300194999999</v>
      </c>
      <c r="Q1553" s="11">
        <f t="shared" si="783"/>
        <v>0</v>
      </c>
      <c r="R1553" s="30">
        <f t="shared" si="779"/>
        <v>0</v>
      </c>
      <c r="S1553" s="8">
        <f t="shared" si="772"/>
        <v>0</v>
      </c>
      <c r="T1553" s="122">
        <f t="shared" si="780"/>
        <v>0.13059999999999999</v>
      </c>
      <c r="U1553" s="121">
        <f t="shared" si="762"/>
        <v>15</v>
      </c>
      <c r="V1553" s="121">
        <v>252</v>
      </c>
      <c r="W1553" s="120">
        <f t="shared" si="773"/>
        <v>1.0073332129999999</v>
      </c>
      <c r="X1553" s="113">
        <f t="shared" si="761"/>
        <v>10.85557534</v>
      </c>
      <c r="Y1553" s="113">
        <f t="shared" si="774"/>
        <v>0</v>
      </c>
      <c r="Z1553" s="125" t="str">
        <f t="shared" si="784"/>
        <v>J=</v>
      </c>
      <c r="AA1553" s="118">
        <f t="shared" si="785"/>
        <v>45708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>
        <f t="shared" si="775"/>
        <v>45699</v>
      </c>
      <c r="B1554" s="113">
        <f t="shared" si="768"/>
        <v>1492.2485841700002</v>
      </c>
      <c r="C1554" s="113">
        <f t="shared" si="781"/>
        <v>1118.26761816</v>
      </c>
      <c r="D1554" s="114">
        <f t="shared" si="776"/>
        <v>7063.77</v>
      </c>
      <c r="E1554" s="115">
        <f t="shared" si="764"/>
        <v>7100.5</v>
      </c>
      <c r="F1554" s="116">
        <f t="shared" si="765"/>
        <v>45646</v>
      </c>
      <c r="G1554" s="117">
        <f t="shared" si="769"/>
        <v>5.1997729257888814E-3</v>
      </c>
      <c r="H1554" s="118">
        <f t="shared" si="782"/>
        <v>45708</v>
      </c>
      <c r="I1554" s="118">
        <f t="shared" si="770"/>
        <v>45708</v>
      </c>
      <c r="J1554" s="119">
        <f t="shared" si="777"/>
        <v>23</v>
      </c>
      <c r="K1554" s="119">
        <f t="shared" si="766"/>
        <v>16</v>
      </c>
      <c r="L1554" s="8">
        <f t="shared" si="778"/>
        <v>1.00361437</v>
      </c>
      <c r="M1554" s="120">
        <f t="shared" si="767"/>
        <v>1.0038997599999999</v>
      </c>
      <c r="N1554" s="120">
        <f t="shared" si="760"/>
        <v>1.3193008992856501</v>
      </c>
      <c r="O1554" s="113">
        <f t="shared" si="763"/>
        <v>1.3240693400000001</v>
      </c>
      <c r="P1554" s="113">
        <f t="shared" si="771"/>
        <v>1480.6638671200001</v>
      </c>
      <c r="Q1554" s="11">
        <f t="shared" si="783"/>
        <v>0</v>
      </c>
      <c r="R1554" s="30">
        <f t="shared" si="779"/>
        <v>0</v>
      </c>
      <c r="S1554" s="8">
        <f t="shared" si="772"/>
        <v>0</v>
      </c>
      <c r="T1554" s="122">
        <f t="shared" si="780"/>
        <v>0.13059999999999999</v>
      </c>
      <c r="U1554" s="121">
        <f t="shared" si="762"/>
        <v>16</v>
      </c>
      <c r="V1554" s="121">
        <v>252</v>
      </c>
      <c r="W1554" s="120">
        <f t="shared" si="773"/>
        <v>1.007824002</v>
      </c>
      <c r="X1554" s="113">
        <f t="shared" si="761"/>
        <v>11.58471705</v>
      </c>
      <c r="Y1554" s="113">
        <f t="shared" si="774"/>
        <v>0</v>
      </c>
      <c r="Z1554" s="125" t="str">
        <f t="shared" si="784"/>
        <v>J=</v>
      </c>
      <c r="AA1554" s="118">
        <f t="shared" si="785"/>
        <v>45708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>
        <f t="shared" si="775"/>
        <v>45700</v>
      </c>
      <c r="B1555" s="113">
        <f t="shared" si="768"/>
        <v>1493.31231153</v>
      </c>
      <c r="C1555" s="113">
        <f t="shared" si="781"/>
        <v>1118.26761816</v>
      </c>
      <c r="D1555" s="114">
        <f t="shared" si="776"/>
        <v>7063.77</v>
      </c>
      <c r="E1555" s="115">
        <f t="shared" si="764"/>
        <v>7100.5</v>
      </c>
      <c r="F1555" s="116">
        <f t="shared" si="765"/>
        <v>45646</v>
      </c>
      <c r="G1555" s="117">
        <f t="shared" si="769"/>
        <v>5.1997729257888814E-3</v>
      </c>
      <c r="H1555" s="118">
        <f t="shared" si="782"/>
        <v>45708</v>
      </c>
      <c r="I1555" s="118">
        <f t="shared" si="770"/>
        <v>45708</v>
      </c>
      <c r="J1555" s="119">
        <f t="shared" si="777"/>
        <v>23</v>
      </c>
      <c r="K1555" s="119">
        <f t="shared" si="766"/>
        <v>17</v>
      </c>
      <c r="L1555" s="8">
        <f t="shared" si="778"/>
        <v>1.0038407</v>
      </c>
      <c r="M1555" s="120">
        <f t="shared" si="767"/>
        <v>1.0038997599999999</v>
      </c>
      <c r="N1555" s="120">
        <f t="shared" si="760"/>
        <v>1.3193008992856501</v>
      </c>
      <c r="O1555" s="113">
        <f t="shared" si="763"/>
        <v>1.32436793</v>
      </c>
      <c r="P1555" s="113">
        <f t="shared" si="771"/>
        <v>1480.99777064</v>
      </c>
      <c r="Q1555" s="11">
        <f t="shared" si="783"/>
        <v>0</v>
      </c>
      <c r="R1555" s="30">
        <f t="shared" si="779"/>
        <v>0</v>
      </c>
      <c r="S1555" s="8">
        <f t="shared" si="772"/>
        <v>0</v>
      </c>
      <c r="T1555" s="122">
        <f t="shared" si="780"/>
        <v>0.13059999999999999</v>
      </c>
      <c r="U1555" s="121">
        <f t="shared" si="762"/>
        <v>17</v>
      </c>
      <c r="V1555" s="121">
        <v>252</v>
      </c>
      <c r="W1555" s="120">
        <f t="shared" si="773"/>
        <v>1.0083150299999999</v>
      </c>
      <c r="X1555" s="113">
        <f t="shared" si="761"/>
        <v>12.31454089</v>
      </c>
      <c r="Y1555" s="113">
        <f t="shared" si="774"/>
        <v>0</v>
      </c>
      <c r="Z1555" s="125" t="str">
        <f t="shared" si="784"/>
        <v>J=</v>
      </c>
      <c r="AA1555" s="118">
        <f t="shared" si="785"/>
        <v>45708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>
        <f t="shared" si="775"/>
        <v>45701</v>
      </c>
      <c r="B1556" s="113">
        <f t="shared" si="768"/>
        <v>1494.37682238</v>
      </c>
      <c r="C1556" s="113">
        <f t="shared" si="781"/>
        <v>1118.26761816</v>
      </c>
      <c r="D1556" s="114">
        <f t="shared" si="776"/>
        <v>7063.77</v>
      </c>
      <c r="E1556" s="115">
        <f t="shared" si="764"/>
        <v>7100.5</v>
      </c>
      <c r="F1556" s="116">
        <f t="shared" si="765"/>
        <v>45646</v>
      </c>
      <c r="G1556" s="117">
        <f t="shared" si="769"/>
        <v>5.1997729257888814E-3</v>
      </c>
      <c r="H1556" s="118">
        <f t="shared" si="782"/>
        <v>45708</v>
      </c>
      <c r="I1556" s="118">
        <f t="shared" si="770"/>
        <v>45708</v>
      </c>
      <c r="J1556" s="119">
        <f t="shared" si="777"/>
        <v>23</v>
      </c>
      <c r="K1556" s="119">
        <f t="shared" si="766"/>
        <v>18</v>
      </c>
      <c r="L1556" s="8">
        <f t="shared" si="778"/>
        <v>1.0040670899999999</v>
      </c>
      <c r="M1556" s="120">
        <f t="shared" si="767"/>
        <v>1.0038997599999999</v>
      </c>
      <c r="N1556" s="120">
        <f t="shared" si="760"/>
        <v>1.3193008992856501</v>
      </c>
      <c r="O1556" s="113">
        <f t="shared" si="763"/>
        <v>1.32466661</v>
      </c>
      <c r="P1556" s="113">
        <f t="shared" si="771"/>
        <v>1481.33177482</v>
      </c>
      <c r="Q1556" s="11">
        <f t="shared" si="783"/>
        <v>0</v>
      </c>
      <c r="R1556" s="30">
        <f t="shared" si="779"/>
        <v>0</v>
      </c>
      <c r="S1556" s="8">
        <f t="shared" si="772"/>
        <v>0</v>
      </c>
      <c r="T1556" s="122">
        <f t="shared" si="780"/>
        <v>0.13059999999999999</v>
      </c>
      <c r="U1556" s="121">
        <f t="shared" si="762"/>
        <v>18</v>
      </c>
      <c r="V1556" s="121">
        <v>252</v>
      </c>
      <c r="W1556" s="120">
        <f t="shared" si="773"/>
        <v>1.008806297</v>
      </c>
      <c r="X1556" s="113">
        <f t="shared" si="761"/>
        <v>13.04504756</v>
      </c>
      <c r="Y1556" s="113">
        <f t="shared" si="774"/>
        <v>0</v>
      </c>
      <c r="Z1556" s="125" t="str">
        <f t="shared" si="784"/>
        <v>J=</v>
      </c>
      <c r="AA1556" s="118">
        <f t="shared" si="785"/>
        <v>45708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>
        <f t="shared" si="775"/>
        <v>45702</v>
      </c>
      <c r="B1557" s="113">
        <f t="shared" si="768"/>
        <v>1495.44207194</v>
      </c>
      <c r="C1557" s="113">
        <f t="shared" si="781"/>
        <v>1118.26761816</v>
      </c>
      <c r="D1557" s="114">
        <f t="shared" si="776"/>
        <v>7063.77</v>
      </c>
      <c r="E1557" s="115">
        <f t="shared" si="764"/>
        <v>7100.5</v>
      </c>
      <c r="F1557" s="116">
        <f t="shared" si="765"/>
        <v>45646</v>
      </c>
      <c r="G1557" s="117">
        <f t="shared" si="769"/>
        <v>5.1997729257888814E-3</v>
      </c>
      <c r="H1557" s="118">
        <f t="shared" si="782"/>
        <v>45708</v>
      </c>
      <c r="I1557" s="118">
        <f t="shared" si="770"/>
        <v>45708</v>
      </c>
      <c r="J1557" s="119">
        <f t="shared" si="777"/>
        <v>23</v>
      </c>
      <c r="K1557" s="119">
        <f t="shared" si="766"/>
        <v>19</v>
      </c>
      <c r="L1557" s="8">
        <f t="shared" si="778"/>
        <v>1.0042935200000001</v>
      </c>
      <c r="M1557" s="120">
        <f t="shared" si="767"/>
        <v>1.0038997599999999</v>
      </c>
      <c r="N1557" s="120">
        <f t="shared" si="760"/>
        <v>1.3193008992856501</v>
      </c>
      <c r="O1557" s="113">
        <f t="shared" si="763"/>
        <v>1.3249653400000001</v>
      </c>
      <c r="P1557" s="113">
        <f t="shared" si="771"/>
        <v>1481.6658348999999</v>
      </c>
      <c r="Q1557" s="11">
        <f t="shared" si="783"/>
        <v>0</v>
      </c>
      <c r="R1557" s="30">
        <f t="shared" si="779"/>
        <v>0</v>
      </c>
      <c r="S1557" s="8">
        <f t="shared" si="772"/>
        <v>0</v>
      </c>
      <c r="T1557" s="122">
        <f t="shared" si="780"/>
        <v>0.13059999999999999</v>
      </c>
      <c r="U1557" s="121">
        <f t="shared" si="762"/>
        <v>19</v>
      </c>
      <c r="V1557" s="121">
        <v>252</v>
      </c>
      <c r="W1557" s="120">
        <f t="shared" si="773"/>
        <v>1.0092978029999999</v>
      </c>
      <c r="X1557" s="113">
        <f t="shared" si="761"/>
        <v>13.77623704</v>
      </c>
      <c r="Y1557" s="113">
        <f t="shared" si="774"/>
        <v>0</v>
      </c>
      <c r="Z1557" s="125" t="str">
        <f t="shared" si="784"/>
        <v>J=</v>
      </c>
      <c r="AA1557" s="118">
        <f t="shared" si="785"/>
        <v>45708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>
        <f t="shared" si="775"/>
        <v>45703</v>
      </c>
      <c r="B1558" s="113">
        <f t="shared" si="768"/>
        <v>1496.5080959100001</v>
      </c>
      <c r="C1558" s="113">
        <f t="shared" si="781"/>
        <v>1118.26761816</v>
      </c>
      <c r="D1558" s="114">
        <f t="shared" si="776"/>
        <v>7063.77</v>
      </c>
      <c r="E1558" s="115">
        <f t="shared" si="764"/>
        <v>7100.5</v>
      </c>
      <c r="F1558" s="116">
        <f t="shared" si="765"/>
        <v>45646</v>
      </c>
      <c r="G1558" s="117">
        <f t="shared" si="769"/>
        <v>5.1997729257888814E-3</v>
      </c>
      <c r="H1558" s="118">
        <f t="shared" si="782"/>
        <v>45708</v>
      </c>
      <c r="I1558" s="118">
        <f t="shared" si="770"/>
        <v>45708</v>
      </c>
      <c r="J1558" s="119">
        <f t="shared" si="777"/>
        <v>23</v>
      </c>
      <c r="K1558" s="119">
        <f t="shared" si="766"/>
        <v>20</v>
      </c>
      <c r="L1558" s="8">
        <f t="shared" si="778"/>
        <v>1.00452001</v>
      </c>
      <c r="M1558" s="120">
        <f t="shared" si="767"/>
        <v>1.0038997599999999</v>
      </c>
      <c r="N1558" s="120">
        <f t="shared" si="760"/>
        <v>1.3193008992856501</v>
      </c>
      <c r="O1558" s="113">
        <f t="shared" si="763"/>
        <v>1.32526415</v>
      </c>
      <c r="P1558" s="113">
        <f t="shared" si="771"/>
        <v>1481.9999844500001</v>
      </c>
      <c r="Q1558" s="11">
        <f t="shared" si="783"/>
        <v>0</v>
      </c>
      <c r="R1558" s="30">
        <f t="shared" si="779"/>
        <v>0</v>
      </c>
      <c r="S1558" s="8">
        <f t="shared" si="772"/>
        <v>0</v>
      </c>
      <c r="T1558" s="122">
        <f t="shared" si="780"/>
        <v>0.13059999999999999</v>
      </c>
      <c r="U1558" s="121">
        <f t="shared" si="762"/>
        <v>20</v>
      </c>
      <c r="V1558" s="121">
        <v>252</v>
      </c>
      <c r="W1558" s="120">
        <f t="shared" si="773"/>
        <v>1.009789549</v>
      </c>
      <c r="X1558" s="113">
        <f t="shared" si="761"/>
        <v>14.50811146</v>
      </c>
      <c r="Y1558" s="113">
        <f t="shared" si="774"/>
        <v>0</v>
      </c>
      <c r="Z1558" s="125" t="str">
        <f t="shared" si="784"/>
        <v>J=</v>
      </c>
      <c r="AA1558" s="118">
        <f t="shared" si="785"/>
        <v>45708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>
        <f t="shared" si="775"/>
        <v>45704</v>
      </c>
      <c r="B1559" s="113">
        <f t="shared" si="768"/>
        <v>1496.5080959100001</v>
      </c>
      <c r="C1559" s="113">
        <f t="shared" si="781"/>
        <v>1118.26761816</v>
      </c>
      <c r="D1559" s="114">
        <f t="shared" si="776"/>
        <v>7063.77</v>
      </c>
      <c r="E1559" s="115">
        <f t="shared" si="764"/>
        <v>7100.5</v>
      </c>
      <c r="F1559" s="116">
        <f t="shared" si="765"/>
        <v>45646</v>
      </c>
      <c r="G1559" s="117">
        <f t="shared" si="769"/>
        <v>5.1997729257888814E-3</v>
      </c>
      <c r="H1559" s="118">
        <f t="shared" si="782"/>
        <v>45708</v>
      </c>
      <c r="I1559" s="118">
        <f t="shared" si="770"/>
        <v>45708</v>
      </c>
      <c r="J1559" s="119">
        <f t="shared" si="777"/>
        <v>23</v>
      </c>
      <c r="K1559" s="119">
        <f t="shared" si="766"/>
        <v>20</v>
      </c>
      <c r="L1559" s="8">
        <f t="shared" si="778"/>
        <v>1.00452001</v>
      </c>
      <c r="M1559" s="120">
        <f t="shared" si="767"/>
        <v>1.0038997599999999</v>
      </c>
      <c r="N1559" s="120">
        <f t="shared" si="760"/>
        <v>1.3193008992856501</v>
      </c>
      <c r="O1559" s="113">
        <f t="shared" si="763"/>
        <v>1.32526415</v>
      </c>
      <c r="P1559" s="113">
        <f t="shared" si="771"/>
        <v>1481.9999844500001</v>
      </c>
      <c r="Q1559" s="11">
        <f t="shared" si="783"/>
        <v>0</v>
      </c>
      <c r="R1559" s="30">
        <f t="shared" si="779"/>
        <v>0</v>
      </c>
      <c r="S1559" s="8">
        <f t="shared" si="772"/>
        <v>0</v>
      </c>
      <c r="T1559" s="122">
        <f t="shared" si="780"/>
        <v>0.13059999999999999</v>
      </c>
      <c r="U1559" s="121">
        <f t="shared" si="762"/>
        <v>20</v>
      </c>
      <c r="V1559" s="121">
        <v>252</v>
      </c>
      <c r="W1559" s="120">
        <f t="shared" si="773"/>
        <v>1.009789549</v>
      </c>
      <c r="X1559" s="113">
        <f t="shared" si="761"/>
        <v>14.50811146</v>
      </c>
      <c r="Y1559" s="113">
        <f t="shared" si="774"/>
        <v>0</v>
      </c>
      <c r="Z1559" s="125" t="str">
        <f t="shared" si="784"/>
        <v>J=</v>
      </c>
      <c r="AA1559" s="118">
        <f t="shared" si="785"/>
        <v>45708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>
        <f t="shared" si="775"/>
        <v>45705</v>
      </c>
      <c r="B1560" s="113">
        <f t="shared" si="768"/>
        <v>1496.5080959100001</v>
      </c>
      <c r="C1560" s="113">
        <f t="shared" si="781"/>
        <v>1118.26761816</v>
      </c>
      <c r="D1560" s="114">
        <f t="shared" si="776"/>
        <v>7063.77</v>
      </c>
      <c r="E1560" s="115">
        <f t="shared" si="764"/>
        <v>7100.5</v>
      </c>
      <c r="F1560" s="116">
        <f t="shared" si="765"/>
        <v>45646</v>
      </c>
      <c r="G1560" s="117">
        <f t="shared" si="769"/>
        <v>5.1997729257888814E-3</v>
      </c>
      <c r="H1560" s="118">
        <f t="shared" si="782"/>
        <v>45708</v>
      </c>
      <c r="I1560" s="118">
        <f t="shared" si="770"/>
        <v>45708</v>
      </c>
      <c r="J1560" s="119">
        <f t="shared" si="777"/>
        <v>23</v>
      </c>
      <c r="K1560" s="119">
        <f t="shared" si="766"/>
        <v>20</v>
      </c>
      <c r="L1560" s="8">
        <f t="shared" si="778"/>
        <v>1.00452001</v>
      </c>
      <c r="M1560" s="120">
        <f t="shared" si="767"/>
        <v>1.0038997599999999</v>
      </c>
      <c r="N1560" s="120">
        <f t="shared" si="760"/>
        <v>1.3193008992856501</v>
      </c>
      <c r="O1560" s="113">
        <f t="shared" si="763"/>
        <v>1.32526415</v>
      </c>
      <c r="P1560" s="113">
        <f t="shared" si="771"/>
        <v>1481.9999844500001</v>
      </c>
      <c r="Q1560" s="11">
        <f t="shared" si="783"/>
        <v>0</v>
      </c>
      <c r="R1560" s="30">
        <f t="shared" si="779"/>
        <v>0</v>
      </c>
      <c r="S1560" s="8">
        <f t="shared" si="772"/>
        <v>0</v>
      </c>
      <c r="T1560" s="122">
        <f t="shared" si="780"/>
        <v>0.13059999999999999</v>
      </c>
      <c r="U1560" s="121">
        <f t="shared" si="762"/>
        <v>20</v>
      </c>
      <c r="V1560" s="121">
        <v>252</v>
      </c>
      <c r="W1560" s="120">
        <f t="shared" si="773"/>
        <v>1.009789549</v>
      </c>
      <c r="X1560" s="113">
        <f t="shared" si="761"/>
        <v>14.50811146</v>
      </c>
      <c r="Y1560" s="113">
        <f t="shared" si="774"/>
        <v>0</v>
      </c>
      <c r="Z1560" s="125" t="str">
        <f t="shared" si="784"/>
        <v>J=</v>
      </c>
      <c r="AA1560" s="118">
        <f t="shared" si="785"/>
        <v>45708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>
        <f t="shared" si="775"/>
        <v>45706</v>
      </c>
      <c r="B1561" s="113">
        <f t="shared" si="768"/>
        <v>1497.5748592800001</v>
      </c>
      <c r="C1561" s="113">
        <f t="shared" si="781"/>
        <v>1118.26761816</v>
      </c>
      <c r="D1561" s="114">
        <f t="shared" si="776"/>
        <v>7063.77</v>
      </c>
      <c r="E1561" s="115">
        <f t="shared" si="764"/>
        <v>7100.5</v>
      </c>
      <c r="F1561" s="116">
        <f t="shared" si="765"/>
        <v>45646</v>
      </c>
      <c r="G1561" s="117">
        <f t="shared" si="769"/>
        <v>5.1997729257888814E-3</v>
      </c>
      <c r="H1561" s="118">
        <f t="shared" si="782"/>
        <v>45708</v>
      </c>
      <c r="I1561" s="118">
        <f t="shared" si="770"/>
        <v>45708</v>
      </c>
      <c r="J1561" s="119">
        <f t="shared" si="777"/>
        <v>23</v>
      </c>
      <c r="K1561" s="119">
        <f t="shared" si="766"/>
        <v>21</v>
      </c>
      <c r="L1561" s="8">
        <f t="shared" si="778"/>
        <v>1.00474654</v>
      </c>
      <c r="M1561" s="120">
        <f t="shared" si="767"/>
        <v>1.0038997599999999</v>
      </c>
      <c r="N1561" s="120">
        <f t="shared" si="760"/>
        <v>1.3193008992856501</v>
      </c>
      <c r="O1561" s="113">
        <f t="shared" si="763"/>
        <v>1.32556301</v>
      </c>
      <c r="P1561" s="113">
        <f t="shared" si="771"/>
        <v>1482.3341899100001</v>
      </c>
      <c r="Q1561" s="11">
        <f t="shared" si="783"/>
        <v>0</v>
      </c>
      <c r="R1561" s="30">
        <f t="shared" si="779"/>
        <v>0</v>
      </c>
      <c r="S1561" s="8">
        <f t="shared" si="772"/>
        <v>0</v>
      </c>
      <c r="T1561" s="122">
        <f t="shared" si="780"/>
        <v>0.13059999999999999</v>
      </c>
      <c r="U1561" s="121">
        <f t="shared" si="762"/>
        <v>21</v>
      </c>
      <c r="V1561" s="121">
        <v>252</v>
      </c>
      <c r="W1561" s="120">
        <f t="shared" si="773"/>
        <v>1.010281534</v>
      </c>
      <c r="X1561" s="113">
        <f t="shared" si="761"/>
        <v>15.240669370000001</v>
      </c>
      <c r="Y1561" s="113">
        <f t="shared" si="774"/>
        <v>0</v>
      </c>
      <c r="Z1561" s="125" t="str">
        <f t="shared" si="784"/>
        <v>J=</v>
      </c>
      <c r="AA1561" s="118">
        <f t="shared" si="785"/>
        <v>45708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>
        <f t="shared" si="775"/>
        <v>45707</v>
      </c>
      <c r="B1562" s="113">
        <f t="shared" si="768"/>
        <v>1498.64239776</v>
      </c>
      <c r="C1562" s="113">
        <f t="shared" si="781"/>
        <v>1118.26761816</v>
      </c>
      <c r="D1562" s="114">
        <f t="shared" si="776"/>
        <v>7063.77</v>
      </c>
      <c r="E1562" s="115">
        <f t="shared" si="764"/>
        <v>7100.5</v>
      </c>
      <c r="F1562" s="116">
        <f t="shared" si="765"/>
        <v>45646</v>
      </c>
      <c r="G1562" s="117">
        <f t="shared" si="769"/>
        <v>5.1997729257888814E-3</v>
      </c>
      <c r="H1562" s="118">
        <f t="shared" si="782"/>
        <v>45708</v>
      </c>
      <c r="I1562" s="118">
        <f t="shared" si="770"/>
        <v>45708</v>
      </c>
      <c r="J1562" s="119">
        <f t="shared" si="777"/>
        <v>23</v>
      </c>
      <c r="K1562" s="119">
        <f t="shared" si="766"/>
        <v>22</v>
      </c>
      <c r="L1562" s="8">
        <f t="shared" si="778"/>
        <v>1.00497313</v>
      </c>
      <c r="M1562" s="120">
        <f t="shared" si="767"/>
        <v>1.0038997599999999</v>
      </c>
      <c r="N1562" s="120">
        <f t="shared" si="760"/>
        <v>1.3193008992856501</v>
      </c>
      <c r="O1562" s="113">
        <f t="shared" si="763"/>
        <v>1.32586195</v>
      </c>
      <c r="P1562" s="113">
        <f t="shared" si="771"/>
        <v>1482.6684848299999</v>
      </c>
      <c r="Q1562" s="11">
        <f t="shared" si="783"/>
        <v>0</v>
      </c>
      <c r="R1562" s="30">
        <f t="shared" si="779"/>
        <v>0</v>
      </c>
      <c r="S1562" s="8">
        <f t="shared" si="772"/>
        <v>0</v>
      </c>
      <c r="T1562" s="122">
        <f t="shared" si="780"/>
        <v>0.13059999999999999</v>
      </c>
      <c r="U1562" s="121">
        <f t="shared" si="762"/>
        <v>22</v>
      </c>
      <c r="V1562" s="121">
        <v>252</v>
      </c>
      <c r="W1562" s="120">
        <f t="shared" si="773"/>
        <v>1.0107737590000001</v>
      </c>
      <c r="X1562" s="113">
        <f t="shared" si="761"/>
        <v>15.973912929999999</v>
      </c>
      <c r="Y1562" s="113">
        <f t="shared" si="774"/>
        <v>0</v>
      </c>
      <c r="Z1562" s="125" t="str">
        <f t="shared" si="784"/>
        <v>J=</v>
      </c>
      <c r="AA1562" s="118">
        <f t="shared" si="785"/>
        <v>45708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>
        <f t="shared" si="775"/>
        <v>45708</v>
      </c>
      <c r="B1563" s="113">
        <f t="shared" si="768"/>
        <v>1499.71070042</v>
      </c>
      <c r="C1563" s="113">
        <f t="shared" si="781"/>
        <v>1118.26761816</v>
      </c>
      <c r="D1563" s="114">
        <f t="shared" si="776"/>
        <v>7063.77</v>
      </c>
      <c r="E1563" s="115">
        <f t="shared" si="764"/>
        <v>7100.5</v>
      </c>
      <c r="F1563" s="116">
        <f t="shared" si="765"/>
        <v>45646</v>
      </c>
      <c r="G1563" s="117">
        <f t="shared" si="769"/>
        <v>5.1997729257888814E-3</v>
      </c>
      <c r="H1563" s="118">
        <f t="shared" si="782"/>
        <v>45736</v>
      </c>
      <c r="I1563" s="118">
        <f t="shared" si="770"/>
        <v>45708</v>
      </c>
      <c r="J1563" s="119">
        <f t="shared" si="777"/>
        <v>23</v>
      </c>
      <c r="K1563" s="119">
        <f t="shared" si="766"/>
        <v>23</v>
      </c>
      <c r="L1563" s="8">
        <f t="shared" si="778"/>
        <v>1.0051997699999999</v>
      </c>
      <c r="M1563" s="120">
        <f t="shared" si="767"/>
        <v>1.0038997599999999</v>
      </c>
      <c r="N1563" s="120">
        <f t="shared" si="760"/>
        <v>1.3193008992856501</v>
      </c>
      <c r="O1563" s="113">
        <f t="shared" si="763"/>
        <v>1.3261609599999999</v>
      </c>
      <c r="P1563" s="113">
        <f t="shared" si="771"/>
        <v>1483.00285803</v>
      </c>
      <c r="Q1563" s="11">
        <f t="shared" si="783"/>
        <v>51</v>
      </c>
      <c r="R1563" s="30">
        <f t="shared" si="779"/>
        <v>0</v>
      </c>
      <c r="S1563" s="8">
        <f t="shared" si="772"/>
        <v>0</v>
      </c>
      <c r="T1563" s="122">
        <f t="shared" si="780"/>
        <v>0.13059999999999999</v>
      </c>
      <c r="U1563" s="121">
        <f t="shared" si="762"/>
        <v>23</v>
      </c>
      <c r="V1563" s="121">
        <v>252</v>
      </c>
      <c r="W1563" s="120">
        <f t="shared" si="773"/>
        <v>1.0112662240000001</v>
      </c>
      <c r="X1563" s="113">
        <f t="shared" si="761"/>
        <v>16.70784239</v>
      </c>
      <c r="Y1563" s="113">
        <f t="shared" si="774"/>
        <v>16.70784239</v>
      </c>
      <c r="Z1563" s="125" t="str">
        <f t="shared" si="784"/>
        <v>J=</v>
      </c>
      <c r="AA1563" s="118">
        <f t="shared" si="785"/>
        <v>45708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>
        <f t="shared" si="775"/>
        <v>45709</v>
      </c>
      <c r="B1564" s="113">
        <f t="shared" si="768"/>
        <v>1483.85716329</v>
      </c>
      <c r="C1564" s="113">
        <f t="shared" si="781"/>
        <v>1118.26761816</v>
      </c>
      <c r="D1564" s="114">
        <f t="shared" si="776"/>
        <v>7100.5</v>
      </c>
      <c r="E1564" s="115">
        <f t="shared" si="764"/>
        <v>7111.86</v>
      </c>
      <c r="F1564" s="116">
        <f t="shared" si="765"/>
        <v>45677</v>
      </c>
      <c r="G1564" s="117">
        <f t="shared" si="769"/>
        <v>1.5998873318778806E-3</v>
      </c>
      <c r="H1564" s="118">
        <f t="shared" si="782"/>
        <v>45736</v>
      </c>
      <c r="I1564" s="118">
        <f t="shared" si="770"/>
        <v>45736</v>
      </c>
      <c r="J1564" s="119">
        <f t="shared" si="777"/>
        <v>18</v>
      </c>
      <c r="K1564" s="119">
        <f t="shared" si="766"/>
        <v>1</v>
      </c>
      <c r="L1564" s="8">
        <f t="shared" si="778"/>
        <v>1.0000888100000001</v>
      </c>
      <c r="M1564" s="120">
        <f t="shared" si="767"/>
        <v>1.0051997699999999</v>
      </c>
      <c r="N1564" s="120">
        <f t="shared" si="760"/>
        <v>1.3261609605227285</v>
      </c>
      <c r="O1564" s="113">
        <f t="shared" si="763"/>
        <v>1.3262787300000001</v>
      </c>
      <c r="P1564" s="113">
        <f t="shared" si="771"/>
        <v>1483.13455641</v>
      </c>
      <c r="Q1564" s="11">
        <f t="shared" si="783"/>
        <v>0</v>
      </c>
      <c r="R1564" s="30">
        <f t="shared" si="779"/>
        <v>0</v>
      </c>
      <c r="S1564" s="8">
        <f t="shared" si="772"/>
        <v>0</v>
      </c>
      <c r="T1564" s="122">
        <f t="shared" si="780"/>
        <v>0.13059999999999999</v>
      </c>
      <c r="U1564" s="121">
        <f t="shared" si="762"/>
        <v>1</v>
      </c>
      <c r="V1564" s="121">
        <v>252</v>
      </c>
      <c r="W1564" s="120">
        <f t="shared" si="773"/>
        <v>1.000487216</v>
      </c>
      <c r="X1564" s="113">
        <f t="shared" si="761"/>
        <v>0.72260687999999995</v>
      </c>
      <c r="Y1564" s="113">
        <f t="shared" si="774"/>
        <v>0</v>
      </c>
      <c r="Z1564" s="125" t="str">
        <f t="shared" si="784"/>
        <v>J=</v>
      </c>
      <c r="AA1564" s="118">
        <f t="shared" si="785"/>
        <v>45736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>
        <f t="shared" si="775"/>
        <v>45710</v>
      </c>
      <c r="B1565" s="113">
        <f t="shared" si="768"/>
        <v>1484.7119708</v>
      </c>
      <c r="C1565" s="113">
        <f t="shared" si="781"/>
        <v>1118.26761816</v>
      </c>
      <c r="D1565" s="114">
        <f t="shared" si="776"/>
        <v>7100.5</v>
      </c>
      <c r="E1565" s="115">
        <f t="shared" si="764"/>
        <v>7111.86</v>
      </c>
      <c r="F1565" s="116">
        <f t="shared" si="765"/>
        <v>45677</v>
      </c>
      <c r="G1565" s="117">
        <f t="shared" si="769"/>
        <v>1.5998873318778806E-3</v>
      </c>
      <c r="H1565" s="118">
        <f t="shared" si="782"/>
        <v>45736</v>
      </c>
      <c r="I1565" s="118">
        <f t="shared" si="770"/>
        <v>45736</v>
      </c>
      <c r="J1565" s="119">
        <f t="shared" si="777"/>
        <v>18</v>
      </c>
      <c r="K1565" s="119">
        <f t="shared" si="766"/>
        <v>2</v>
      </c>
      <c r="L1565" s="8">
        <f t="shared" si="778"/>
        <v>1.00017763</v>
      </c>
      <c r="M1565" s="120">
        <f t="shared" si="767"/>
        <v>1.0051997699999999</v>
      </c>
      <c r="N1565" s="120">
        <f t="shared" si="760"/>
        <v>1.3261609605227285</v>
      </c>
      <c r="O1565" s="113">
        <f t="shared" si="763"/>
        <v>1.3263965200000001</v>
      </c>
      <c r="P1565" s="113">
        <f t="shared" si="771"/>
        <v>1483.26627715</v>
      </c>
      <c r="Q1565" s="11">
        <f t="shared" si="783"/>
        <v>0</v>
      </c>
      <c r="R1565" s="30">
        <f t="shared" si="779"/>
        <v>0</v>
      </c>
      <c r="S1565" s="8">
        <f t="shared" si="772"/>
        <v>0</v>
      </c>
      <c r="T1565" s="122">
        <f t="shared" si="780"/>
        <v>0.13059999999999999</v>
      </c>
      <c r="U1565" s="121">
        <f t="shared" si="762"/>
        <v>2</v>
      </c>
      <c r="V1565" s="121">
        <v>252</v>
      </c>
      <c r="W1565" s="120">
        <f t="shared" si="773"/>
        <v>1.0009746690000001</v>
      </c>
      <c r="X1565" s="113">
        <f t="shared" si="761"/>
        <v>1.4456936499999999</v>
      </c>
      <c r="Y1565" s="113">
        <f t="shared" si="774"/>
        <v>0</v>
      </c>
      <c r="Z1565" s="125" t="str">
        <f t="shared" si="784"/>
        <v>J=</v>
      </c>
      <c r="AA1565" s="118">
        <f t="shared" si="785"/>
        <v>45736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>
        <f t="shared" si="775"/>
        <v>45711</v>
      </c>
      <c r="B1566" s="113">
        <f t="shared" si="768"/>
        <v>1484.7119708</v>
      </c>
      <c r="C1566" s="113">
        <f t="shared" si="781"/>
        <v>1118.26761816</v>
      </c>
      <c r="D1566" s="114">
        <f t="shared" si="776"/>
        <v>7100.5</v>
      </c>
      <c r="E1566" s="115">
        <f t="shared" si="764"/>
        <v>7111.86</v>
      </c>
      <c r="F1566" s="116">
        <f t="shared" si="765"/>
        <v>45677</v>
      </c>
      <c r="G1566" s="117">
        <f t="shared" si="769"/>
        <v>1.5998873318778806E-3</v>
      </c>
      <c r="H1566" s="118">
        <f t="shared" si="782"/>
        <v>45736</v>
      </c>
      <c r="I1566" s="118">
        <f t="shared" si="770"/>
        <v>45736</v>
      </c>
      <c r="J1566" s="119">
        <f t="shared" si="777"/>
        <v>18</v>
      </c>
      <c r="K1566" s="119">
        <f t="shared" si="766"/>
        <v>2</v>
      </c>
      <c r="L1566" s="8">
        <f t="shared" si="778"/>
        <v>1.00017763</v>
      </c>
      <c r="M1566" s="120">
        <f t="shared" si="767"/>
        <v>1.0051997699999999</v>
      </c>
      <c r="N1566" s="120">
        <f t="shared" si="760"/>
        <v>1.3261609605227285</v>
      </c>
      <c r="O1566" s="113">
        <f t="shared" si="763"/>
        <v>1.3263965200000001</v>
      </c>
      <c r="P1566" s="113">
        <f t="shared" si="771"/>
        <v>1483.26627715</v>
      </c>
      <c r="Q1566" s="11">
        <f t="shared" si="783"/>
        <v>0</v>
      </c>
      <c r="R1566" s="30">
        <f t="shared" si="779"/>
        <v>0</v>
      </c>
      <c r="S1566" s="8">
        <f t="shared" si="772"/>
        <v>0</v>
      </c>
      <c r="T1566" s="122">
        <f t="shared" si="780"/>
        <v>0.13059999999999999</v>
      </c>
      <c r="U1566" s="121">
        <f t="shared" si="762"/>
        <v>2</v>
      </c>
      <c r="V1566" s="121">
        <v>252</v>
      </c>
      <c r="W1566" s="120">
        <f t="shared" si="773"/>
        <v>1.0009746690000001</v>
      </c>
      <c r="X1566" s="113">
        <f t="shared" si="761"/>
        <v>1.4456936499999999</v>
      </c>
      <c r="Y1566" s="113">
        <f t="shared" si="774"/>
        <v>0</v>
      </c>
      <c r="Z1566" s="125" t="str">
        <f t="shared" si="784"/>
        <v>J=</v>
      </c>
      <c r="AA1566" s="118">
        <f t="shared" si="785"/>
        <v>45736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>
        <f t="shared" si="775"/>
        <v>45712</v>
      </c>
      <c r="B1567" s="113">
        <f t="shared" si="768"/>
        <v>1484.7119708</v>
      </c>
      <c r="C1567" s="113">
        <f t="shared" si="781"/>
        <v>1118.26761816</v>
      </c>
      <c r="D1567" s="114">
        <f t="shared" si="776"/>
        <v>7100.5</v>
      </c>
      <c r="E1567" s="115">
        <f t="shared" si="764"/>
        <v>7111.86</v>
      </c>
      <c r="F1567" s="116">
        <f t="shared" si="765"/>
        <v>45677</v>
      </c>
      <c r="G1567" s="117">
        <f t="shared" si="769"/>
        <v>1.5998873318778806E-3</v>
      </c>
      <c r="H1567" s="118">
        <f t="shared" si="782"/>
        <v>45736</v>
      </c>
      <c r="I1567" s="118">
        <f t="shared" si="770"/>
        <v>45736</v>
      </c>
      <c r="J1567" s="119">
        <f t="shared" si="777"/>
        <v>18</v>
      </c>
      <c r="K1567" s="119">
        <f t="shared" si="766"/>
        <v>2</v>
      </c>
      <c r="L1567" s="8">
        <f t="shared" si="778"/>
        <v>1.00017763</v>
      </c>
      <c r="M1567" s="120">
        <f t="shared" si="767"/>
        <v>1.0051997699999999</v>
      </c>
      <c r="N1567" s="120">
        <f t="shared" ref="N1567:N1630" si="786">IF(I1567&gt;I1566,N1566*M1567,N1566)</f>
        <v>1.3261609605227285</v>
      </c>
      <c r="O1567" s="113">
        <f t="shared" si="763"/>
        <v>1.3263965200000001</v>
      </c>
      <c r="P1567" s="113">
        <f t="shared" si="771"/>
        <v>1483.26627715</v>
      </c>
      <c r="Q1567" s="11">
        <f t="shared" si="783"/>
        <v>0</v>
      </c>
      <c r="R1567" s="30">
        <f t="shared" si="779"/>
        <v>0</v>
      </c>
      <c r="S1567" s="8">
        <f t="shared" si="772"/>
        <v>0</v>
      </c>
      <c r="T1567" s="122">
        <f t="shared" si="780"/>
        <v>0.13059999999999999</v>
      </c>
      <c r="U1567" s="121">
        <f t="shared" si="762"/>
        <v>2</v>
      </c>
      <c r="V1567" s="121">
        <v>252</v>
      </c>
      <c r="W1567" s="120">
        <f t="shared" si="773"/>
        <v>1.0009746690000001</v>
      </c>
      <c r="X1567" s="113">
        <f t="shared" si="761"/>
        <v>1.4456936499999999</v>
      </c>
      <c r="Y1567" s="113">
        <f t="shared" si="774"/>
        <v>0</v>
      </c>
      <c r="Z1567" s="125" t="str">
        <f t="shared" si="784"/>
        <v>J=</v>
      </c>
      <c r="AA1567" s="118">
        <f t="shared" si="785"/>
        <v>45736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>
        <f t="shared" si="775"/>
        <v>45713</v>
      </c>
      <c r="B1568" s="113">
        <f t="shared" si="768"/>
        <v>1485.5672919000001</v>
      </c>
      <c r="C1568" s="113">
        <f t="shared" si="781"/>
        <v>1118.26761816</v>
      </c>
      <c r="D1568" s="114">
        <f t="shared" si="776"/>
        <v>7100.5</v>
      </c>
      <c r="E1568" s="115">
        <f t="shared" si="764"/>
        <v>7111.86</v>
      </c>
      <c r="F1568" s="116">
        <f t="shared" si="765"/>
        <v>45677</v>
      </c>
      <c r="G1568" s="117">
        <f t="shared" si="769"/>
        <v>1.5998873318778806E-3</v>
      </c>
      <c r="H1568" s="118">
        <f t="shared" si="782"/>
        <v>45736</v>
      </c>
      <c r="I1568" s="118">
        <f t="shared" si="770"/>
        <v>45736</v>
      </c>
      <c r="J1568" s="119">
        <f t="shared" si="777"/>
        <v>18</v>
      </c>
      <c r="K1568" s="119">
        <f t="shared" si="766"/>
        <v>3</v>
      </c>
      <c r="L1568" s="8">
        <f t="shared" si="778"/>
        <v>1.0002664699999999</v>
      </c>
      <c r="M1568" s="120">
        <f t="shared" si="767"/>
        <v>1.0051997699999999</v>
      </c>
      <c r="N1568" s="120">
        <f t="shared" si="786"/>
        <v>1.3261609605227285</v>
      </c>
      <c r="O1568" s="113">
        <f t="shared" si="763"/>
        <v>1.3265143399999999</v>
      </c>
      <c r="P1568" s="113">
        <f t="shared" si="771"/>
        <v>1483.3980314400001</v>
      </c>
      <c r="Q1568" s="11">
        <f t="shared" si="783"/>
        <v>0</v>
      </c>
      <c r="R1568" s="30">
        <f t="shared" si="779"/>
        <v>0</v>
      </c>
      <c r="S1568" s="8">
        <f t="shared" si="772"/>
        <v>0</v>
      </c>
      <c r="T1568" s="122">
        <f t="shared" si="780"/>
        <v>0.13059999999999999</v>
      </c>
      <c r="U1568" s="121">
        <f t="shared" si="762"/>
        <v>3</v>
      </c>
      <c r="V1568" s="121">
        <v>252</v>
      </c>
      <c r="W1568" s="120">
        <f t="shared" si="773"/>
        <v>1.001462359</v>
      </c>
      <c r="X1568" s="113">
        <f t="shared" si="761"/>
        <v>2.1692604599999998</v>
      </c>
      <c r="Y1568" s="113">
        <f t="shared" si="774"/>
        <v>0</v>
      </c>
      <c r="Z1568" s="125" t="str">
        <f t="shared" si="784"/>
        <v>J=</v>
      </c>
      <c r="AA1568" s="118">
        <f t="shared" si="785"/>
        <v>45736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>
        <f t="shared" si="775"/>
        <v>45714</v>
      </c>
      <c r="B1569" s="113">
        <f t="shared" si="768"/>
        <v>1486.42307366</v>
      </c>
      <c r="C1569" s="113">
        <f t="shared" si="781"/>
        <v>1118.26761816</v>
      </c>
      <c r="D1569" s="114">
        <f t="shared" si="776"/>
        <v>7100.5</v>
      </c>
      <c r="E1569" s="115">
        <f t="shared" si="764"/>
        <v>7111.86</v>
      </c>
      <c r="F1569" s="116">
        <f t="shared" si="765"/>
        <v>45677</v>
      </c>
      <c r="G1569" s="117">
        <f t="shared" si="769"/>
        <v>1.5998873318778806E-3</v>
      </c>
      <c r="H1569" s="118">
        <f t="shared" si="782"/>
        <v>45736</v>
      </c>
      <c r="I1569" s="118">
        <f t="shared" si="770"/>
        <v>45736</v>
      </c>
      <c r="J1569" s="119">
        <f t="shared" si="777"/>
        <v>18</v>
      </c>
      <c r="K1569" s="119">
        <f t="shared" si="766"/>
        <v>4</v>
      </c>
      <c r="L1569" s="8">
        <f t="shared" si="778"/>
        <v>1.0003553000000001</v>
      </c>
      <c r="M1569" s="120">
        <f t="shared" si="767"/>
        <v>1.0051997699999999</v>
      </c>
      <c r="N1569" s="120">
        <f t="shared" si="786"/>
        <v>1.3261609605227285</v>
      </c>
      <c r="O1569" s="113">
        <f t="shared" si="763"/>
        <v>1.3266321400000001</v>
      </c>
      <c r="P1569" s="113">
        <f t="shared" si="771"/>
        <v>1483.52976337</v>
      </c>
      <c r="Q1569" s="11">
        <f t="shared" si="783"/>
        <v>0</v>
      </c>
      <c r="R1569" s="30">
        <f t="shared" si="779"/>
        <v>0</v>
      </c>
      <c r="S1569" s="8">
        <f t="shared" si="772"/>
        <v>0</v>
      </c>
      <c r="T1569" s="122">
        <f t="shared" si="780"/>
        <v>0.13059999999999999</v>
      </c>
      <c r="U1569" s="121">
        <f t="shared" si="762"/>
        <v>4</v>
      </c>
      <c r="V1569" s="121">
        <v>252</v>
      </c>
      <c r="W1569" s="120">
        <f t="shared" si="773"/>
        <v>1.001950288</v>
      </c>
      <c r="X1569" s="113">
        <f t="shared" si="761"/>
        <v>2.8933102900000001</v>
      </c>
      <c r="Y1569" s="113">
        <f t="shared" si="774"/>
        <v>0</v>
      </c>
      <c r="Z1569" s="125" t="str">
        <f t="shared" si="784"/>
        <v>J=</v>
      </c>
      <c r="AA1569" s="118">
        <f t="shared" si="785"/>
        <v>45736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>
        <f t="shared" si="775"/>
        <v>45715</v>
      </c>
      <c r="B1570" s="113">
        <f t="shared" si="768"/>
        <v>1487.27936922</v>
      </c>
      <c r="C1570" s="113">
        <f t="shared" si="781"/>
        <v>1118.26761816</v>
      </c>
      <c r="D1570" s="114">
        <f t="shared" si="776"/>
        <v>7100.5</v>
      </c>
      <c r="E1570" s="115">
        <f t="shared" si="764"/>
        <v>7111.86</v>
      </c>
      <c r="F1570" s="116">
        <f t="shared" si="765"/>
        <v>45677</v>
      </c>
      <c r="G1570" s="117">
        <f t="shared" si="769"/>
        <v>1.5998873318778806E-3</v>
      </c>
      <c r="H1570" s="118">
        <f t="shared" si="782"/>
        <v>45736</v>
      </c>
      <c r="I1570" s="118">
        <f t="shared" si="770"/>
        <v>45736</v>
      </c>
      <c r="J1570" s="119">
        <f t="shared" si="777"/>
        <v>18</v>
      </c>
      <c r="K1570" s="119">
        <f t="shared" si="766"/>
        <v>5</v>
      </c>
      <c r="L1570" s="8">
        <f t="shared" si="778"/>
        <v>1.0004441500000001</v>
      </c>
      <c r="M1570" s="120">
        <f t="shared" si="767"/>
        <v>1.0051997699999999</v>
      </c>
      <c r="N1570" s="120">
        <f t="shared" si="786"/>
        <v>1.3261609605227285</v>
      </c>
      <c r="O1570" s="113">
        <f t="shared" si="763"/>
        <v>1.3267499700000001</v>
      </c>
      <c r="P1570" s="113">
        <f t="shared" si="771"/>
        <v>1483.6615288400001</v>
      </c>
      <c r="Q1570" s="11">
        <f t="shared" si="783"/>
        <v>0</v>
      </c>
      <c r="R1570" s="30">
        <f t="shared" si="779"/>
        <v>0</v>
      </c>
      <c r="S1570" s="8">
        <f t="shared" si="772"/>
        <v>0</v>
      </c>
      <c r="T1570" s="122">
        <f t="shared" si="780"/>
        <v>0.13059999999999999</v>
      </c>
      <c r="U1570" s="121">
        <f t="shared" si="762"/>
        <v>5</v>
      </c>
      <c r="V1570" s="121">
        <v>252</v>
      </c>
      <c r="W1570" s="120">
        <f t="shared" si="773"/>
        <v>1.002438454</v>
      </c>
      <c r="X1570" s="113">
        <f t="shared" ref="X1570:X1633" si="787">TRUNC((P1570*(W1570-1)),8)</f>
        <v>3.6178403800000001</v>
      </c>
      <c r="Y1570" s="113">
        <f t="shared" si="774"/>
        <v>0</v>
      </c>
      <c r="Z1570" s="125" t="str">
        <f t="shared" si="784"/>
        <v>J=</v>
      </c>
      <c r="AA1570" s="118">
        <f t="shared" si="785"/>
        <v>45736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>
        <f t="shared" si="775"/>
        <v>45716</v>
      </c>
      <c r="B1571" s="113">
        <f t="shared" si="768"/>
        <v>1488.1361563200001</v>
      </c>
      <c r="C1571" s="113">
        <f t="shared" si="781"/>
        <v>1118.26761816</v>
      </c>
      <c r="D1571" s="114">
        <f t="shared" si="776"/>
        <v>7100.5</v>
      </c>
      <c r="E1571" s="115">
        <f t="shared" si="764"/>
        <v>7111.86</v>
      </c>
      <c r="F1571" s="116">
        <f t="shared" si="765"/>
        <v>45677</v>
      </c>
      <c r="G1571" s="117">
        <f t="shared" si="769"/>
        <v>1.5998873318778806E-3</v>
      </c>
      <c r="H1571" s="118">
        <f t="shared" si="782"/>
        <v>45736</v>
      </c>
      <c r="I1571" s="118">
        <f t="shared" si="770"/>
        <v>45736</v>
      </c>
      <c r="J1571" s="119">
        <f t="shared" si="777"/>
        <v>18</v>
      </c>
      <c r="K1571" s="119">
        <f t="shared" si="766"/>
        <v>6</v>
      </c>
      <c r="L1571" s="8">
        <f t="shared" si="778"/>
        <v>1.0005330100000001</v>
      </c>
      <c r="M1571" s="120">
        <f t="shared" si="767"/>
        <v>1.0051997699999999</v>
      </c>
      <c r="N1571" s="120">
        <f t="shared" si="786"/>
        <v>1.3261609605227285</v>
      </c>
      <c r="O1571" s="113">
        <f t="shared" si="763"/>
        <v>1.32686781</v>
      </c>
      <c r="P1571" s="113">
        <f t="shared" si="771"/>
        <v>1483.7933055000001</v>
      </c>
      <c r="Q1571" s="11">
        <f t="shared" si="783"/>
        <v>0</v>
      </c>
      <c r="R1571" s="30">
        <f t="shared" si="779"/>
        <v>0</v>
      </c>
      <c r="S1571" s="8">
        <f t="shared" si="772"/>
        <v>0</v>
      </c>
      <c r="T1571" s="122">
        <f t="shared" si="780"/>
        <v>0.13059999999999999</v>
      </c>
      <c r="U1571" s="121">
        <f t="shared" si="762"/>
        <v>6</v>
      </c>
      <c r="V1571" s="121">
        <v>252</v>
      </c>
      <c r="W1571" s="120">
        <f t="shared" si="773"/>
        <v>1.0029268570000001</v>
      </c>
      <c r="X1571" s="113">
        <f t="shared" si="787"/>
        <v>4.3428508199999998</v>
      </c>
      <c r="Y1571" s="113">
        <f t="shared" si="774"/>
        <v>0</v>
      </c>
      <c r="Z1571" s="125" t="str">
        <f t="shared" si="784"/>
        <v>J=</v>
      </c>
      <c r="AA1571" s="118">
        <f t="shared" si="785"/>
        <v>45736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>
        <f t="shared" si="775"/>
        <v>45717</v>
      </c>
      <c r="B1572" s="113">
        <f t="shared" si="768"/>
        <v>1488.9934380100001</v>
      </c>
      <c r="C1572" s="113">
        <f t="shared" si="781"/>
        <v>1118.26761816</v>
      </c>
      <c r="D1572" s="114">
        <f t="shared" si="776"/>
        <v>7100.5</v>
      </c>
      <c r="E1572" s="115">
        <f t="shared" si="764"/>
        <v>7111.86</v>
      </c>
      <c r="F1572" s="116">
        <f t="shared" si="765"/>
        <v>45677</v>
      </c>
      <c r="G1572" s="117">
        <f t="shared" si="769"/>
        <v>1.5998873318778806E-3</v>
      </c>
      <c r="H1572" s="118">
        <f t="shared" si="782"/>
        <v>45736</v>
      </c>
      <c r="I1572" s="118">
        <f t="shared" si="770"/>
        <v>45736</v>
      </c>
      <c r="J1572" s="119">
        <f t="shared" si="777"/>
        <v>18</v>
      </c>
      <c r="K1572" s="119">
        <f t="shared" si="766"/>
        <v>7</v>
      </c>
      <c r="L1572" s="8">
        <f t="shared" si="778"/>
        <v>1.00062187</v>
      </c>
      <c r="M1572" s="120">
        <f t="shared" si="767"/>
        <v>1.0051997699999999</v>
      </c>
      <c r="N1572" s="120">
        <f t="shared" si="786"/>
        <v>1.3261609605227285</v>
      </c>
      <c r="O1572" s="113">
        <f t="shared" si="763"/>
        <v>1.3269856600000001</v>
      </c>
      <c r="P1572" s="113">
        <f t="shared" si="771"/>
        <v>1483.9250933400001</v>
      </c>
      <c r="Q1572" s="11">
        <f t="shared" si="783"/>
        <v>0</v>
      </c>
      <c r="R1572" s="30">
        <f t="shared" si="779"/>
        <v>0</v>
      </c>
      <c r="S1572" s="8">
        <f t="shared" si="772"/>
        <v>0</v>
      </c>
      <c r="T1572" s="122">
        <f t="shared" si="780"/>
        <v>0.13059999999999999</v>
      </c>
      <c r="U1572" s="121">
        <f t="shared" si="762"/>
        <v>7</v>
      </c>
      <c r="V1572" s="121">
        <v>252</v>
      </c>
      <c r="W1572" s="120">
        <f t="shared" si="773"/>
        <v>1.0034154989999999</v>
      </c>
      <c r="X1572" s="113">
        <f t="shared" si="787"/>
        <v>5.0683446700000001</v>
      </c>
      <c r="Y1572" s="113">
        <f t="shared" si="774"/>
        <v>0</v>
      </c>
      <c r="Z1572" s="125" t="str">
        <f t="shared" si="784"/>
        <v>J=</v>
      </c>
      <c r="AA1572" s="118">
        <f t="shared" si="785"/>
        <v>45736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>
        <f t="shared" si="775"/>
        <v>45718</v>
      </c>
      <c r="B1573" s="113">
        <f t="shared" si="768"/>
        <v>1488.9934380100001</v>
      </c>
      <c r="C1573" s="113">
        <f t="shared" si="781"/>
        <v>1118.26761816</v>
      </c>
      <c r="D1573" s="114">
        <f t="shared" si="776"/>
        <v>7100.5</v>
      </c>
      <c r="E1573" s="115">
        <f t="shared" si="764"/>
        <v>7111.86</v>
      </c>
      <c r="F1573" s="116">
        <f t="shared" si="765"/>
        <v>45677</v>
      </c>
      <c r="G1573" s="117">
        <f t="shared" si="769"/>
        <v>1.5998873318778806E-3</v>
      </c>
      <c r="H1573" s="118">
        <f t="shared" si="782"/>
        <v>45736</v>
      </c>
      <c r="I1573" s="118">
        <f t="shared" si="770"/>
        <v>45736</v>
      </c>
      <c r="J1573" s="119">
        <f t="shared" si="777"/>
        <v>18</v>
      </c>
      <c r="K1573" s="119">
        <f t="shared" si="766"/>
        <v>7</v>
      </c>
      <c r="L1573" s="8">
        <f t="shared" si="778"/>
        <v>1.00062187</v>
      </c>
      <c r="M1573" s="120">
        <f t="shared" si="767"/>
        <v>1.0051997699999999</v>
      </c>
      <c r="N1573" s="120">
        <f t="shared" si="786"/>
        <v>1.3261609605227285</v>
      </c>
      <c r="O1573" s="113">
        <f t="shared" si="763"/>
        <v>1.3269856600000001</v>
      </c>
      <c r="P1573" s="113">
        <f t="shared" si="771"/>
        <v>1483.9250933400001</v>
      </c>
      <c r="Q1573" s="11">
        <f t="shared" si="783"/>
        <v>0</v>
      </c>
      <c r="R1573" s="30">
        <f t="shared" si="779"/>
        <v>0</v>
      </c>
      <c r="S1573" s="8">
        <f t="shared" si="772"/>
        <v>0</v>
      </c>
      <c r="T1573" s="122">
        <f t="shared" si="780"/>
        <v>0.13059999999999999</v>
      </c>
      <c r="U1573" s="121">
        <f t="shared" ref="U1573:U1636" si="788">IF(Q1572&gt;0,1,IF(K1573=K1572,U1572,U1572+1))</f>
        <v>7</v>
      </c>
      <c r="V1573" s="121">
        <v>252</v>
      </c>
      <c r="W1573" s="120">
        <f t="shared" si="773"/>
        <v>1.0034154989999999</v>
      </c>
      <c r="X1573" s="113">
        <f t="shared" si="787"/>
        <v>5.0683446700000001</v>
      </c>
      <c r="Y1573" s="113">
        <f t="shared" si="774"/>
        <v>0</v>
      </c>
      <c r="Z1573" s="125" t="str">
        <f t="shared" si="784"/>
        <v>J=</v>
      </c>
      <c r="AA1573" s="118">
        <f t="shared" si="785"/>
        <v>45736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>
        <f t="shared" si="775"/>
        <v>45719</v>
      </c>
      <c r="B1574" s="113">
        <f t="shared" si="768"/>
        <v>1488.9934380100001</v>
      </c>
      <c r="C1574" s="113">
        <f t="shared" si="781"/>
        <v>1118.26761816</v>
      </c>
      <c r="D1574" s="114">
        <f t="shared" si="776"/>
        <v>7100.5</v>
      </c>
      <c r="E1574" s="115">
        <f t="shared" si="764"/>
        <v>7111.86</v>
      </c>
      <c r="F1574" s="116">
        <f t="shared" si="765"/>
        <v>45677</v>
      </c>
      <c r="G1574" s="117">
        <f t="shared" si="769"/>
        <v>1.5998873318778806E-3</v>
      </c>
      <c r="H1574" s="118">
        <f t="shared" si="782"/>
        <v>45736</v>
      </c>
      <c r="I1574" s="118">
        <f t="shared" si="770"/>
        <v>45736</v>
      </c>
      <c r="J1574" s="119">
        <f t="shared" si="777"/>
        <v>18</v>
      </c>
      <c r="K1574" s="119">
        <f t="shared" si="766"/>
        <v>7</v>
      </c>
      <c r="L1574" s="8">
        <f t="shared" si="778"/>
        <v>1.00062187</v>
      </c>
      <c r="M1574" s="120">
        <f t="shared" si="767"/>
        <v>1.0051997699999999</v>
      </c>
      <c r="N1574" s="120">
        <f t="shared" si="786"/>
        <v>1.3261609605227285</v>
      </c>
      <c r="O1574" s="113">
        <f t="shared" si="763"/>
        <v>1.3269856600000001</v>
      </c>
      <c r="P1574" s="113">
        <f t="shared" si="771"/>
        <v>1483.9250933400001</v>
      </c>
      <c r="Q1574" s="11">
        <f t="shared" si="783"/>
        <v>0</v>
      </c>
      <c r="R1574" s="30">
        <f t="shared" si="779"/>
        <v>0</v>
      </c>
      <c r="S1574" s="8">
        <f t="shared" si="772"/>
        <v>0</v>
      </c>
      <c r="T1574" s="122">
        <f t="shared" si="780"/>
        <v>0.13059999999999999</v>
      </c>
      <c r="U1574" s="121">
        <f t="shared" si="788"/>
        <v>7</v>
      </c>
      <c r="V1574" s="121">
        <v>252</v>
      </c>
      <c r="W1574" s="120">
        <f t="shared" si="773"/>
        <v>1.0034154989999999</v>
      </c>
      <c r="X1574" s="113">
        <f t="shared" si="787"/>
        <v>5.0683446700000001</v>
      </c>
      <c r="Y1574" s="113">
        <f t="shared" si="774"/>
        <v>0</v>
      </c>
      <c r="Z1574" s="125" t="str">
        <f t="shared" si="784"/>
        <v>J=</v>
      </c>
      <c r="AA1574" s="118">
        <f t="shared" si="785"/>
        <v>45736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>
        <f t="shared" si="775"/>
        <v>45720</v>
      </c>
      <c r="B1575" s="113">
        <f t="shared" si="768"/>
        <v>1488.9934380100001</v>
      </c>
      <c r="C1575" s="113">
        <f t="shared" si="781"/>
        <v>1118.26761816</v>
      </c>
      <c r="D1575" s="114">
        <f t="shared" si="776"/>
        <v>7100.5</v>
      </c>
      <c r="E1575" s="115">
        <f t="shared" si="764"/>
        <v>7111.86</v>
      </c>
      <c r="F1575" s="116">
        <f t="shared" si="765"/>
        <v>45677</v>
      </c>
      <c r="G1575" s="117">
        <f t="shared" si="769"/>
        <v>1.5998873318778806E-3</v>
      </c>
      <c r="H1575" s="118">
        <f t="shared" si="782"/>
        <v>45736</v>
      </c>
      <c r="I1575" s="118">
        <f t="shared" si="770"/>
        <v>45736</v>
      </c>
      <c r="J1575" s="119">
        <f t="shared" si="777"/>
        <v>18</v>
      </c>
      <c r="K1575" s="119">
        <f t="shared" si="766"/>
        <v>7</v>
      </c>
      <c r="L1575" s="8">
        <f t="shared" si="778"/>
        <v>1.00062187</v>
      </c>
      <c r="M1575" s="120">
        <f t="shared" si="767"/>
        <v>1.0051997699999999</v>
      </c>
      <c r="N1575" s="120">
        <f t="shared" si="786"/>
        <v>1.3261609605227285</v>
      </c>
      <c r="O1575" s="113">
        <f t="shared" si="763"/>
        <v>1.3269856600000001</v>
      </c>
      <c r="P1575" s="113">
        <f t="shared" si="771"/>
        <v>1483.9250933400001</v>
      </c>
      <c r="Q1575" s="11">
        <f t="shared" si="783"/>
        <v>0</v>
      </c>
      <c r="R1575" s="30">
        <f t="shared" si="779"/>
        <v>0</v>
      </c>
      <c r="S1575" s="8">
        <f t="shared" si="772"/>
        <v>0</v>
      </c>
      <c r="T1575" s="122">
        <f t="shared" si="780"/>
        <v>0.13059999999999999</v>
      </c>
      <c r="U1575" s="121">
        <f t="shared" si="788"/>
        <v>7</v>
      </c>
      <c r="V1575" s="121">
        <v>252</v>
      </c>
      <c r="W1575" s="120">
        <f t="shared" si="773"/>
        <v>1.0034154989999999</v>
      </c>
      <c r="X1575" s="113">
        <f t="shared" si="787"/>
        <v>5.0683446700000001</v>
      </c>
      <c r="Y1575" s="113">
        <f t="shared" si="774"/>
        <v>0</v>
      </c>
      <c r="Z1575" s="125" t="str">
        <f t="shared" si="784"/>
        <v>J=</v>
      </c>
      <c r="AA1575" s="118">
        <f t="shared" si="785"/>
        <v>45736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>
        <f t="shared" si="775"/>
        <v>45721</v>
      </c>
      <c r="B1576" s="113">
        <f t="shared" si="768"/>
        <v>1488.9934380100001</v>
      </c>
      <c r="C1576" s="113">
        <f t="shared" si="781"/>
        <v>1118.26761816</v>
      </c>
      <c r="D1576" s="114">
        <f t="shared" si="776"/>
        <v>7100.5</v>
      </c>
      <c r="E1576" s="115">
        <f t="shared" si="764"/>
        <v>7111.86</v>
      </c>
      <c r="F1576" s="116">
        <f t="shared" si="765"/>
        <v>45677</v>
      </c>
      <c r="G1576" s="117">
        <f t="shared" si="769"/>
        <v>1.5998873318778806E-3</v>
      </c>
      <c r="H1576" s="118">
        <f t="shared" si="782"/>
        <v>45736</v>
      </c>
      <c r="I1576" s="118">
        <f t="shared" si="770"/>
        <v>45736</v>
      </c>
      <c r="J1576" s="119">
        <f t="shared" si="777"/>
        <v>18</v>
      </c>
      <c r="K1576" s="119">
        <f t="shared" si="766"/>
        <v>7</v>
      </c>
      <c r="L1576" s="8">
        <f t="shared" si="778"/>
        <v>1.00062187</v>
      </c>
      <c r="M1576" s="120">
        <f t="shared" si="767"/>
        <v>1.0051997699999999</v>
      </c>
      <c r="N1576" s="120">
        <f t="shared" si="786"/>
        <v>1.3261609605227285</v>
      </c>
      <c r="O1576" s="113">
        <f t="shared" si="763"/>
        <v>1.3269856600000001</v>
      </c>
      <c r="P1576" s="113">
        <f t="shared" si="771"/>
        <v>1483.9250933400001</v>
      </c>
      <c r="Q1576" s="11">
        <f t="shared" si="783"/>
        <v>0</v>
      </c>
      <c r="R1576" s="30">
        <f t="shared" si="779"/>
        <v>0</v>
      </c>
      <c r="S1576" s="8">
        <f t="shared" si="772"/>
        <v>0</v>
      </c>
      <c r="T1576" s="122">
        <f t="shared" si="780"/>
        <v>0.13059999999999999</v>
      </c>
      <c r="U1576" s="121">
        <f t="shared" si="788"/>
        <v>7</v>
      </c>
      <c r="V1576" s="121">
        <v>252</v>
      </c>
      <c r="W1576" s="120">
        <f t="shared" si="773"/>
        <v>1.0034154989999999</v>
      </c>
      <c r="X1576" s="113">
        <f t="shared" si="787"/>
        <v>5.0683446700000001</v>
      </c>
      <c r="Y1576" s="113">
        <f t="shared" si="774"/>
        <v>0</v>
      </c>
      <c r="Z1576" s="125" t="str">
        <f t="shared" si="784"/>
        <v>J=</v>
      </c>
      <c r="AA1576" s="118">
        <f t="shared" si="785"/>
        <v>45736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>
        <f t="shared" si="775"/>
        <v>45722</v>
      </c>
      <c r="B1577" s="113">
        <f t="shared" si="768"/>
        <v>1489.8512016899999</v>
      </c>
      <c r="C1577" s="113">
        <f t="shared" si="781"/>
        <v>1118.26761816</v>
      </c>
      <c r="D1577" s="114">
        <f t="shared" si="776"/>
        <v>7100.5</v>
      </c>
      <c r="E1577" s="115">
        <f t="shared" si="764"/>
        <v>7111.86</v>
      </c>
      <c r="F1577" s="116">
        <f t="shared" si="765"/>
        <v>45677</v>
      </c>
      <c r="G1577" s="117">
        <f t="shared" si="769"/>
        <v>1.5998873318778806E-3</v>
      </c>
      <c r="H1577" s="118">
        <f t="shared" si="782"/>
        <v>45736</v>
      </c>
      <c r="I1577" s="118">
        <f t="shared" si="770"/>
        <v>45736</v>
      </c>
      <c r="J1577" s="119">
        <f t="shared" si="777"/>
        <v>18</v>
      </c>
      <c r="K1577" s="119">
        <f t="shared" si="766"/>
        <v>8</v>
      </c>
      <c r="L1577" s="8">
        <f t="shared" si="778"/>
        <v>1.0007107399999999</v>
      </c>
      <c r="M1577" s="120">
        <f t="shared" si="767"/>
        <v>1.0051997699999999</v>
      </c>
      <c r="N1577" s="120">
        <f t="shared" si="786"/>
        <v>1.3261609605227285</v>
      </c>
      <c r="O1577" s="113">
        <f t="shared" ref="O1577:O1640" si="789">TRUNC(TRUNC((L1577*N1577),15),8)</f>
        <v>1.3271035099999999</v>
      </c>
      <c r="P1577" s="113">
        <f t="shared" si="771"/>
        <v>1484.05688117</v>
      </c>
      <c r="Q1577" s="11">
        <f t="shared" si="783"/>
        <v>0</v>
      </c>
      <c r="R1577" s="30">
        <f t="shared" si="779"/>
        <v>0</v>
      </c>
      <c r="S1577" s="8">
        <f t="shared" si="772"/>
        <v>0</v>
      </c>
      <c r="T1577" s="122">
        <f t="shared" si="780"/>
        <v>0.13059999999999999</v>
      </c>
      <c r="U1577" s="121">
        <f t="shared" si="788"/>
        <v>8</v>
      </c>
      <c r="V1577" s="121">
        <v>252</v>
      </c>
      <c r="W1577" s="120">
        <f t="shared" si="773"/>
        <v>1.003904379</v>
      </c>
      <c r="X1577" s="113">
        <f t="shared" si="787"/>
        <v>5.7943205200000003</v>
      </c>
      <c r="Y1577" s="113">
        <f t="shared" si="774"/>
        <v>0</v>
      </c>
      <c r="Z1577" s="125" t="str">
        <f t="shared" si="784"/>
        <v>J=</v>
      </c>
      <c r="AA1577" s="118">
        <f t="shared" si="785"/>
        <v>45736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>
        <f t="shared" si="775"/>
        <v>45723</v>
      </c>
      <c r="B1578" s="113">
        <f t="shared" si="768"/>
        <v>1490.70946994</v>
      </c>
      <c r="C1578" s="113">
        <f t="shared" si="781"/>
        <v>1118.26761816</v>
      </c>
      <c r="D1578" s="114">
        <f t="shared" si="776"/>
        <v>7100.5</v>
      </c>
      <c r="E1578" s="115">
        <f t="shared" ref="E1578:E1641" si="790">IF($K1578=1,VLOOKUP($A1577,$AO$10:$AS$131,4),E1577)</f>
        <v>7111.86</v>
      </c>
      <c r="F1578" s="116">
        <f t="shared" ref="F1578:F1641" si="791">IF($K1578=1,VLOOKUP($A1577,$AO$10:$AS$131,5),F1577)</f>
        <v>45677</v>
      </c>
      <c r="G1578" s="117">
        <f t="shared" si="769"/>
        <v>1.5998873318778806E-3</v>
      </c>
      <c r="H1578" s="118">
        <f t="shared" si="782"/>
        <v>45736</v>
      </c>
      <c r="I1578" s="118">
        <f t="shared" si="770"/>
        <v>45736</v>
      </c>
      <c r="J1578" s="119">
        <f t="shared" si="777"/>
        <v>18</v>
      </c>
      <c r="K1578" s="119">
        <f t="shared" ref="K1578:K1641" si="792">(J1578-(NETWORKDAYS(A1578,I1578,AD$176:AD$502)-1))</f>
        <v>9</v>
      </c>
      <c r="L1578" s="8">
        <f t="shared" si="778"/>
        <v>1.00079962</v>
      </c>
      <c r="M1578" s="120">
        <f t="shared" ref="M1578:M1641" si="793">IF(I1578&gt;I1577,L1577,M1577)</f>
        <v>1.0051997699999999</v>
      </c>
      <c r="N1578" s="120">
        <f t="shared" si="786"/>
        <v>1.3261609605227285</v>
      </c>
      <c r="O1578" s="113">
        <f t="shared" si="789"/>
        <v>1.3272213799999999</v>
      </c>
      <c r="P1578" s="113">
        <f t="shared" si="771"/>
        <v>1484.1886913799999</v>
      </c>
      <c r="Q1578" s="11">
        <f t="shared" si="783"/>
        <v>0</v>
      </c>
      <c r="R1578" s="30">
        <f t="shared" si="779"/>
        <v>0</v>
      </c>
      <c r="S1578" s="8">
        <f t="shared" si="772"/>
        <v>0</v>
      </c>
      <c r="T1578" s="122">
        <f t="shared" si="780"/>
        <v>0.13059999999999999</v>
      </c>
      <c r="U1578" s="121">
        <f t="shared" si="788"/>
        <v>9</v>
      </c>
      <c r="V1578" s="121">
        <v>252</v>
      </c>
      <c r="W1578" s="120">
        <f t="shared" si="773"/>
        <v>1.0043934969999999</v>
      </c>
      <c r="X1578" s="113">
        <f t="shared" si="787"/>
        <v>6.5207785600000001</v>
      </c>
      <c r="Y1578" s="113">
        <f t="shared" si="774"/>
        <v>0</v>
      </c>
      <c r="Z1578" s="125" t="str">
        <f t="shared" si="784"/>
        <v>J=</v>
      </c>
      <c r="AA1578" s="118">
        <f t="shared" si="785"/>
        <v>45736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>
        <f t="shared" si="775"/>
        <v>45724</v>
      </c>
      <c r="B1579" s="113">
        <f t="shared" si="768"/>
        <v>1491.5682316300001</v>
      </c>
      <c r="C1579" s="113">
        <f t="shared" si="781"/>
        <v>1118.26761816</v>
      </c>
      <c r="D1579" s="114">
        <f t="shared" si="776"/>
        <v>7100.5</v>
      </c>
      <c r="E1579" s="115">
        <f t="shared" si="790"/>
        <v>7111.86</v>
      </c>
      <c r="F1579" s="116">
        <f t="shared" si="791"/>
        <v>45677</v>
      </c>
      <c r="G1579" s="117">
        <f t="shared" si="769"/>
        <v>1.5998873318778806E-3</v>
      </c>
      <c r="H1579" s="118">
        <f t="shared" si="782"/>
        <v>45736</v>
      </c>
      <c r="I1579" s="118">
        <f t="shared" si="770"/>
        <v>45736</v>
      </c>
      <c r="J1579" s="119">
        <f t="shared" si="777"/>
        <v>18</v>
      </c>
      <c r="K1579" s="119">
        <f t="shared" si="792"/>
        <v>10</v>
      </c>
      <c r="L1579" s="8">
        <f t="shared" si="778"/>
        <v>1.00088851</v>
      </c>
      <c r="M1579" s="120">
        <f t="shared" si="793"/>
        <v>1.0051997699999999</v>
      </c>
      <c r="N1579" s="120">
        <f t="shared" si="786"/>
        <v>1.3261609605227285</v>
      </c>
      <c r="O1579" s="113">
        <f t="shared" si="789"/>
        <v>1.32733926</v>
      </c>
      <c r="P1579" s="113">
        <f t="shared" si="771"/>
        <v>1484.3205127700001</v>
      </c>
      <c r="Q1579" s="11">
        <f t="shared" si="783"/>
        <v>0</v>
      </c>
      <c r="R1579" s="30">
        <f t="shared" si="779"/>
        <v>0</v>
      </c>
      <c r="S1579" s="8">
        <f t="shared" si="772"/>
        <v>0</v>
      </c>
      <c r="T1579" s="122">
        <f t="shared" si="780"/>
        <v>0.13059999999999999</v>
      </c>
      <c r="U1579" s="121">
        <f t="shared" si="788"/>
        <v>10</v>
      </c>
      <c r="V1579" s="121">
        <v>252</v>
      </c>
      <c r="W1579" s="120">
        <f t="shared" si="773"/>
        <v>1.004882853</v>
      </c>
      <c r="X1579" s="113">
        <f t="shared" si="787"/>
        <v>7.24771886</v>
      </c>
      <c r="Y1579" s="113">
        <f t="shared" si="774"/>
        <v>0</v>
      </c>
      <c r="Z1579" s="125" t="str">
        <f t="shared" si="784"/>
        <v>J=</v>
      </c>
      <c r="AA1579" s="118">
        <f t="shared" si="785"/>
        <v>45736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>
        <f t="shared" si="775"/>
        <v>45725</v>
      </c>
      <c r="B1580" s="113">
        <f t="shared" si="768"/>
        <v>1491.5682316300001</v>
      </c>
      <c r="C1580" s="113">
        <f t="shared" si="781"/>
        <v>1118.26761816</v>
      </c>
      <c r="D1580" s="114">
        <f t="shared" si="776"/>
        <v>7100.5</v>
      </c>
      <c r="E1580" s="115">
        <f t="shared" si="790"/>
        <v>7111.86</v>
      </c>
      <c r="F1580" s="116">
        <f t="shared" si="791"/>
        <v>45677</v>
      </c>
      <c r="G1580" s="117">
        <f t="shared" si="769"/>
        <v>1.5998873318778806E-3</v>
      </c>
      <c r="H1580" s="118">
        <f t="shared" si="782"/>
        <v>45736</v>
      </c>
      <c r="I1580" s="118">
        <f t="shared" si="770"/>
        <v>45736</v>
      </c>
      <c r="J1580" s="119">
        <f t="shared" si="777"/>
        <v>18</v>
      </c>
      <c r="K1580" s="119">
        <f t="shared" si="792"/>
        <v>10</v>
      </c>
      <c r="L1580" s="8">
        <f t="shared" si="778"/>
        <v>1.00088851</v>
      </c>
      <c r="M1580" s="120">
        <f t="shared" si="793"/>
        <v>1.0051997699999999</v>
      </c>
      <c r="N1580" s="120">
        <f t="shared" si="786"/>
        <v>1.3261609605227285</v>
      </c>
      <c r="O1580" s="113">
        <f t="shared" si="789"/>
        <v>1.32733926</v>
      </c>
      <c r="P1580" s="113">
        <f t="shared" si="771"/>
        <v>1484.3205127700001</v>
      </c>
      <c r="Q1580" s="11">
        <f t="shared" si="783"/>
        <v>0</v>
      </c>
      <c r="R1580" s="30">
        <f t="shared" si="779"/>
        <v>0</v>
      </c>
      <c r="S1580" s="8">
        <f t="shared" si="772"/>
        <v>0</v>
      </c>
      <c r="T1580" s="122">
        <f t="shared" si="780"/>
        <v>0.13059999999999999</v>
      </c>
      <c r="U1580" s="121">
        <f t="shared" si="788"/>
        <v>10</v>
      </c>
      <c r="V1580" s="121">
        <v>252</v>
      </c>
      <c r="W1580" s="120">
        <f t="shared" si="773"/>
        <v>1.004882853</v>
      </c>
      <c r="X1580" s="113">
        <f t="shared" si="787"/>
        <v>7.24771886</v>
      </c>
      <c r="Y1580" s="113">
        <f t="shared" si="774"/>
        <v>0</v>
      </c>
      <c r="Z1580" s="125" t="str">
        <f t="shared" si="784"/>
        <v>J=</v>
      </c>
      <c r="AA1580" s="118">
        <f t="shared" si="785"/>
        <v>45736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>
        <f t="shared" si="775"/>
        <v>45726</v>
      </c>
      <c r="B1581" s="113">
        <f t="shared" si="768"/>
        <v>1491.5682316300001</v>
      </c>
      <c r="C1581" s="113">
        <f t="shared" si="781"/>
        <v>1118.26761816</v>
      </c>
      <c r="D1581" s="114">
        <f t="shared" si="776"/>
        <v>7100.5</v>
      </c>
      <c r="E1581" s="115">
        <f t="shared" si="790"/>
        <v>7111.86</v>
      </c>
      <c r="F1581" s="116">
        <f t="shared" si="791"/>
        <v>45677</v>
      </c>
      <c r="G1581" s="117">
        <f t="shared" si="769"/>
        <v>1.5998873318778806E-3</v>
      </c>
      <c r="H1581" s="118">
        <f t="shared" si="782"/>
        <v>45736</v>
      </c>
      <c r="I1581" s="118">
        <f t="shared" si="770"/>
        <v>45736</v>
      </c>
      <c r="J1581" s="119">
        <f t="shared" si="777"/>
        <v>18</v>
      </c>
      <c r="K1581" s="119">
        <f t="shared" si="792"/>
        <v>10</v>
      </c>
      <c r="L1581" s="8">
        <f t="shared" si="778"/>
        <v>1.00088851</v>
      </c>
      <c r="M1581" s="120">
        <f t="shared" si="793"/>
        <v>1.0051997699999999</v>
      </c>
      <c r="N1581" s="120">
        <f t="shared" si="786"/>
        <v>1.3261609605227285</v>
      </c>
      <c r="O1581" s="113">
        <f t="shared" si="789"/>
        <v>1.32733926</v>
      </c>
      <c r="P1581" s="113">
        <f t="shared" si="771"/>
        <v>1484.3205127700001</v>
      </c>
      <c r="Q1581" s="11">
        <f t="shared" si="783"/>
        <v>0</v>
      </c>
      <c r="R1581" s="30">
        <f t="shared" si="779"/>
        <v>0</v>
      </c>
      <c r="S1581" s="8">
        <f t="shared" si="772"/>
        <v>0</v>
      </c>
      <c r="T1581" s="122">
        <f t="shared" si="780"/>
        <v>0.13059999999999999</v>
      </c>
      <c r="U1581" s="121">
        <f t="shared" si="788"/>
        <v>10</v>
      </c>
      <c r="V1581" s="121">
        <v>252</v>
      </c>
      <c r="W1581" s="120">
        <f t="shared" si="773"/>
        <v>1.004882853</v>
      </c>
      <c r="X1581" s="113">
        <f t="shared" si="787"/>
        <v>7.24771886</v>
      </c>
      <c r="Y1581" s="113">
        <f t="shared" si="774"/>
        <v>0</v>
      </c>
      <c r="Z1581" s="125" t="str">
        <f t="shared" si="784"/>
        <v>J=</v>
      </c>
      <c r="AA1581" s="118">
        <f t="shared" si="785"/>
        <v>45736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>
        <f t="shared" si="775"/>
        <v>45727</v>
      </c>
      <c r="B1582" s="113">
        <f t="shared" si="768"/>
        <v>1492.4274883600001</v>
      </c>
      <c r="C1582" s="113">
        <f t="shared" si="781"/>
        <v>1118.26761816</v>
      </c>
      <c r="D1582" s="114">
        <f t="shared" si="776"/>
        <v>7100.5</v>
      </c>
      <c r="E1582" s="115">
        <f t="shared" si="790"/>
        <v>7111.86</v>
      </c>
      <c r="F1582" s="116">
        <f t="shared" si="791"/>
        <v>45677</v>
      </c>
      <c r="G1582" s="117">
        <f t="shared" si="769"/>
        <v>1.5998873318778806E-3</v>
      </c>
      <c r="H1582" s="118">
        <f t="shared" si="782"/>
        <v>45736</v>
      </c>
      <c r="I1582" s="118">
        <f t="shared" si="770"/>
        <v>45736</v>
      </c>
      <c r="J1582" s="119">
        <f t="shared" si="777"/>
        <v>18</v>
      </c>
      <c r="K1582" s="119">
        <f t="shared" si="792"/>
        <v>11</v>
      </c>
      <c r="L1582" s="8">
        <f t="shared" si="778"/>
        <v>1.0009774</v>
      </c>
      <c r="M1582" s="120">
        <f t="shared" si="793"/>
        <v>1.0051997699999999</v>
      </c>
      <c r="N1582" s="120">
        <f t="shared" si="786"/>
        <v>1.3261609605227285</v>
      </c>
      <c r="O1582" s="113">
        <f t="shared" si="789"/>
        <v>1.3274571500000001</v>
      </c>
      <c r="P1582" s="113">
        <f t="shared" si="771"/>
        <v>1484.4523453300001</v>
      </c>
      <c r="Q1582" s="11">
        <f t="shared" si="783"/>
        <v>0</v>
      </c>
      <c r="R1582" s="30">
        <f t="shared" si="779"/>
        <v>0</v>
      </c>
      <c r="S1582" s="8">
        <f t="shared" si="772"/>
        <v>0</v>
      </c>
      <c r="T1582" s="122">
        <f t="shared" si="780"/>
        <v>0.13059999999999999</v>
      </c>
      <c r="U1582" s="121">
        <f t="shared" si="788"/>
        <v>11</v>
      </c>
      <c r="V1582" s="121">
        <v>252</v>
      </c>
      <c r="W1582" s="120">
        <f t="shared" si="773"/>
        <v>1.0053724479999999</v>
      </c>
      <c r="X1582" s="113">
        <f t="shared" si="787"/>
        <v>7.9751430299999999</v>
      </c>
      <c r="Y1582" s="113">
        <f t="shared" si="774"/>
        <v>0</v>
      </c>
      <c r="Z1582" s="125" t="str">
        <f t="shared" si="784"/>
        <v>J=</v>
      </c>
      <c r="AA1582" s="118">
        <f t="shared" si="785"/>
        <v>45736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>
        <f t="shared" si="775"/>
        <v>45728</v>
      </c>
      <c r="B1583" s="113">
        <f t="shared" si="768"/>
        <v>1493.2872275100001</v>
      </c>
      <c r="C1583" s="113">
        <f t="shared" si="781"/>
        <v>1118.26761816</v>
      </c>
      <c r="D1583" s="114">
        <f t="shared" si="776"/>
        <v>7100.5</v>
      </c>
      <c r="E1583" s="115">
        <f t="shared" si="790"/>
        <v>7111.86</v>
      </c>
      <c r="F1583" s="116">
        <f t="shared" si="791"/>
        <v>45677</v>
      </c>
      <c r="G1583" s="117">
        <f t="shared" si="769"/>
        <v>1.5998873318778806E-3</v>
      </c>
      <c r="H1583" s="118">
        <f t="shared" si="782"/>
        <v>45736</v>
      </c>
      <c r="I1583" s="118">
        <f t="shared" si="770"/>
        <v>45736</v>
      </c>
      <c r="J1583" s="119">
        <f t="shared" si="777"/>
        <v>18</v>
      </c>
      <c r="K1583" s="119">
        <f t="shared" si="792"/>
        <v>12</v>
      </c>
      <c r="L1583" s="8">
        <f t="shared" si="778"/>
        <v>1.0010663</v>
      </c>
      <c r="M1583" s="120">
        <f t="shared" si="793"/>
        <v>1.0051997699999999</v>
      </c>
      <c r="N1583" s="120">
        <f t="shared" si="786"/>
        <v>1.3261609605227285</v>
      </c>
      <c r="O1583" s="113">
        <f t="shared" si="789"/>
        <v>1.3275750399999999</v>
      </c>
      <c r="P1583" s="113">
        <f t="shared" si="771"/>
        <v>1484.5841779</v>
      </c>
      <c r="Q1583" s="11">
        <f t="shared" si="783"/>
        <v>0</v>
      </c>
      <c r="R1583" s="30">
        <f t="shared" si="779"/>
        <v>0</v>
      </c>
      <c r="S1583" s="8">
        <f t="shared" si="772"/>
        <v>0</v>
      </c>
      <c r="T1583" s="122">
        <f t="shared" si="780"/>
        <v>0.13059999999999999</v>
      </c>
      <c r="U1583" s="121">
        <f t="shared" si="788"/>
        <v>12</v>
      </c>
      <c r="V1583" s="121">
        <v>252</v>
      </c>
      <c r="W1583" s="120">
        <f t="shared" si="773"/>
        <v>1.005862281</v>
      </c>
      <c r="X1583" s="113">
        <f t="shared" si="787"/>
        <v>8.7030496100000008</v>
      </c>
      <c r="Y1583" s="113">
        <f t="shared" si="774"/>
        <v>0</v>
      </c>
      <c r="Z1583" s="125" t="str">
        <f t="shared" si="784"/>
        <v>J=</v>
      </c>
      <c r="AA1583" s="118">
        <f t="shared" si="785"/>
        <v>45736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>
        <f t="shared" si="775"/>
        <v>45729</v>
      </c>
      <c r="B1584" s="113">
        <f t="shared" si="768"/>
        <v>1494.1474731800001</v>
      </c>
      <c r="C1584" s="113">
        <f t="shared" si="781"/>
        <v>1118.26761816</v>
      </c>
      <c r="D1584" s="114">
        <f t="shared" si="776"/>
        <v>7100.5</v>
      </c>
      <c r="E1584" s="115">
        <f t="shared" si="790"/>
        <v>7111.86</v>
      </c>
      <c r="F1584" s="116">
        <f t="shared" si="791"/>
        <v>45677</v>
      </c>
      <c r="G1584" s="117">
        <f t="shared" si="769"/>
        <v>1.5998873318778806E-3</v>
      </c>
      <c r="H1584" s="118">
        <f t="shared" si="782"/>
        <v>45736</v>
      </c>
      <c r="I1584" s="118">
        <f t="shared" si="770"/>
        <v>45736</v>
      </c>
      <c r="J1584" s="119">
        <f t="shared" si="777"/>
        <v>18</v>
      </c>
      <c r="K1584" s="119">
        <f t="shared" si="792"/>
        <v>13</v>
      </c>
      <c r="L1584" s="8">
        <f t="shared" si="778"/>
        <v>1.0011552100000001</v>
      </c>
      <c r="M1584" s="120">
        <f t="shared" si="793"/>
        <v>1.0051997699999999</v>
      </c>
      <c r="N1584" s="120">
        <f t="shared" si="786"/>
        <v>1.3261609605227285</v>
      </c>
      <c r="O1584" s="113">
        <f t="shared" si="789"/>
        <v>1.3276929500000001</v>
      </c>
      <c r="P1584" s="113">
        <f t="shared" si="771"/>
        <v>1484.71603284</v>
      </c>
      <c r="Q1584" s="11">
        <f t="shared" si="783"/>
        <v>0</v>
      </c>
      <c r="R1584" s="30">
        <f t="shared" si="779"/>
        <v>0</v>
      </c>
      <c r="S1584" s="8">
        <f t="shared" si="772"/>
        <v>0</v>
      </c>
      <c r="T1584" s="122">
        <f t="shared" si="780"/>
        <v>0.13059999999999999</v>
      </c>
      <c r="U1584" s="121">
        <f t="shared" si="788"/>
        <v>13</v>
      </c>
      <c r="V1584" s="121">
        <v>252</v>
      </c>
      <c r="W1584" s="120">
        <f t="shared" si="773"/>
        <v>1.006352353</v>
      </c>
      <c r="X1584" s="113">
        <f t="shared" si="787"/>
        <v>9.43144034</v>
      </c>
      <c r="Y1584" s="113">
        <f t="shared" si="774"/>
        <v>0</v>
      </c>
      <c r="Z1584" s="125" t="str">
        <f t="shared" si="784"/>
        <v>J=</v>
      </c>
      <c r="AA1584" s="118">
        <f t="shared" si="785"/>
        <v>45736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>
        <f t="shared" si="775"/>
        <v>45730</v>
      </c>
      <c r="B1585" s="113">
        <f t="shared" si="768"/>
        <v>1495.0082142200001</v>
      </c>
      <c r="C1585" s="113">
        <f t="shared" si="781"/>
        <v>1118.26761816</v>
      </c>
      <c r="D1585" s="114">
        <f t="shared" si="776"/>
        <v>7100.5</v>
      </c>
      <c r="E1585" s="115">
        <f t="shared" si="790"/>
        <v>7111.86</v>
      </c>
      <c r="F1585" s="116">
        <f t="shared" si="791"/>
        <v>45677</v>
      </c>
      <c r="G1585" s="117">
        <f t="shared" si="769"/>
        <v>1.5998873318778806E-3</v>
      </c>
      <c r="H1585" s="118">
        <f t="shared" si="782"/>
        <v>45736</v>
      </c>
      <c r="I1585" s="118">
        <f t="shared" si="770"/>
        <v>45736</v>
      </c>
      <c r="J1585" s="119">
        <f t="shared" si="777"/>
        <v>18</v>
      </c>
      <c r="K1585" s="119">
        <f t="shared" si="792"/>
        <v>14</v>
      </c>
      <c r="L1585" s="8">
        <f t="shared" si="778"/>
        <v>1.0012441299999999</v>
      </c>
      <c r="M1585" s="120">
        <f t="shared" si="793"/>
        <v>1.0051997699999999</v>
      </c>
      <c r="N1585" s="120">
        <f t="shared" si="786"/>
        <v>1.3261609605227285</v>
      </c>
      <c r="O1585" s="113">
        <f t="shared" si="789"/>
        <v>1.32781087</v>
      </c>
      <c r="P1585" s="113">
        <f t="shared" si="771"/>
        <v>1484.8478989600001</v>
      </c>
      <c r="Q1585" s="11">
        <f t="shared" si="783"/>
        <v>0</v>
      </c>
      <c r="R1585" s="30">
        <f t="shared" si="779"/>
        <v>0</v>
      </c>
      <c r="S1585" s="8">
        <f t="shared" si="772"/>
        <v>0</v>
      </c>
      <c r="T1585" s="122">
        <f t="shared" si="780"/>
        <v>0.13059999999999999</v>
      </c>
      <c r="U1585" s="121">
        <f t="shared" si="788"/>
        <v>14</v>
      </c>
      <c r="V1585" s="121">
        <v>252</v>
      </c>
      <c r="W1585" s="120">
        <f t="shared" si="773"/>
        <v>1.0068426640000001</v>
      </c>
      <c r="X1585" s="113">
        <f t="shared" si="787"/>
        <v>10.160315260000001</v>
      </c>
      <c r="Y1585" s="113">
        <f t="shared" si="774"/>
        <v>0</v>
      </c>
      <c r="Z1585" s="125" t="str">
        <f t="shared" si="784"/>
        <v>J=</v>
      </c>
      <c r="AA1585" s="118">
        <f t="shared" si="785"/>
        <v>45736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>
        <f t="shared" si="775"/>
        <v>45731</v>
      </c>
      <c r="B1586" s="113">
        <f t="shared" si="768"/>
        <v>1495.8694605200001</v>
      </c>
      <c r="C1586" s="113">
        <f t="shared" si="781"/>
        <v>1118.26761816</v>
      </c>
      <c r="D1586" s="114">
        <f t="shared" si="776"/>
        <v>7100.5</v>
      </c>
      <c r="E1586" s="115">
        <f t="shared" si="790"/>
        <v>7111.86</v>
      </c>
      <c r="F1586" s="116">
        <f t="shared" si="791"/>
        <v>45677</v>
      </c>
      <c r="G1586" s="117">
        <f t="shared" si="769"/>
        <v>1.5998873318778806E-3</v>
      </c>
      <c r="H1586" s="118">
        <f t="shared" si="782"/>
        <v>45736</v>
      </c>
      <c r="I1586" s="118">
        <f t="shared" si="770"/>
        <v>45736</v>
      </c>
      <c r="J1586" s="119">
        <f t="shared" si="777"/>
        <v>18</v>
      </c>
      <c r="K1586" s="119">
        <f t="shared" si="792"/>
        <v>15</v>
      </c>
      <c r="L1586" s="8">
        <f t="shared" si="778"/>
        <v>1.0013330600000001</v>
      </c>
      <c r="M1586" s="120">
        <f t="shared" si="793"/>
        <v>1.0051997699999999</v>
      </c>
      <c r="N1586" s="120">
        <f t="shared" si="786"/>
        <v>1.3261609605227285</v>
      </c>
      <c r="O1586" s="113">
        <f t="shared" si="789"/>
        <v>1.32792881</v>
      </c>
      <c r="P1586" s="113">
        <f t="shared" si="771"/>
        <v>1484.9797874400001</v>
      </c>
      <c r="Q1586" s="11">
        <f t="shared" si="783"/>
        <v>0</v>
      </c>
      <c r="R1586" s="30">
        <f t="shared" si="779"/>
        <v>0</v>
      </c>
      <c r="S1586" s="8">
        <f t="shared" si="772"/>
        <v>0</v>
      </c>
      <c r="T1586" s="122">
        <f t="shared" si="780"/>
        <v>0.13059999999999999</v>
      </c>
      <c r="U1586" s="121">
        <f t="shared" si="788"/>
        <v>15</v>
      </c>
      <c r="V1586" s="121">
        <v>252</v>
      </c>
      <c r="W1586" s="120">
        <f t="shared" si="773"/>
        <v>1.0073332129999999</v>
      </c>
      <c r="X1586" s="113">
        <f t="shared" si="787"/>
        <v>10.88967308</v>
      </c>
      <c r="Y1586" s="113">
        <f t="shared" si="774"/>
        <v>0</v>
      </c>
      <c r="Z1586" s="125" t="str">
        <f t="shared" si="784"/>
        <v>J=</v>
      </c>
      <c r="AA1586" s="118">
        <f t="shared" si="785"/>
        <v>45736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>
        <f t="shared" si="775"/>
        <v>45732</v>
      </c>
      <c r="B1587" s="113">
        <f t="shared" si="768"/>
        <v>1495.8694605200001</v>
      </c>
      <c r="C1587" s="113">
        <f t="shared" si="781"/>
        <v>1118.26761816</v>
      </c>
      <c r="D1587" s="114">
        <f t="shared" si="776"/>
        <v>7100.5</v>
      </c>
      <c r="E1587" s="115">
        <f t="shared" si="790"/>
        <v>7111.86</v>
      </c>
      <c r="F1587" s="116">
        <f t="shared" si="791"/>
        <v>45677</v>
      </c>
      <c r="G1587" s="117">
        <f t="shared" si="769"/>
        <v>1.5998873318778806E-3</v>
      </c>
      <c r="H1587" s="118">
        <f t="shared" si="782"/>
        <v>45736</v>
      </c>
      <c r="I1587" s="118">
        <f t="shared" si="770"/>
        <v>45736</v>
      </c>
      <c r="J1587" s="119">
        <f t="shared" si="777"/>
        <v>18</v>
      </c>
      <c r="K1587" s="119">
        <f t="shared" si="792"/>
        <v>15</v>
      </c>
      <c r="L1587" s="8">
        <f t="shared" si="778"/>
        <v>1.0013330600000001</v>
      </c>
      <c r="M1587" s="120">
        <f t="shared" si="793"/>
        <v>1.0051997699999999</v>
      </c>
      <c r="N1587" s="120">
        <f t="shared" si="786"/>
        <v>1.3261609605227285</v>
      </c>
      <c r="O1587" s="113">
        <f t="shared" si="789"/>
        <v>1.32792881</v>
      </c>
      <c r="P1587" s="113">
        <f t="shared" si="771"/>
        <v>1484.9797874400001</v>
      </c>
      <c r="Q1587" s="11">
        <f t="shared" si="783"/>
        <v>0</v>
      </c>
      <c r="R1587" s="30">
        <f t="shared" si="779"/>
        <v>0</v>
      </c>
      <c r="S1587" s="8">
        <f t="shared" si="772"/>
        <v>0</v>
      </c>
      <c r="T1587" s="122">
        <f t="shared" si="780"/>
        <v>0.13059999999999999</v>
      </c>
      <c r="U1587" s="121">
        <f t="shared" si="788"/>
        <v>15</v>
      </c>
      <c r="V1587" s="121">
        <v>252</v>
      </c>
      <c r="W1587" s="120">
        <f t="shared" si="773"/>
        <v>1.0073332129999999</v>
      </c>
      <c r="X1587" s="113">
        <f t="shared" si="787"/>
        <v>10.88967308</v>
      </c>
      <c r="Y1587" s="113">
        <f t="shared" si="774"/>
        <v>0</v>
      </c>
      <c r="Z1587" s="125" t="str">
        <f t="shared" si="784"/>
        <v>J=</v>
      </c>
      <c r="AA1587" s="118">
        <f t="shared" si="785"/>
        <v>45736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>
        <f t="shared" si="775"/>
        <v>45733</v>
      </c>
      <c r="B1588" s="113">
        <f t="shared" si="768"/>
        <v>1495.8694605200001</v>
      </c>
      <c r="C1588" s="113">
        <f t="shared" si="781"/>
        <v>1118.26761816</v>
      </c>
      <c r="D1588" s="114">
        <f t="shared" si="776"/>
        <v>7100.5</v>
      </c>
      <c r="E1588" s="115">
        <f t="shared" si="790"/>
        <v>7111.86</v>
      </c>
      <c r="F1588" s="116">
        <f t="shared" si="791"/>
        <v>45677</v>
      </c>
      <c r="G1588" s="117">
        <f t="shared" si="769"/>
        <v>1.5998873318778806E-3</v>
      </c>
      <c r="H1588" s="118">
        <f t="shared" si="782"/>
        <v>45736</v>
      </c>
      <c r="I1588" s="118">
        <f t="shared" si="770"/>
        <v>45736</v>
      </c>
      <c r="J1588" s="119">
        <f t="shared" si="777"/>
        <v>18</v>
      </c>
      <c r="K1588" s="119">
        <f t="shared" si="792"/>
        <v>15</v>
      </c>
      <c r="L1588" s="8">
        <f t="shared" si="778"/>
        <v>1.0013330600000001</v>
      </c>
      <c r="M1588" s="120">
        <f t="shared" si="793"/>
        <v>1.0051997699999999</v>
      </c>
      <c r="N1588" s="120">
        <f t="shared" si="786"/>
        <v>1.3261609605227285</v>
      </c>
      <c r="O1588" s="113">
        <f t="shared" si="789"/>
        <v>1.32792881</v>
      </c>
      <c r="P1588" s="113">
        <f t="shared" si="771"/>
        <v>1484.9797874400001</v>
      </c>
      <c r="Q1588" s="11">
        <f t="shared" si="783"/>
        <v>0</v>
      </c>
      <c r="R1588" s="30">
        <f t="shared" si="779"/>
        <v>0</v>
      </c>
      <c r="S1588" s="8">
        <f t="shared" si="772"/>
        <v>0</v>
      </c>
      <c r="T1588" s="122">
        <f t="shared" si="780"/>
        <v>0.13059999999999999</v>
      </c>
      <c r="U1588" s="121">
        <f t="shared" si="788"/>
        <v>15</v>
      </c>
      <c r="V1588" s="121">
        <v>252</v>
      </c>
      <c r="W1588" s="120">
        <f t="shared" si="773"/>
        <v>1.0073332129999999</v>
      </c>
      <c r="X1588" s="113">
        <f t="shared" si="787"/>
        <v>10.88967308</v>
      </c>
      <c r="Y1588" s="113">
        <f t="shared" si="774"/>
        <v>0</v>
      </c>
      <c r="Z1588" s="125" t="str">
        <f t="shared" si="784"/>
        <v>J=</v>
      </c>
      <c r="AA1588" s="118">
        <f t="shared" si="785"/>
        <v>45736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>
        <f t="shared" si="775"/>
        <v>45734</v>
      </c>
      <c r="B1589" s="113">
        <f t="shared" si="768"/>
        <v>1496.7311813699998</v>
      </c>
      <c r="C1589" s="113">
        <f t="shared" si="781"/>
        <v>1118.26761816</v>
      </c>
      <c r="D1589" s="114">
        <f t="shared" si="776"/>
        <v>7100.5</v>
      </c>
      <c r="E1589" s="115">
        <f t="shared" si="790"/>
        <v>7111.86</v>
      </c>
      <c r="F1589" s="116">
        <f t="shared" si="791"/>
        <v>45677</v>
      </c>
      <c r="G1589" s="117">
        <f t="shared" si="769"/>
        <v>1.5998873318778806E-3</v>
      </c>
      <c r="H1589" s="118">
        <f t="shared" si="782"/>
        <v>45736</v>
      </c>
      <c r="I1589" s="118">
        <f t="shared" si="770"/>
        <v>45736</v>
      </c>
      <c r="J1589" s="119">
        <f t="shared" si="777"/>
        <v>18</v>
      </c>
      <c r="K1589" s="119">
        <f t="shared" si="792"/>
        <v>16</v>
      </c>
      <c r="L1589" s="8">
        <f t="shared" si="778"/>
        <v>1.0014219900000001</v>
      </c>
      <c r="M1589" s="120">
        <f t="shared" si="793"/>
        <v>1.0051997699999999</v>
      </c>
      <c r="N1589" s="120">
        <f t="shared" si="786"/>
        <v>1.3261609605227285</v>
      </c>
      <c r="O1589" s="113">
        <f t="shared" si="789"/>
        <v>1.32804674</v>
      </c>
      <c r="P1589" s="113">
        <f t="shared" si="771"/>
        <v>1485.1116647399999</v>
      </c>
      <c r="Q1589" s="11">
        <f t="shared" si="783"/>
        <v>0</v>
      </c>
      <c r="R1589" s="30">
        <f t="shared" si="779"/>
        <v>0</v>
      </c>
      <c r="S1589" s="8">
        <f t="shared" si="772"/>
        <v>0</v>
      </c>
      <c r="T1589" s="122">
        <f t="shared" si="780"/>
        <v>0.13059999999999999</v>
      </c>
      <c r="U1589" s="121">
        <f t="shared" si="788"/>
        <v>16</v>
      </c>
      <c r="V1589" s="121">
        <v>252</v>
      </c>
      <c r="W1589" s="120">
        <f t="shared" si="773"/>
        <v>1.007824002</v>
      </c>
      <c r="X1589" s="113">
        <f t="shared" si="787"/>
        <v>11.61951663</v>
      </c>
      <c r="Y1589" s="113">
        <f t="shared" si="774"/>
        <v>0</v>
      </c>
      <c r="Z1589" s="125" t="str">
        <f t="shared" si="784"/>
        <v>J=</v>
      </c>
      <c r="AA1589" s="118">
        <f t="shared" si="785"/>
        <v>45736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>
        <f t="shared" si="775"/>
        <v>45735</v>
      </c>
      <c r="B1590" s="113">
        <f t="shared" si="768"/>
        <v>1497.5934092</v>
      </c>
      <c r="C1590" s="113">
        <f t="shared" si="781"/>
        <v>1118.26761816</v>
      </c>
      <c r="D1590" s="114">
        <f t="shared" si="776"/>
        <v>7100.5</v>
      </c>
      <c r="E1590" s="115">
        <f t="shared" si="790"/>
        <v>7111.86</v>
      </c>
      <c r="F1590" s="116">
        <f t="shared" si="791"/>
        <v>45677</v>
      </c>
      <c r="G1590" s="117">
        <f t="shared" si="769"/>
        <v>1.5998873318778806E-3</v>
      </c>
      <c r="H1590" s="118">
        <f t="shared" si="782"/>
        <v>45736</v>
      </c>
      <c r="I1590" s="118">
        <f t="shared" si="770"/>
        <v>45736</v>
      </c>
      <c r="J1590" s="119">
        <f t="shared" si="777"/>
        <v>18</v>
      </c>
      <c r="K1590" s="119">
        <f t="shared" si="792"/>
        <v>17</v>
      </c>
      <c r="L1590" s="8">
        <f t="shared" si="778"/>
        <v>1.00151093</v>
      </c>
      <c r="M1590" s="120">
        <f t="shared" si="793"/>
        <v>1.0051997699999999</v>
      </c>
      <c r="N1590" s="120">
        <f t="shared" si="786"/>
        <v>1.3261609605227285</v>
      </c>
      <c r="O1590" s="113">
        <f t="shared" si="789"/>
        <v>1.3281646899999999</v>
      </c>
      <c r="P1590" s="113">
        <f t="shared" si="771"/>
        <v>1485.2435644100001</v>
      </c>
      <c r="Q1590" s="11">
        <f t="shared" si="783"/>
        <v>0</v>
      </c>
      <c r="R1590" s="30">
        <f t="shared" si="779"/>
        <v>0</v>
      </c>
      <c r="S1590" s="8">
        <f t="shared" si="772"/>
        <v>0</v>
      </c>
      <c r="T1590" s="122">
        <f t="shared" si="780"/>
        <v>0.13059999999999999</v>
      </c>
      <c r="U1590" s="121">
        <f t="shared" si="788"/>
        <v>17</v>
      </c>
      <c r="V1590" s="121">
        <v>252</v>
      </c>
      <c r="W1590" s="120">
        <f t="shared" si="773"/>
        <v>1.0083150299999999</v>
      </c>
      <c r="X1590" s="113">
        <f t="shared" si="787"/>
        <v>12.349844790000001</v>
      </c>
      <c r="Y1590" s="113">
        <f t="shared" si="774"/>
        <v>0</v>
      </c>
      <c r="Z1590" s="125" t="str">
        <f t="shared" si="784"/>
        <v>J=</v>
      </c>
      <c r="AA1590" s="118">
        <f t="shared" si="785"/>
        <v>45736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>
        <f t="shared" si="775"/>
        <v>45736</v>
      </c>
      <c r="B1591" s="113">
        <f t="shared" si="768"/>
        <v>1498.45613284</v>
      </c>
      <c r="C1591" s="113">
        <f t="shared" si="781"/>
        <v>1118.26761816</v>
      </c>
      <c r="D1591" s="114">
        <f t="shared" si="776"/>
        <v>7100.5</v>
      </c>
      <c r="E1591" s="115">
        <f t="shared" si="790"/>
        <v>7111.86</v>
      </c>
      <c r="F1591" s="116">
        <f t="shared" si="791"/>
        <v>45677</v>
      </c>
      <c r="G1591" s="117">
        <f t="shared" si="769"/>
        <v>1.5998873318778806E-3</v>
      </c>
      <c r="H1591" s="118">
        <f t="shared" si="782"/>
        <v>45769</v>
      </c>
      <c r="I1591" s="118">
        <f t="shared" si="770"/>
        <v>45736</v>
      </c>
      <c r="J1591" s="119">
        <f t="shared" si="777"/>
        <v>18</v>
      </c>
      <c r="K1591" s="119">
        <f t="shared" si="792"/>
        <v>18</v>
      </c>
      <c r="L1591" s="8">
        <f t="shared" si="778"/>
        <v>1.0015998800000001</v>
      </c>
      <c r="M1591" s="120">
        <f t="shared" si="793"/>
        <v>1.0051997699999999</v>
      </c>
      <c r="N1591" s="120">
        <f t="shared" si="786"/>
        <v>1.3261609605227285</v>
      </c>
      <c r="O1591" s="113">
        <f t="shared" si="789"/>
        <v>1.32828265</v>
      </c>
      <c r="P1591" s="113">
        <f t="shared" si="771"/>
        <v>1485.3754752499999</v>
      </c>
      <c r="Q1591" s="11">
        <f t="shared" si="783"/>
        <v>52</v>
      </c>
      <c r="R1591" s="30">
        <f t="shared" si="779"/>
        <v>0</v>
      </c>
      <c r="S1591" s="8">
        <f t="shared" si="772"/>
        <v>0</v>
      </c>
      <c r="T1591" s="122">
        <f t="shared" si="780"/>
        <v>0.13059999999999999</v>
      </c>
      <c r="U1591" s="121">
        <f t="shared" si="788"/>
        <v>18</v>
      </c>
      <c r="V1591" s="121">
        <v>252</v>
      </c>
      <c r="W1591" s="120">
        <f t="shared" si="773"/>
        <v>1.008806297</v>
      </c>
      <c r="X1591" s="113">
        <f t="shared" si="787"/>
        <v>13.08065759</v>
      </c>
      <c r="Y1591" s="113">
        <f t="shared" si="774"/>
        <v>13.08065759</v>
      </c>
      <c r="Z1591" s="125" t="str">
        <f t="shared" si="784"/>
        <v>J=</v>
      </c>
      <c r="AA1591" s="118">
        <f t="shared" si="785"/>
        <v>45736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>
        <f t="shared" si="775"/>
        <v>45737</v>
      </c>
      <c r="B1592" s="113">
        <f t="shared" si="768"/>
        <v>1487.0205271900002</v>
      </c>
      <c r="C1592" s="113">
        <f t="shared" si="781"/>
        <v>1118.26761816</v>
      </c>
      <c r="D1592" s="114">
        <f t="shared" si="776"/>
        <v>7111.86</v>
      </c>
      <c r="E1592" s="115">
        <f t="shared" si="790"/>
        <v>7205.03</v>
      </c>
      <c r="F1592" s="116">
        <f t="shared" si="791"/>
        <v>45708</v>
      </c>
      <c r="G1592" s="117">
        <f t="shared" si="769"/>
        <v>1.3100651587629741E-2</v>
      </c>
      <c r="H1592" s="118">
        <f t="shared" si="782"/>
        <v>45769</v>
      </c>
      <c r="I1592" s="118">
        <f t="shared" si="770"/>
        <v>45769</v>
      </c>
      <c r="J1592" s="119">
        <f t="shared" si="777"/>
        <v>21</v>
      </c>
      <c r="K1592" s="119">
        <f t="shared" si="792"/>
        <v>1</v>
      </c>
      <c r="L1592" s="8">
        <f t="shared" si="778"/>
        <v>1.00061998</v>
      </c>
      <c r="M1592" s="120">
        <f t="shared" si="793"/>
        <v>1.0015998800000001</v>
      </c>
      <c r="N1592" s="120">
        <f t="shared" si="786"/>
        <v>1.3282826589202497</v>
      </c>
      <c r="O1592" s="113">
        <f t="shared" si="789"/>
        <v>1.32910616</v>
      </c>
      <c r="P1592" s="113">
        <f t="shared" si="771"/>
        <v>1486.2963798200001</v>
      </c>
      <c r="Q1592" s="11">
        <f t="shared" si="783"/>
        <v>0</v>
      </c>
      <c r="R1592" s="30">
        <f t="shared" si="779"/>
        <v>0</v>
      </c>
      <c r="S1592" s="8">
        <f t="shared" si="772"/>
        <v>0</v>
      </c>
      <c r="T1592" s="122">
        <f t="shared" si="780"/>
        <v>0.13059999999999999</v>
      </c>
      <c r="U1592" s="121">
        <f t="shared" si="788"/>
        <v>1</v>
      </c>
      <c r="V1592" s="121">
        <v>252</v>
      </c>
      <c r="W1592" s="120">
        <f t="shared" si="773"/>
        <v>1.000487216</v>
      </c>
      <c r="X1592" s="113">
        <f t="shared" si="787"/>
        <v>0.72414736999999996</v>
      </c>
      <c r="Y1592" s="113">
        <f t="shared" si="774"/>
        <v>0</v>
      </c>
      <c r="Z1592" s="125" t="str">
        <f t="shared" si="784"/>
        <v>J=</v>
      </c>
      <c r="AA1592" s="118">
        <f t="shared" si="785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>
        <f t="shared" si="775"/>
        <v>45738</v>
      </c>
      <c r="B1593" s="113">
        <f t="shared" si="768"/>
        <v>1488.66739983</v>
      </c>
      <c r="C1593" s="113">
        <f t="shared" si="781"/>
        <v>1118.26761816</v>
      </c>
      <c r="D1593" s="114">
        <f t="shared" si="776"/>
        <v>7111.86</v>
      </c>
      <c r="E1593" s="115">
        <f t="shared" si="790"/>
        <v>7205.03</v>
      </c>
      <c r="F1593" s="116">
        <f t="shared" si="791"/>
        <v>45708</v>
      </c>
      <c r="G1593" s="117">
        <f t="shared" si="769"/>
        <v>1.3100651587629741E-2</v>
      </c>
      <c r="H1593" s="118">
        <f t="shared" si="782"/>
        <v>45769</v>
      </c>
      <c r="I1593" s="118">
        <f t="shared" si="770"/>
        <v>45769</v>
      </c>
      <c r="J1593" s="119">
        <f t="shared" si="777"/>
        <v>21</v>
      </c>
      <c r="K1593" s="119">
        <f t="shared" si="792"/>
        <v>2</v>
      </c>
      <c r="L1593" s="8">
        <f t="shared" si="778"/>
        <v>1.0012403400000001</v>
      </c>
      <c r="M1593" s="120">
        <f t="shared" si="793"/>
        <v>1.0015998800000001</v>
      </c>
      <c r="N1593" s="120">
        <f t="shared" si="786"/>
        <v>1.3282826589202497</v>
      </c>
      <c r="O1593" s="113">
        <f t="shared" si="789"/>
        <v>1.3299301800000001</v>
      </c>
      <c r="P1593" s="113">
        <f t="shared" si="771"/>
        <v>1487.2178547000001</v>
      </c>
      <c r="Q1593" s="11">
        <f t="shared" si="783"/>
        <v>0</v>
      </c>
      <c r="R1593" s="30">
        <f t="shared" si="779"/>
        <v>0</v>
      </c>
      <c r="S1593" s="8">
        <f t="shared" si="772"/>
        <v>0</v>
      </c>
      <c r="T1593" s="122">
        <f t="shared" si="780"/>
        <v>0.13059999999999999</v>
      </c>
      <c r="U1593" s="121">
        <f t="shared" si="788"/>
        <v>2</v>
      </c>
      <c r="V1593" s="121">
        <v>252</v>
      </c>
      <c r="W1593" s="120">
        <f t="shared" si="773"/>
        <v>1.0009746690000001</v>
      </c>
      <c r="X1593" s="113">
        <f t="shared" si="787"/>
        <v>1.44954513</v>
      </c>
      <c r="Y1593" s="113">
        <f t="shared" si="774"/>
        <v>0</v>
      </c>
      <c r="Z1593" s="125" t="str">
        <f t="shared" si="784"/>
        <v>J=</v>
      </c>
      <c r="AA1593" s="118">
        <f t="shared" si="785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>
        <f t="shared" si="775"/>
        <v>45739</v>
      </c>
      <c r="B1594" s="113">
        <f t="shared" si="768"/>
        <v>1488.66739983</v>
      </c>
      <c r="C1594" s="113">
        <f t="shared" si="781"/>
        <v>1118.26761816</v>
      </c>
      <c r="D1594" s="114">
        <f t="shared" si="776"/>
        <v>7111.86</v>
      </c>
      <c r="E1594" s="115">
        <f t="shared" si="790"/>
        <v>7205.03</v>
      </c>
      <c r="F1594" s="116">
        <f t="shared" si="791"/>
        <v>45708</v>
      </c>
      <c r="G1594" s="117">
        <f t="shared" si="769"/>
        <v>1.3100651587629741E-2</v>
      </c>
      <c r="H1594" s="118">
        <f t="shared" si="782"/>
        <v>45769</v>
      </c>
      <c r="I1594" s="118">
        <f t="shared" si="770"/>
        <v>45769</v>
      </c>
      <c r="J1594" s="119">
        <f t="shared" si="777"/>
        <v>21</v>
      </c>
      <c r="K1594" s="119">
        <f t="shared" si="792"/>
        <v>2</v>
      </c>
      <c r="L1594" s="8">
        <f t="shared" si="778"/>
        <v>1.0012403400000001</v>
      </c>
      <c r="M1594" s="120">
        <f t="shared" si="793"/>
        <v>1.0015998800000001</v>
      </c>
      <c r="N1594" s="120">
        <f t="shared" si="786"/>
        <v>1.3282826589202497</v>
      </c>
      <c r="O1594" s="113">
        <f t="shared" si="789"/>
        <v>1.3299301800000001</v>
      </c>
      <c r="P1594" s="113">
        <f t="shared" si="771"/>
        <v>1487.2178547000001</v>
      </c>
      <c r="Q1594" s="11">
        <f t="shared" si="783"/>
        <v>0</v>
      </c>
      <c r="R1594" s="30">
        <f t="shared" si="779"/>
        <v>0</v>
      </c>
      <c r="S1594" s="8">
        <f t="shared" si="772"/>
        <v>0</v>
      </c>
      <c r="T1594" s="122">
        <f t="shared" si="780"/>
        <v>0.13059999999999999</v>
      </c>
      <c r="U1594" s="121">
        <f t="shared" si="788"/>
        <v>2</v>
      </c>
      <c r="V1594" s="121">
        <v>252</v>
      </c>
      <c r="W1594" s="120">
        <f t="shared" si="773"/>
        <v>1.0009746690000001</v>
      </c>
      <c r="X1594" s="113">
        <f t="shared" si="787"/>
        <v>1.44954513</v>
      </c>
      <c r="Y1594" s="113">
        <f t="shared" si="774"/>
        <v>0</v>
      </c>
      <c r="Z1594" s="125" t="str">
        <f t="shared" si="784"/>
        <v>J=</v>
      </c>
      <c r="AA1594" s="118">
        <f t="shared" si="785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>
        <f t="shared" si="775"/>
        <v>45740</v>
      </c>
      <c r="B1595" s="113">
        <f t="shared" si="768"/>
        <v>1488.66739983</v>
      </c>
      <c r="C1595" s="113">
        <f t="shared" si="781"/>
        <v>1118.26761816</v>
      </c>
      <c r="D1595" s="114">
        <f t="shared" si="776"/>
        <v>7111.86</v>
      </c>
      <c r="E1595" s="115">
        <f t="shared" si="790"/>
        <v>7205.03</v>
      </c>
      <c r="F1595" s="116">
        <f t="shared" si="791"/>
        <v>45708</v>
      </c>
      <c r="G1595" s="117">
        <f t="shared" si="769"/>
        <v>1.3100651587629741E-2</v>
      </c>
      <c r="H1595" s="118">
        <f t="shared" si="782"/>
        <v>45769</v>
      </c>
      <c r="I1595" s="118">
        <f t="shared" si="770"/>
        <v>45769</v>
      </c>
      <c r="J1595" s="119">
        <f t="shared" si="777"/>
        <v>21</v>
      </c>
      <c r="K1595" s="119">
        <f t="shared" si="792"/>
        <v>2</v>
      </c>
      <c r="L1595" s="8">
        <f t="shared" si="778"/>
        <v>1.0012403400000001</v>
      </c>
      <c r="M1595" s="120">
        <f t="shared" si="793"/>
        <v>1.0015998800000001</v>
      </c>
      <c r="N1595" s="120">
        <f t="shared" si="786"/>
        <v>1.3282826589202497</v>
      </c>
      <c r="O1595" s="113">
        <f t="shared" si="789"/>
        <v>1.3299301800000001</v>
      </c>
      <c r="P1595" s="113">
        <f t="shared" si="771"/>
        <v>1487.2178547000001</v>
      </c>
      <c r="Q1595" s="11">
        <f t="shared" si="783"/>
        <v>0</v>
      </c>
      <c r="R1595" s="30">
        <f t="shared" si="779"/>
        <v>0</v>
      </c>
      <c r="S1595" s="8">
        <f t="shared" si="772"/>
        <v>0</v>
      </c>
      <c r="T1595" s="122">
        <f t="shared" si="780"/>
        <v>0.13059999999999999</v>
      </c>
      <c r="U1595" s="121">
        <f t="shared" si="788"/>
        <v>2</v>
      </c>
      <c r="V1595" s="121">
        <v>252</v>
      </c>
      <c r="W1595" s="120">
        <f t="shared" si="773"/>
        <v>1.0009746690000001</v>
      </c>
      <c r="X1595" s="113">
        <f t="shared" si="787"/>
        <v>1.44954513</v>
      </c>
      <c r="Y1595" s="113">
        <f t="shared" si="774"/>
        <v>0</v>
      </c>
      <c r="Z1595" s="125" t="str">
        <f t="shared" si="784"/>
        <v>J=</v>
      </c>
      <c r="AA1595" s="118">
        <f t="shared" si="785"/>
        <v>45769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>
        <f t="shared" si="775"/>
        <v>45741</v>
      </c>
      <c r="B1596" s="113">
        <f t="shared" si="768"/>
        <v>1490.31609467</v>
      </c>
      <c r="C1596" s="113">
        <f t="shared" si="781"/>
        <v>1118.26761816</v>
      </c>
      <c r="D1596" s="114">
        <f t="shared" si="776"/>
        <v>7111.86</v>
      </c>
      <c r="E1596" s="115">
        <f t="shared" si="790"/>
        <v>7205.03</v>
      </c>
      <c r="F1596" s="116">
        <f t="shared" si="791"/>
        <v>45708</v>
      </c>
      <c r="G1596" s="117">
        <f t="shared" si="769"/>
        <v>1.3100651587629741E-2</v>
      </c>
      <c r="H1596" s="118">
        <f t="shared" si="782"/>
        <v>45769</v>
      </c>
      <c r="I1596" s="118">
        <f t="shared" si="770"/>
        <v>45769</v>
      </c>
      <c r="J1596" s="119">
        <f t="shared" si="777"/>
        <v>21</v>
      </c>
      <c r="K1596" s="119">
        <f t="shared" si="792"/>
        <v>3</v>
      </c>
      <c r="L1596" s="8">
        <f t="shared" si="778"/>
        <v>1.00186109</v>
      </c>
      <c r="M1596" s="120">
        <f t="shared" si="793"/>
        <v>1.0015998800000001</v>
      </c>
      <c r="N1596" s="120">
        <f t="shared" si="786"/>
        <v>1.3282826589202497</v>
      </c>
      <c r="O1596" s="113">
        <f t="shared" si="789"/>
        <v>1.3307547099999999</v>
      </c>
      <c r="P1596" s="113">
        <f t="shared" si="771"/>
        <v>1488.1398999</v>
      </c>
      <c r="Q1596" s="11">
        <f t="shared" si="783"/>
        <v>0</v>
      </c>
      <c r="R1596" s="30">
        <f t="shared" si="779"/>
        <v>0</v>
      </c>
      <c r="S1596" s="8">
        <f t="shared" si="772"/>
        <v>0</v>
      </c>
      <c r="T1596" s="122">
        <f t="shared" si="780"/>
        <v>0.13059999999999999</v>
      </c>
      <c r="U1596" s="121">
        <f t="shared" si="788"/>
        <v>3</v>
      </c>
      <c r="V1596" s="121">
        <v>252</v>
      </c>
      <c r="W1596" s="120">
        <f t="shared" si="773"/>
        <v>1.001462359</v>
      </c>
      <c r="X1596" s="113">
        <f t="shared" si="787"/>
        <v>2.1761947699999999</v>
      </c>
      <c r="Y1596" s="113">
        <f t="shared" si="774"/>
        <v>0</v>
      </c>
      <c r="Z1596" s="125" t="str">
        <f t="shared" si="784"/>
        <v>J=</v>
      </c>
      <c r="AA1596" s="118">
        <f t="shared" si="785"/>
        <v>45769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>
        <f t="shared" si="775"/>
        <v>45742</v>
      </c>
      <c r="B1597" s="113">
        <f t="shared" si="768"/>
        <v>1491.96662737</v>
      </c>
      <c r="C1597" s="113">
        <f t="shared" si="781"/>
        <v>1118.26761816</v>
      </c>
      <c r="D1597" s="114">
        <f t="shared" si="776"/>
        <v>7111.86</v>
      </c>
      <c r="E1597" s="115">
        <f t="shared" si="790"/>
        <v>7205.03</v>
      </c>
      <c r="F1597" s="116">
        <f t="shared" si="791"/>
        <v>45708</v>
      </c>
      <c r="G1597" s="117">
        <f t="shared" si="769"/>
        <v>1.3100651587629741E-2</v>
      </c>
      <c r="H1597" s="118">
        <f t="shared" si="782"/>
        <v>45769</v>
      </c>
      <c r="I1597" s="118">
        <f t="shared" si="770"/>
        <v>45769</v>
      </c>
      <c r="J1597" s="119">
        <f t="shared" si="777"/>
        <v>21</v>
      </c>
      <c r="K1597" s="119">
        <f t="shared" si="792"/>
        <v>4</v>
      </c>
      <c r="L1597" s="8">
        <f t="shared" si="778"/>
        <v>1.00248223</v>
      </c>
      <c r="M1597" s="120">
        <f t="shared" si="793"/>
        <v>1.0015998800000001</v>
      </c>
      <c r="N1597" s="120">
        <f t="shared" si="786"/>
        <v>1.3282826589202497</v>
      </c>
      <c r="O1597" s="113">
        <f t="shared" si="789"/>
        <v>1.3315797599999999</v>
      </c>
      <c r="P1597" s="113">
        <f t="shared" si="771"/>
        <v>1489.0625266</v>
      </c>
      <c r="Q1597" s="11">
        <f t="shared" si="783"/>
        <v>0</v>
      </c>
      <c r="R1597" s="30">
        <f t="shared" si="779"/>
        <v>0</v>
      </c>
      <c r="S1597" s="8">
        <f t="shared" si="772"/>
        <v>0</v>
      </c>
      <c r="T1597" s="122">
        <f t="shared" si="780"/>
        <v>0.13059999999999999</v>
      </c>
      <c r="U1597" s="121">
        <f t="shared" si="788"/>
        <v>4</v>
      </c>
      <c r="V1597" s="121">
        <v>252</v>
      </c>
      <c r="W1597" s="120">
        <f t="shared" si="773"/>
        <v>1.001950288</v>
      </c>
      <c r="X1597" s="113">
        <f t="shared" si="787"/>
        <v>2.9041007699999999</v>
      </c>
      <c r="Y1597" s="113">
        <f t="shared" si="774"/>
        <v>0</v>
      </c>
      <c r="Z1597" s="125" t="str">
        <f t="shared" si="784"/>
        <v>J=</v>
      </c>
      <c r="AA1597" s="118">
        <f t="shared" si="785"/>
        <v>45769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>
        <f t="shared" si="775"/>
        <v>45743</v>
      </c>
      <c r="B1598" s="113">
        <f t="shared" si="768"/>
        <v>1493.6189740499999</v>
      </c>
      <c r="C1598" s="113">
        <f t="shared" si="781"/>
        <v>1118.26761816</v>
      </c>
      <c r="D1598" s="114">
        <f t="shared" si="776"/>
        <v>7111.86</v>
      </c>
      <c r="E1598" s="115">
        <f t="shared" si="790"/>
        <v>7205.03</v>
      </c>
      <c r="F1598" s="116">
        <f t="shared" si="791"/>
        <v>45708</v>
      </c>
      <c r="G1598" s="117">
        <f t="shared" si="769"/>
        <v>1.3100651587629741E-2</v>
      </c>
      <c r="H1598" s="118">
        <f t="shared" si="782"/>
        <v>45769</v>
      </c>
      <c r="I1598" s="118">
        <f t="shared" si="770"/>
        <v>45769</v>
      </c>
      <c r="J1598" s="119">
        <f t="shared" si="777"/>
        <v>21</v>
      </c>
      <c r="K1598" s="119">
        <f t="shared" si="792"/>
        <v>5</v>
      </c>
      <c r="L1598" s="8">
        <f t="shared" si="778"/>
        <v>1.00310375</v>
      </c>
      <c r="M1598" s="120">
        <f t="shared" si="793"/>
        <v>1.0015998800000001</v>
      </c>
      <c r="N1598" s="120">
        <f t="shared" si="786"/>
        <v>1.3282826589202497</v>
      </c>
      <c r="O1598" s="113">
        <f t="shared" si="789"/>
        <v>1.33240531</v>
      </c>
      <c r="P1598" s="113">
        <f t="shared" si="771"/>
        <v>1489.9857124299999</v>
      </c>
      <c r="Q1598" s="11">
        <f t="shared" si="783"/>
        <v>0</v>
      </c>
      <c r="R1598" s="30">
        <f t="shared" si="779"/>
        <v>0</v>
      </c>
      <c r="S1598" s="8">
        <f t="shared" si="772"/>
        <v>0</v>
      </c>
      <c r="T1598" s="122">
        <f t="shared" si="780"/>
        <v>0.13059999999999999</v>
      </c>
      <c r="U1598" s="121">
        <f t="shared" si="788"/>
        <v>5</v>
      </c>
      <c r="V1598" s="121">
        <v>252</v>
      </c>
      <c r="W1598" s="120">
        <f t="shared" si="773"/>
        <v>1.002438454</v>
      </c>
      <c r="X1598" s="113">
        <f t="shared" si="787"/>
        <v>3.6332616199999999</v>
      </c>
      <c r="Y1598" s="113">
        <f t="shared" si="774"/>
        <v>0</v>
      </c>
      <c r="Z1598" s="125" t="str">
        <f t="shared" si="784"/>
        <v>J=</v>
      </c>
      <c r="AA1598" s="118">
        <f t="shared" si="785"/>
        <v>45769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>
        <f t="shared" si="775"/>
        <v>45744</v>
      </c>
      <c r="B1599" s="113">
        <f t="shared" si="768"/>
        <v>1495.2731586</v>
      </c>
      <c r="C1599" s="113">
        <f t="shared" si="781"/>
        <v>1118.26761816</v>
      </c>
      <c r="D1599" s="114">
        <f t="shared" si="776"/>
        <v>7111.86</v>
      </c>
      <c r="E1599" s="115">
        <f t="shared" si="790"/>
        <v>7205.03</v>
      </c>
      <c r="F1599" s="116">
        <f t="shared" si="791"/>
        <v>45708</v>
      </c>
      <c r="G1599" s="117">
        <f t="shared" si="769"/>
        <v>1.3100651587629741E-2</v>
      </c>
      <c r="H1599" s="118">
        <f t="shared" si="782"/>
        <v>45769</v>
      </c>
      <c r="I1599" s="118">
        <f t="shared" si="770"/>
        <v>45769</v>
      </c>
      <c r="J1599" s="119">
        <f t="shared" si="777"/>
        <v>21</v>
      </c>
      <c r="K1599" s="119">
        <f t="shared" si="792"/>
        <v>6</v>
      </c>
      <c r="L1599" s="8">
        <f t="shared" si="778"/>
        <v>1.00372566</v>
      </c>
      <c r="M1599" s="120">
        <f t="shared" si="793"/>
        <v>1.0015998800000001</v>
      </c>
      <c r="N1599" s="120">
        <f t="shared" si="786"/>
        <v>1.3282826589202497</v>
      </c>
      <c r="O1599" s="113">
        <f t="shared" si="789"/>
        <v>1.33323138</v>
      </c>
      <c r="P1599" s="113">
        <f t="shared" si="771"/>
        <v>1490.9094797600001</v>
      </c>
      <c r="Q1599" s="11">
        <f t="shared" si="783"/>
        <v>0</v>
      </c>
      <c r="R1599" s="30">
        <f t="shared" si="779"/>
        <v>0</v>
      </c>
      <c r="S1599" s="8">
        <f t="shared" si="772"/>
        <v>0</v>
      </c>
      <c r="T1599" s="122">
        <f t="shared" si="780"/>
        <v>0.13059999999999999</v>
      </c>
      <c r="U1599" s="121">
        <f t="shared" si="788"/>
        <v>6</v>
      </c>
      <c r="V1599" s="121">
        <v>252</v>
      </c>
      <c r="W1599" s="120">
        <f t="shared" si="773"/>
        <v>1.0029268570000001</v>
      </c>
      <c r="X1599" s="113">
        <f t="shared" si="787"/>
        <v>4.3636788400000004</v>
      </c>
      <c r="Y1599" s="113">
        <f t="shared" si="774"/>
        <v>0</v>
      </c>
      <c r="Z1599" s="125" t="str">
        <f t="shared" si="784"/>
        <v>J=</v>
      </c>
      <c r="AA1599" s="118">
        <f t="shared" si="785"/>
        <v>45769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>
        <f t="shared" si="775"/>
        <v>45745</v>
      </c>
      <c r="B1600" s="113">
        <f t="shared" si="768"/>
        <v>1496.9291743199999</v>
      </c>
      <c r="C1600" s="113">
        <f t="shared" si="781"/>
        <v>1118.26761816</v>
      </c>
      <c r="D1600" s="114">
        <f t="shared" si="776"/>
        <v>7111.86</v>
      </c>
      <c r="E1600" s="115">
        <f t="shared" si="790"/>
        <v>7205.03</v>
      </c>
      <c r="F1600" s="116">
        <f t="shared" si="791"/>
        <v>45708</v>
      </c>
      <c r="G1600" s="117">
        <f t="shared" si="769"/>
        <v>1.3100651587629741E-2</v>
      </c>
      <c r="H1600" s="118">
        <f t="shared" si="782"/>
        <v>45769</v>
      </c>
      <c r="I1600" s="118">
        <f t="shared" si="770"/>
        <v>45769</v>
      </c>
      <c r="J1600" s="119">
        <f t="shared" si="777"/>
        <v>21</v>
      </c>
      <c r="K1600" s="119">
        <f t="shared" si="792"/>
        <v>7</v>
      </c>
      <c r="L1600" s="8">
        <f t="shared" si="778"/>
        <v>1.0043479500000001</v>
      </c>
      <c r="M1600" s="120">
        <f t="shared" si="793"/>
        <v>1.0015998800000001</v>
      </c>
      <c r="N1600" s="120">
        <f t="shared" si="786"/>
        <v>1.3282826589202497</v>
      </c>
      <c r="O1600" s="113">
        <f t="shared" si="789"/>
        <v>1.33405796</v>
      </c>
      <c r="P1600" s="113">
        <f t="shared" si="771"/>
        <v>1491.8338174099999</v>
      </c>
      <c r="Q1600" s="11">
        <f t="shared" si="783"/>
        <v>0</v>
      </c>
      <c r="R1600" s="30">
        <f t="shared" si="779"/>
        <v>0</v>
      </c>
      <c r="S1600" s="8">
        <f t="shared" si="772"/>
        <v>0</v>
      </c>
      <c r="T1600" s="122">
        <f t="shared" si="780"/>
        <v>0.13059999999999999</v>
      </c>
      <c r="U1600" s="121">
        <f t="shared" si="788"/>
        <v>7</v>
      </c>
      <c r="V1600" s="121">
        <v>252</v>
      </c>
      <c r="W1600" s="120">
        <f t="shared" si="773"/>
        <v>1.0034154989999999</v>
      </c>
      <c r="X1600" s="113">
        <f t="shared" si="787"/>
        <v>5.0953569099999996</v>
      </c>
      <c r="Y1600" s="113">
        <f t="shared" si="774"/>
        <v>0</v>
      </c>
      <c r="Z1600" s="125" t="str">
        <f t="shared" si="784"/>
        <v>J=</v>
      </c>
      <c r="AA1600" s="118">
        <f t="shared" si="785"/>
        <v>45769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>
        <f t="shared" si="775"/>
        <v>45746</v>
      </c>
      <c r="B1601" s="113">
        <f t="shared" si="768"/>
        <v>1496.9291743199999</v>
      </c>
      <c r="C1601" s="113">
        <f t="shared" si="781"/>
        <v>1118.26761816</v>
      </c>
      <c r="D1601" s="114">
        <f t="shared" si="776"/>
        <v>7111.86</v>
      </c>
      <c r="E1601" s="115">
        <f t="shared" si="790"/>
        <v>7205.03</v>
      </c>
      <c r="F1601" s="116">
        <f t="shared" si="791"/>
        <v>45708</v>
      </c>
      <c r="G1601" s="117">
        <f t="shared" si="769"/>
        <v>1.3100651587629741E-2</v>
      </c>
      <c r="H1601" s="118">
        <f t="shared" si="782"/>
        <v>45769</v>
      </c>
      <c r="I1601" s="118">
        <f t="shared" si="770"/>
        <v>45769</v>
      </c>
      <c r="J1601" s="119">
        <f t="shared" si="777"/>
        <v>21</v>
      </c>
      <c r="K1601" s="119">
        <f t="shared" si="792"/>
        <v>7</v>
      </c>
      <c r="L1601" s="8">
        <f t="shared" si="778"/>
        <v>1.0043479500000001</v>
      </c>
      <c r="M1601" s="120">
        <f t="shared" si="793"/>
        <v>1.0015998800000001</v>
      </c>
      <c r="N1601" s="120">
        <f t="shared" si="786"/>
        <v>1.3282826589202497</v>
      </c>
      <c r="O1601" s="113">
        <f t="shared" si="789"/>
        <v>1.33405796</v>
      </c>
      <c r="P1601" s="113">
        <f t="shared" si="771"/>
        <v>1491.8338174099999</v>
      </c>
      <c r="Q1601" s="11">
        <f t="shared" si="783"/>
        <v>0</v>
      </c>
      <c r="R1601" s="30">
        <f t="shared" si="779"/>
        <v>0</v>
      </c>
      <c r="S1601" s="8">
        <f t="shared" si="772"/>
        <v>0</v>
      </c>
      <c r="T1601" s="122">
        <f t="shared" si="780"/>
        <v>0.13059999999999999</v>
      </c>
      <c r="U1601" s="121">
        <f t="shared" si="788"/>
        <v>7</v>
      </c>
      <c r="V1601" s="121">
        <v>252</v>
      </c>
      <c r="W1601" s="120">
        <f t="shared" si="773"/>
        <v>1.0034154989999999</v>
      </c>
      <c r="X1601" s="113">
        <f t="shared" si="787"/>
        <v>5.0953569099999996</v>
      </c>
      <c r="Y1601" s="113">
        <f t="shared" si="774"/>
        <v>0</v>
      </c>
      <c r="Z1601" s="125" t="str">
        <f t="shared" si="784"/>
        <v>J=</v>
      </c>
      <c r="AA1601" s="118">
        <f t="shared" si="785"/>
        <v>45769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>
        <f t="shared" si="775"/>
        <v>45747</v>
      </c>
      <c r="B1602" s="113">
        <f t="shared" si="768"/>
        <v>1496.9291743199999</v>
      </c>
      <c r="C1602" s="113">
        <f t="shared" si="781"/>
        <v>1118.26761816</v>
      </c>
      <c r="D1602" s="114">
        <f t="shared" si="776"/>
        <v>7111.86</v>
      </c>
      <c r="E1602" s="115">
        <f t="shared" si="790"/>
        <v>7205.03</v>
      </c>
      <c r="F1602" s="116">
        <f t="shared" si="791"/>
        <v>45708</v>
      </c>
      <c r="G1602" s="117">
        <f t="shared" si="769"/>
        <v>1.3100651587629741E-2</v>
      </c>
      <c r="H1602" s="118">
        <f t="shared" si="782"/>
        <v>45769</v>
      </c>
      <c r="I1602" s="118">
        <f t="shared" si="770"/>
        <v>45769</v>
      </c>
      <c r="J1602" s="119">
        <f t="shared" si="777"/>
        <v>21</v>
      </c>
      <c r="K1602" s="119">
        <f t="shared" si="792"/>
        <v>7</v>
      </c>
      <c r="L1602" s="8">
        <f t="shared" si="778"/>
        <v>1.0043479500000001</v>
      </c>
      <c r="M1602" s="120">
        <f t="shared" si="793"/>
        <v>1.0015998800000001</v>
      </c>
      <c r="N1602" s="120">
        <f t="shared" si="786"/>
        <v>1.3282826589202497</v>
      </c>
      <c r="O1602" s="113">
        <f t="shared" si="789"/>
        <v>1.33405796</v>
      </c>
      <c r="P1602" s="113">
        <f t="shared" si="771"/>
        <v>1491.8338174099999</v>
      </c>
      <c r="Q1602" s="11">
        <f t="shared" si="783"/>
        <v>0</v>
      </c>
      <c r="R1602" s="30">
        <f t="shared" si="779"/>
        <v>0</v>
      </c>
      <c r="S1602" s="8">
        <f t="shared" si="772"/>
        <v>0</v>
      </c>
      <c r="T1602" s="122">
        <f t="shared" si="780"/>
        <v>0.13059999999999999</v>
      </c>
      <c r="U1602" s="121">
        <f t="shared" si="788"/>
        <v>7</v>
      </c>
      <c r="V1602" s="121">
        <v>252</v>
      </c>
      <c r="W1602" s="120">
        <f t="shared" si="773"/>
        <v>1.0034154989999999</v>
      </c>
      <c r="X1602" s="113">
        <f t="shared" si="787"/>
        <v>5.0953569099999996</v>
      </c>
      <c r="Y1602" s="113">
        <f t="shared" si="774"/>
        <v>0</v>
      </c>
      <c r="Z1602" s="125" t="str">
        <f t="shared" si="784"/>
        <v>J=</v>
      </c>
      <c r="AA1602" s="118">
        <f t="shared" si="785"/>
        <v>45769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>
        <f t="shared" si="775"/>
        <v>45748</v>
      </c>
      <c r="B1603" s="113">
        <f t="shared" si="768"/>
        <v>1498.5870099600002</v>
      </c>
      <c r="C1603" s="113">
        <f t="shared" si="781"/>
        <v>1118.26761816</v>
      </c>
      <c r="D1603" s="114">
        <f t="shared" si="776"/>
        <v>7111.86</v>
      </c>
      <c r="E1603" s="115">
        <f t="shared" si="790"/>
        <v>7205.03</v>
      </c>
      <c r="F1603" s="116">
        <f t="shared" si="791"/>
        <v>45708</v>
      </c>
      <c r="G1603" s="117">
        <f t="shared" si="769"/>
        <v>1.3100651587629741E-2</v>
      </c>
      <c r="H1603" s="118">
        <f t="shared" si="782"/>
        <v>45769</v>
      </c>
      <c r="I1603" s="118">
        <f t="shared" si="770"/>
        <v>45769</v>
      </c>
      <c r="J1603" s="119">
        <f t="shared" si="777"/>
        <v>21</v>
      </c>
      <c r="K1603" s="119">
        <f t="shared" si="792"/>
        <v>8</v>
      </c>
      <c r="L1603" s="8">
        <f t="shared" si="778"/>
        <v>1.0049706199999999</v>
      </c>
      <c r="M1603" s="120">
        <f t="shared" si="793"/>
        <v>1.0015998800000001</v>
      </c>
      <c r="N1603" s="120">
        <f t="shared" si="786"/>
        <v>1.3282826589202497</v>
      </c>
      <c r="O1603" s="113">
        <f t="shared" si="789"/>
        <v>1.3348850400000001</v>
      </c>
      <c r="P1603" s="113">
        <f t="shared" si="771"/>
        <v>1492.7587141900001</v>
      </c>
      <c r="Q1603" s="11">
        <f t="shared" si="783"/>
        <v>0</v>
      </c>
      <c r="R1603" s="30">
        <f t="shared" si="779"/>
        <v>0</v>
      </c>
      <c r="S1603" s="8">
        <f t="shared" si="772"/>
        <v>0</v>
      </c>
      <c r="T1603" s="122">
        <f t="shared" si="780"/>
        <v>0.13059999999999999</v>
      </c>
      <c r="U1603" s="121">
        <f t="shared" si="788"/>
        <v>8</v>
      </c>
      <c r="V1603" s="121">
        <v>252</v>
      </c>
      <c r="W1603" s="120">
        <f t="shared" si="773"/>
        <v>1.003904379</v>
      </c>
      <c r="X1603" s="113">
        <f t="shared" si="787"/>
        <v>5.8282957700000004</v>
      </c>
      <c r="Y1603" s="113">
        <f t="shared" si="774"/>
        <v>0</v>
      </c>
      <c r="Z1603" s="125" t="str">
        <f t="shared" si="784"/>
        <v>J=</v>
      </c>
      <c r="AA1603" s="118">
        <f t="shared" si="785"/>
        <v>45769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>
        <f t="shared" si="775"/>
        <v>45749</v>
      </c>
      <c r="B1604" s="113">
        <f t="shared" si="768"/>
        <v>1500.2467119500002</v>
      </c>
      <c r="C1604" s="113">
        <f t="shared" si="781"/>
        <v>1118.26761816</v>
      </c>
      <c r="D1604" s="114">
        <f t="shared" si="776"/>
        <v>7111.86</v>
      </c>
      <c r="E1604" s="115">
        <f t="shared" si="790"/>
        <v>7205.03</v>
      </c>
      <c r="F1604" s="116">
        <f t="shared" si="791"/>
        <v>45708</v>
      </c>
      <c r="G1604" s="117">
        <f t="shared" si="769"/>
        <v>1.3100651587629741E-2</v>
      </c>
      <c r="H1604" s="118">
        <f t="shared" si="782"/>
        <v>45769</v>
      </c>
      <c r="I1604" s="118">
        <f t="shared" si="770"/>
        <v>45769</v>
      </c>
      <c r="J1604" s="119">
        <f t="shared" si="777"/>
        <v>21</v>
      </c>
      <c r="K1604" s="119">
        <f t="shared" si="792"/>
        <v>9</v>
      </c>
      <c r="L1604" s="8">
        <f t="shared" si="778"/>
        <v>1.00559369</v>
      </c>
      <c r="M1604" s="120">
        <f t="shared" si="793"/>
        <v>1.0015998800000001</v>
      </c>
      <c r="N1604" s="120">
        <f t="shared" si="786"/>
        <v>1.3282826589202497</v>
      </c>
      <c r="O1604" s="113">
        <f t="shared" si="789"/>
        <v>1.33571266</v>
      </c>
      <c r="P1604" s="113">
        <f t="shared" si="771"/>
        <v>1493.6842148400001</v>
      </c>
      <c r="Q1604" s="11">
        <f t="shared" si="783"/>
        <v>0</v>
      </c>
      <c r="R1604" s="30">
        <f t="shared" si="779"/>
        <v>0</v>
      </c>
      <c r="S1604" s="8">
        <f t="shared" si="772"/>
        <v>0</v>
      </c>
      <c r="T1604" s="122">
        <f t="shared" si="780"/>
        <v>0.13059999999999999</v>
      </c>
      <c r="U1604" s="121">
        <f t="shared" si="788"/>
        <v>9</v>
      </c>
      <c r="V1604" s="121">
        <v>252</v>
      </c>
      <c r="W1604" s="120">
        <f t="shared" si="773"/>
        <v>1.0043934969999999</v>
      </c>
      <c r="X1604" s="113">
        <f t="shared" si="787"/>
        <v>6.5624971099999998</v>
      </c>
      <c r="Y1604" s="113">
        <f t="shared" si="774"/>
        <v>0</v>
      </c>
      <c r="Z1604" s="125" t="str">
        <f t="shared" si="784"/>
        <v>J=</v>
      </c>
      <c r="AA1604" s="118">
        <f t="shared" si="785"/>
        <v>45769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>
        <f t="shared" si="775"/>
        <v>45750</v>
      </c>
      <c r="B1605" s="113">
        <f t="shared" si="768"/>
        <v>1501.90822564</v>
      </c>
      <c r="C1605" s="113">
        <f t="shared" si="781"/>
        <v>1118.26761816</v>
      </c>
      <c r="D1605" s="114">
        <f t="shared" si="776"/>
        <v>7111.86</v>
      </c>
      <c r="E1605" s="115">
        <f t="shared" si="790"/>
        <v>7205.03</v>
      </c>
      <c r="F1605" s="116">
        <f t="shared" si="791"/>
        <v>45708</v>
      </c>
      <c r="G1605" s="117">
        <f t="shared" si="769"/>
        <v>1.3100651587629741E-2</v>
      </c>
      <c r="H1605" s="118">
        <f t="shared" si="782"/>
        <v>45769</v>
      </c>
      <c r="I1605" s="118">
        <f t="shared" si="770"/>
        <v>45769</v>
      </c>
      <c r="J1605" s="119">
        <f t="shared" si="777"/>
        <v>21</v>
      </c>
      <c r="K1605" s="119">
        <f t="shared" si="792"/>
        <v>10</v>
      </c>
      <c r="L1605" s="8">
        <f t="shared" si="778"/>
        <v>1.00621714</v>
      </c>
      <c r="M1605" s="120">
        <f t="shared" si="793"/>
        <v>1.0015998800000001</v>
      </c>
      <c r="N1605" s="120">
        <f t="shared" si="786"/>
        <v>1.3282826589202497</v>
      </c>
      <c r="O1605" s="113">
        <f t="shared" si="789"/>
        <v>1.33654077</v>
      </c>
      <c r="P1605" s="113">
        <f t="shared" si="771"/>
        <v>1494.6102634399999</v>
      </c>
      <c r="Q1605" s="11">
        <f t="shared" si="783"/>
        <v>0</v>
      </c>
      <c r="R1605" s="30">
        <f t="shared" si="779"/>
        <v>0</v>
      </c>
      <c r="S1605" s="8">
        <f t="shared" si="772"/>
        <v>0</v>
      </c>
      <c r="T1605" s="122">
        <f t="shared" si="780"/>
        <v>0.13059999999999999</v>
      </c>
      <c r="U1605" s="121">
        <f t="shared" si="788"/>
        <v>10</v>
      </c>
      <c r="V1605" s="121">
        <v>252</v>
      </c>
      <c r="W1605" s="120">
        <f t="shared" si="773"/>
        <v>1.004882853</v>
      </c>
      <c r="X1605" s="113">
        <f t="shared" si="787"/>
        <v>7.2979621999999997</v>
      </c>
      <c r="Y1605" s="113">
        <f t="shared" si="774"/>
        <v>0</v>
      </c>
      <c r="Z1605" s="125" t="str">
        <f t="shared" si="784"/>
        <v>J=</v>
      </c>
      <c r="AA1605" s="118">
        <f t="shared" si="785"/>
        <v>45769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>
        <f t="shared" si="775"/>
        <v>45751</v>
      </c>
      <c r="B1606" s="113">
        <f t="shared" si="768"/>
        <v>1503.57158772</v>
      </c>
      <c r="C1606" s="113">
        <f t="shared" si="781"/>
        <v>1118.26761816</v>
      </c>
      <c r="D1606" s="114">
        <f t="shared" si="776"/>
        <v>7111.86</v>
      </c>
      <c r="E1606" s="115">
        <f t="shared" si="790"/>
        <v>7205.03</v>
      </c>
      <c r="F1606" s="116">
        <f t="shared" si="791"/>
        <v>45708</v>
      </c>
      <c r="G1606" s="117">
        <f t="shared" si="769"/>
        <v>1.3100651587629741E-2</v>
      </c>
      <c r="H1606" s="118">
        <f t="shared" si="782"/>
        <v>45769</v>
      </c>
      <c r="I1606" s="118">
        <f t="shared" si="770"/>
        <v>45769</v>
      </c>
      <c r="J1606" s="119">
        <f t="shared" si="777"/>
        <v>21</v>
      </c>
      <c r="K1606" s="119">
        <f t="shared" si="792"/>
        <v>11</v>
      </c>
      <c r="L1606" s="8">
        <f t="shared" si="778"/>
        <v>1.0068409700000001</v>
      </c>
      <c r="M1606" s="120">
        <f t="shared" si="793"/>
        <v>1.0015998800000001</v>
      </c>
      <c r="N1606" s="120">
        <f t="shared" si="786"/>
        <v>1.3282826589202497</v>
      </c>
      <c r="O1606" s="113">
        <f t="shared" si="789"/>
        <v>1.3373694</v>
      </c>
      <c r="P1606" s="113">
        <f t="shared" si="771"/>
        <v>1495.53689353</v>
      </c>
      <c r="Q1606" s="11">
        <f t="shared" si="783"/>
        <v>0</v>
      </c>
      <c r="R1606" s="30">
        <f t="shared" si="779"/>
        <v>0</v>
      </c>
      <c r="S1606" s="8">
        <f t="shared" si="772"/>
        <v>0</v>
      </c>
      <c r="T1606" s="122">
        <f t="shared" si="780"/>
        <v>0.13059999999999999</v>
      </c>
      <c r="U1606" s="121">
        <f t="shared" si="788"/>
        <v>11</v>
      </c>
      <c r="V1606" s="121">
        <v>252</v>
      </c>
      <c r="W1606" s="120">
        <f t="shared" si="773"/>
        <v>1.0053724479999999</v>
      </c>
      <c r="X1606" s="113">
        <f t="shared" si="787"/>
        <v>8.0346941899999997</v>
      </c>
      <c r="Y1606" s="113">
        <f t="shared" si="774"/>
        <v>0</v>
      </c>
      <c r="Z1606" s="125" t="str">
        <f t="shared" si="784"/>
        <v>J=</v>
      </c>
      <c r="AA1606" s="118">
        <f t="shared" si="785"/>
        <v>45769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>
        <f t="shared" si="775"/>
        <v>45752</v>
      </c>
      <c r="B1607" s="113">
        <f t="shared" si="768"/>
        <v>1505.2367982200001</v>
      </c>
      <c r="C1607" s="113">
        <f t="shared" si="781"/>
        <v>1118.26761816</v>
      </c>
      <c r="D1607" s="114">
        <f t="shared" si="776"/>
        <v>7111.86</v>
      </c>
      <c r="E1607" s="115">
        <f t="shared" si="790"/>
        <v>7205.03</v>
      </c>
      <c r="F1607" s="116">
        <f t="shared" si="791"/>
        <v>45708</v>
      </c>
      <c r="G1607" s="117">
        <f t="shared" si="769"/>
        <v>1.3100651587629741E-2</v>
      </c>
      <c r="H1607" s="118">
        <f t="shared" si="782"/>
        <v>45769</v>
      </c>
      <c r="I1607" s="118">
        <f t="shared" si="770"/>
        <v>45769</v>
      </c>
      <c r="J1607" s="119">
        <f t="shared" si="777"/>
        <v>21</v>
      </c>
      <c r="K1607" s="119">
        <f t="shared" si="792"/>
        <v>12</v>
      </c>
      <c r="L1607" s="8">
        <f t="shared" si="778"/>
        <v>1.0074651999999999</v>
      </c>
      <c r="M1607" s="120">
        <f t="shared" si="793"/>
        <v>1.0015998800000001</v>
      </c>
      <c r="N1607" s="120">
        <f t="shared" si="786"/>
        <v>1.3282826589202497</v>
      </c>
      <c r="O1607" s="113">
        <f t="shared" si="789"/>
        <v>1.33819855</v>
      </c>
      <c r="P1607" s="113">
        <f t="shared" si="771"/>
        <v>1496.46410513</v>
      </c>
      <c r="Q1607" s="11">
        <f t="shared" si="783"/>
        <v>0</v>
      </c>
      <c r="R1607" s="30">
        <f t="shared" si="779"/>
        <v>0</v>
      </c>
      <c r="S1607" s="8">
        <f t="shared" si="772"/>
        <v>0</v>
      </c>
      <c r="T1607" s="122">
        <f t="shared" si="780"/>
        <v>0.13059999999999999</v>
      </c>
      <c r="U1607" s="121">
        <f t="shared" si="788"/>
        <v>12</v>
      </c>
      <c r="V1607" s="121">
        <v>252</v>
      </c>
      <c r="W1607" s="120">
        <f t="shared" si="773"/>
        <v>1.005862281</v>
      </c>
      <c r="X1607" s="113">
        <f t="shared" si="787"/>
        <v>8.7726930900000006</v>
      </c>
      <c r="Y1607" s="113">
        <f t="shared" si="774"/>
        <v>0</v>
      </c>
      <c r="Z1607" s="125" t="str">
        <f t="shared" si="784"/>
        <v>J=</v>
      </c>
      <c r="AA1607" s="118">
        <f t="shared" si="785"/>
        <v>45769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>
        <f t="shared" si="775"/>
        <v>45753</v>
      </c>
      <c r="B1608" s="113">
        <f t="shared" si="768"/>
        <v>1505.2367982200001</v>
      </c>
      <c r="C1608" s="113">
        <f t="shared" si="781"/>
        <v>1118.26761816</v>
      </c>
      <c r="D1608" s="114">
        <f t="shared" si="776"/>
        <v>7111.86</v>
      </c>
      <c r="E1608" s="115">
        <f t="shared" si="790"/>
        <v>7205.03</v>
      </c>
      <c r="F1608" s="116">
        <f t="shared" si="791"/>
        <v>45708</v>
      </c>
      <c r="G1608" s="117">
        <f t="shared" si="769"/>
        <v>1.3100651587629741E-2</v>
      </c>
      <c r="H1608" s="118">
        <f t="shared" si="782"/>
        <v>45769</v>
      </c>
      <c r="I1608" s="118">
        <f t="shared" si="770"/>
        <v>45769</v>
      </c>
      <c r="J1608" s="119">
        <f t="shared" si="777"/>
        <v>21</v>
      </c>
      <c r="K1608" s="119">
        <f t="shared" si="792"/>
        <v>12</v>
      </c>
      <c r="L1608" s="8">
        <f t="shared" si="778"/>
        <v>1.0074651999999999</v>
      </c>
      <c r="M1608" s="120">
        <f t="shared" si="793"/>
        <v>1.0015998800000001</v>
      </c>
      <c r="N1608" s="120">
        <f t="shared" si="786"/>
        <v>1.3282826589202497</v>
      </c>
      <c r="O1608" s="113">
        <f t="shared" si="789"/>
        <v>1.33819855</v>
      </c>
      <c r="P1608" s="113">
        <f t="shared" si="771"/>
        <v>1496.46410513</v>
      </c>
      <c r="Q1608" s="11">
        <f t="shared" si="783"/>
        <v>0</v>
      </c>
      <c r="R1608" s="30">
        <f t="shared" si="779"/>
        <v>0</v>
      </c>
      <c r="S1608" s="8">
        <f t="shared" si="772"/>
        <v>0</v>
      </c>
      <c r="T1608" s="122">
        <f t="shared" si="780"/>
        <v>0.13059999999999999</v>
      </c>
      <c r="U1608" s="121">
        <f t="shared" si="788"/>
        <v>12</v>
      </c>
      <c r="V1608" s="121">
        <v>252</v>
      </c>
      <c r="W1608" s="120">
        <f t="shared" si="773"/>
        <v>1.005862281</v>
      </c>
      <c r="X1608" s="113">
        <f t="shared" si="787"/>
        <v>8.7726930900000006</v>
      </c>
      <c r="Y1608" s="113">
        <f t="shared" si="774"/>
        <v>0</v>
      </c>
      <c r="Z1608" s="125" t="str">
        <f t="shared" si="784"/>
        <v>J=</v>
      </c>
      <c r="AA1608" s="118">
        <f t="shared" si="785"/>
        <v>45769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>
        <f t="shared" si="775"/>
        <v>45754</v>
      </c>
      <c r="B1609" s="113">
        <f t="shared" si="768"/>
        <v>1505.2367982200001</v>
      </c>
      <c r="C1609" s="113">
        <f t="shared" si="781"/>
        <v>1118.26761816</v>
      </c>
      <c r="D1609" s="114">
        <f t="shared" si="776"/>
        <v>7111.86</v>
      </c>
      <c r="E1609" s="115">
        <f t="shared" si="790"/>
        <v>7205.03</v>
      </c>
      <c r="F1609" s="116">
        <f t="shared" si="791"/>
        <v>45708</v>
      </c>
      <c r="G1609" s="117">
        <f t="shared" si="769"/>
        <v>1.3100651587629741E-2</v>
      </c>
      <c r="H1609" s="118">
        <f t="shared" si="782"/>
        <v>45769</v>
      </c>
      <c r="I1609" s="118">
        <f t="shared" si="770"/>
        <v>45769</v>
      </c>
      <c r="J1609" s="119">
        <f t="shared" si="777"/>
        <v>21</v>
      </c>
      <c r="K1609" s="119">
        <f t="shared" si="792"/>
        <v>12</v>
      </c>
      <c r="L1609" s="8">
        <f t="shared" si="778"/>
        <v>1.0074651999999999</v>
      </c>
      <c r="M1609" s="120">
        <f t="shared" si="793"/>
        <v>1.0015998800000001</v>
      </c>
      <c r="N1609" s="120">
        <f t="shared" si="786"/>
        <v>1.3282826589202497</v>
      </c>
      <c r="O1609" s="113">
        <f t="shared" si="789"/>
        <v>1.33819855</v>
      </c>
      <c r="P1609" s="113">
        <f t="shared" si="771"/>
        <v>1496.46410513</v>
      </c>
      <c r="Q1609" s="11">
        <f t="shared" si="783"/>
        <v>0</v>
      </c>
      <c r="R1609" s="30">
        <f t="shared" si="779"/>
        <v>0</v>
      </c>
      <c r="S1609" s="8">
        <f t="shared" si="772"/>
        <v>0</v>
      </c>
      <c r="T1609" s="122">
        <f t="shared" si="780"/>
        <v>0.13059999999999999</v>
      </c>
      <c r="U1609" s="121">
        <f t="shared" si="788"/>
        <v>12</v>
      </c>
      <c r="V1609" s="121">
        <v>252</v>
      </c>
      <c r="W1609" s="120">
        <f t="shared" si="773"/>
        <v>1.005862281</v>
      </c>
      <c r="X1609" s="113">
        <f t="shared" si="787"/>
        <v>8.7726930900000006</v>
      </c>
      <c r="Y1609" s="113">
        <f t="shared" si="774"/>
        <v>0</v>
      </c>
      <c r="Z1609" s="125" t="str">
        <f t="shared" si="784"/>
        <v>J=</v>
      </c>
      <c r="AA1609" s="118">
        <f t="shared" si="785"/>
        <v>45769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>
        <f t="shared" si="775"/>
        <v>45755</v>
      </c>
      <c r="B1610" s="113">
        <f t="shared" ref="B1610:B1673" si="794">(P1610+X1610)</f>
        <v>1506.9038488799999</v>
      </c>
      <c r="C1610" s="113">
        <f t="shared" si="781"/>
        <v>1118.26761816</v>
      </c>
      <c r="D1610" s="114">
        <f t="shared" si="776"/>
        <v>7111.86</v>
      </c>
      <c r="E1610" s="115">
        <f t="shared" si="790"/>
        <v>7205.03</v>
      </c>
      <c r="F1610" s="116">
        <f t="shared" si="791"/>
        <v>45708</v>
      </c>
      <c r="G1610" s="117">
        <f t="shared" ref="G1610:G1673" si="795">(E1610/D1610)-1</f>
        <v>1.3100651587629741E-2</v>
      </c>
      <c r="H1610" s="118">
        <f t="shared" si="782"/>
        <v>45769</v>
      </c>
      <c r="I1610" s="118">
        <f t="shared" ref="I1610:I1673" si="796">IF(A1610&gt;I1609,H1610,I1609)</f>
        <v>45769</v>
      </c>
      <c r="J1610" s="119">
        <f t="shared" si="777"/>
        <v>21</v>
      </c>
      <c r="K1610" s="119">
        <f t="shared" si="792"/>
        <v>13</v>
      </c>
      <c r="L1610" s="8">
        <f t="shared" si="778"/>
        <v>1.00808981</v>
      </c>
      <c r="M1610" s="120">
        <f t="shared" si="793"/>
        <v>1.0015998800000001</v>
      </c>
      <c r="N1610" s="120">
        <f t="shared" si="786"/>
        <v>1.3282826589202497</v>
      </c>
      <c r="O1610" s="113">
        <f t="shared" si="789"/>
        <v>1.3390282099999999</v>
      </c>
      <c r="P1610" s="113">
        <f t="shared" ref="P1610:P1673" si="797">TRUNC(C1610*O1610,8)</f>
        <v>1497.39188704</v>
      </c>
      <c r="Q1610" s="11">
        <f t="shared" si="783"/>
        <v>0</v>
      </c>
      <c r="R1610" s="30">
        <f t="shared" si="779"/>
        <v>0</v>
      </c>
      <c r="S1610" s="8">
        <f t="shared" ref="S1610:S1673" si="798">IF(R1610&gt;0,TRUNC(R1610*P1610,8),0)</f>
        <v>0</v>
      </c>
      <c r="T1610" s="122">
        <f t="shared" si="780"/>
        <v>0.13059999999999999</v>
      </c>
      <c r="U1610" s="121">
        <f t="shared" si="788"/>
        <v>13</v>
      </c>
      <c r="V1610" s="121">
        <v>252</v>
      </c>
      <c r="W1610" s="120">
        <f t="shared" ref="W1610:W1673" si="799">ROUND((1+T1610)^TRUNC((U1610/V1610),9),9)</f>
        <v>1.006352353</v>
      </c>
      <c r="X1610" s="113">
        <f t="shared" si="787"/>
        <v>9.5119618399999997</v>
      </c>
      <c r="Y1610" s="113">
        <f t="shared" ref="Y1610:Y1673" si="800">IF(Q1610&gt;0,S1610+X1610,0)</f>
        <v>0</v>
      </c>
      <c r="Z1610" s="125" t="str">
        <f t="shared" si="784"/>
        <v>J=</v>
      </c>
      <c r="AA1610" s="118">
        <f t="shared" si="785"/>
        <v>45769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>
        <f t="shared" ref="A1611:A1674" si="801">(A1610+1)</f>
        <v>45756</v>
      </c>
      <c r="B1611" s="113">
        <f t="shared" si="794"/>
        <v>1508.57272997</v>
      </c>
      <c r="C1611" s="113">
        <f t="shared" si="781"/>
        <v>1118.26761816</v>
      </c>
      <c r="D1611" s="114">
        <f t="shared" ref="D1611:D1674" si="802">IF(E1611=E1610,D1610,E1610)</f>
        <v>7111.86</v>
      </c>
      <c r="E1611" s="115">
        <f t="shared" si="790"/>
        <v>7205.03</v>
      </c>
      <c r="F1611" s="116">
        <f t="shared" si="791"/>
        <v>45708</v>
      </c>
      <c r="G1611" s="117">
        <f t="shared" si="795"/>
        <v>1.3100651587629741E-2</v>
      </c>
      <c r="H1611" s="118">
        <f t="shared" si="782"/>
        <v>45769</v>
      </c>
      <c r="I1611" s="118">
        <f t="shared" si="796"/>
        <v>45769</v>
      </c>
      <c r="J1611" s="119">
        <f t="shared" ref="J1611:J1674" si="803">IF(I1611=I1610,J1610,NETWORKDAYS(I1610,I1611,$AD$176:$AD$502)-1)</f>
        <v>21</v>
      </c>
      <c r="K1611" s="119">
        <f t="shared" si="792"/>
        <v>14</v>
      </c>
      <c r="L1611" s="8">
        <f t="shared" ref="L1611:L1674" si="804">IF(E1611&lt;D1611,1,TRUNC((E1611/D1611)^TRUNC((K1611/J1611),9),8))</f>
        <v>1.0087147999999999</v>
      </c>
      <c r="M1611" s="120">
        <f t="shared" si="793"/>
        <v>1.0015998800000001</v>
      </c>
      <c r="N1611" s="120">
        <f t="shared" si="786"/>
        <v>1.3282826589202497</v>
      </c>
      <c r="O1611" s="113">
        <f t="shared" si="789"/>
        <v>1.33985837</v>
      </c>
      <c r="P1611" s="113">
        <f t="shared" si="797"/>
        <v>1498.32022809</v>
      </c>
      <c r="Q1611" s="11">
        <f t="shared" si="783"/>
        <v>0</v>
      </c>
      <c r="R1611" s="30">
        <f t="shared" ref="R1611:R1674" si="805">IF(Q1611&gt;0,VLOOKUP($A1611,$AD$10:$AI$170,6),0)</f>
        <v>0</v>
      </c>
      <c r="S1611" s="8">
        <f t="shared" si="798"/>
        <v>0</v>
      </c>
      <c r="T1611" s="122">
        <f t="shared" ref="T1611:T1674" si="806">(T1610)</f>
        <v>0.13059999999999999</v>
      </c>
      <c r="U1611" s="121">
        <f t="shared" si="788"/>
        <v>14</v>
      </c>
      <c r="V1611" s="121">
        <v>252</v>
      </c>
      <c r="W1611" s="120">
        <f t="shared" si="799"/>
        <v>1.0068426640000001</v>
      </c>
      <c r="X1611" s="113">
        <f t="shared" si="787"/>
        <v>10.252501880000001</v>
      </c>
      <c r="Y1611" s="113">
        <f t="shared" si="800"/>
        <v>0</v>
      </c>
      <c r="Z1611" s="125" t="str">
        <f t="shared" si="784"/>
        <v>J=</v>
      </c>
      <c r="AA1611" s="118">
        <f t="shared" si="785"/>
        <v>45769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>
        <f t="shared" si="801"/>
        <v>45757</v>
      </c>
      <c r="B1612" s="113">
        <f t="shared" si="794"/>
        <v>1510.24348652</v>
      </c>
      <c r="C1612" s="113">
        <f t="shared" ref="C1612:C1675" si="807">TRUNC(IF(Q1611&gt;0,VLOOKUP(A1611,$AD$12:$AE$170,2),C1611),8)</f>
        <v>1118.26761816</v>
      </c>
      <c r="D1612" s="114">
        <f t="shared" si="802"/>
        <v>7111.86</v>
      </c>
      <c r="E1612" s="115">
        <f t="shared" si="790"/>
        <v>7205.03</v>
      </c>
      <c r="F1612" s="116">
        <f t="shared" si="791"/>
        <v>45708</v>
      </c>
      <c r="G1612" s="117">
        <f t="shared" si="795"/>
        <v>1.3100651587629741E-2</v>
      </c>
      <c r="H1612" s="118">
        <f t="shared" ref="H1612:H1675" si="808">IF(DAY(A1612)=H$9,VLOOKUP(A1612,AH$118:AN$450,4),H1611)</f>
        <v>45769</v>
      </c>
      <c r="I1612" s="118">
        <f t="shared" si="796"/>
        <v>45769</v>
      </c>
      <c r="J1612" s="119">
        <f t="shared" si="803"/>
        <v>21</v>
      </c>
      <c r="K1612" s="119">
        <f t="shared" si="792"/>
        <v>15</v>
      </c>
      <c r="L1612" s="8">
        <f t="shared" si="804"/>
        <v>1.0093401900000001</v>
      </c>
      <c r="M1612" s="120">
        <f t="shared" si="793"/>
        <v>1.0015998800000001</v>
      </c>
      <c r="N1612" s="120">
        <f t="shared" si="786"/>
        <v>1.3282826589202497</v>
      </c>
      <c r="O1612" s="113">
        <f t="shared" si="789"/>
        <v>1.34068907</v>
      </c>
      <c r="P1612" s="113">
        <f t="shared" si="797"/>
        <v>1499.2491729999999</v>
      </c>
      <c r="Q1612" s="11">
        <f t="shared" ref="Q1612:Q1675" si="809">IF(VLOOKUP(A1612,AD$10:AK$170,8)=VLOOKUP(A1611,AD$10:AK$170,8),0,VLOOKUP(A1612,AD$10:AK$170,8))</f>
        <v>0</v>
      </c>
      <c r="R1612" s="30">
        <f t="shared" si="805"/>
        <v>0</v>
      </c>
      <c r="S1612" s="8">
        <f t="shared" si="798"/>
        <v>0</v>
      </c>
      <c r="T1612" s="122">
        <f t="shared" si="806"/>
        <v>0.13059999999999999</v>
      </c>
      <c r="U1612" s="121">
        <f t="shared" si="788"/>
        <v>15</v>
      </c>
      <c r="V1612" s="121">
        <v>252</v>
      </c>
      <c r="W1612" s="120">
        <f t="shared" si="799"/>
        <v>1.0073332129999999</v>
      </c>
      <c r="X1612" s="113">
        <f t="shared" si="787"/>
        <v>10.99431352</v>
      </c>
      <c r="Y1612" s="113">
        <f t="shared" si="800"/>
        <v>0</v>
      </c>
      <c r="Z1612" s="125" t="str">
        <f t="shared" ref="Z1612:Z1675" si="810">IF($Q1611&gt;0,VLOOKUP($A1611,$AD$10:$AM$170,9),Z1611)</f>
        <v>J=</v>
      </c>
      <c r="AA1612" s="118">
        <f t="shared" ref="AA1612:AA1675" si="811">IF($Q1611&gt;0,VLOOKUP($A1611,$AD$10:$AM$170,10),AA1611)</f>
        <v>45769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>
        <f t="shared" si="801"/>
        <v>45758</v>
      </c>
      <c r="B1613" s="113">
        <f t="shared" si="794"/>
        <v>1511.916078</v>
      </c>
      <c r="C1613" s="113">
        <f t="shared" si="807"/>
        <v>1118.26761816</v>
      </c>
      <c r="D1613" s="114">
        <f t="shared" si="802"/>
        <v>7111.86</v>
      </c>
      <c r="E1613" s="115">
        <f t="shared" si="790"/>
        <v>7205.03</v>
      </c>
      <c r="F1613" s="116">
        <f t="shared" si="791"/>
        <v>45708</v>
      </c>
      <c r="G1613" s="117">
        <f t="shared" si="795"/>
        <v>1.3100651587629741E-2</v>
      </c>
      <c r="H1613" s="118">
        <f t="shared" si="808"/>
        <v>45769</v>
      </c>
      <c r="I1613" s="118">
        <f t="shared" si="796"/>
        <v>45769</v>
      </c>
      <c r="J1613" s="119">
        <f t="shared" si="803"/>
        <v>21</v>
      </c>
      <c r="K1613" s="119">
        <f t="shared" si="792"/>
        <v>16</v>
      </c>
      <c r="L1613" s="8">
        <f t="shared" si="804"/>
        <v>1.0099659599999999</v>
      </c>
      <c r="M1613" s="120">
        <f t="shared" si="793"/>
        <v>1.0015998800000001</v>
      </c>
      <c r="N1613" s="120">
        <f t="shared" si="786"/>
        <v>1.3282826589202497</v>
      </c>
      <c r="O1613" s="113">
        <f t="shared" si="789"/>
        <v>1.34152027</v>
      </c>
      <c r="P1613" s="113">
        <f t="shared" si="797"/>
        <v>1500.1786770399999</v>
      </c>
      <c r="Q1613" s="11">
        <f t="shared" si="809"/>
        <v>0</v>
      </c>
      <c r="R1613" s="30">
        <f t="shared" si="805"/>
        <v>0</v>
      </c>
      <c r="S1613" s="8">
        <f t="shared" si="798"/>
        <v>0</v>
      </c>
      <c r="T1613" s="122">
        <f t="shared" si="806"/>
        <v>0.13059999999999999</v>
      </c>
      <c r="U1613" s="121">
        <f t="shared" si="788"/>
        <v>16</v>
      </c>
      <c r="V1613" s="121">
        <v>252</v>
      </c>
      <c r="W1613" s="120">
        <f t="shared" si="799"/>
        <v>1.007824002</v>
      </c>
      <c r="X1613" s="113">
        <f t="shared" si="787"/>
        <v>11.73740096</v>
      </c>
      <c r="Y1613" s="113">
        <f t="shared" si="800"/>
        <v>0</v>
      </c>
      <c r="Z1613" s="125" t="str">
        <f t="shared" si="810"/>
        <v>J=</v>
      </c>
      <c r="AA1613" s="118">
        <f t="shared" si="811"/>
        <v>45769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>
        <f t="shared" si="801"/>
        <v>45759</v>
      </c>
      <c r="B1614" s="113">
        <f t="shared" si="794"/>
        <v>1513.5905157</v>
      </c>
      <c r="C1614" s="113">
        <f t="shared" si="807"/>
        <v>1118.26761816</v>
      </c>
      <c r="D1614" s="114">
        <f t="shared" si="802"/>
        <v>7111.86</v>
      </c>
      <c r="E1614" s="115">
        <f t="shared" si="790"/>
        <v>7205.03</v>
      </c>
      <c r="F1614" s="116">
        <f t="shared" si="791"/>
        <v>45708</v>
      </c>
      <c r="G1614" s="117">
        <f t="shared" si="795"/>
        <v>1.3100651587629741E-2</v>
      </c>
      <c r="H1614" s="118">
        <f t="shared" si="808"/>
        <v>45769</v>
      </c>
      <c r="I1614" s="118">
        <f t="shared" si="796"/>
        <v>45769</v>
      </c>
      <c r="J1614" s="119">
        <f t="shared" si="803"/>
        <v>21</v>
      </c>
      <c r="K1614" s="119">
        <f t="shared" si="792"/>
        <v>17</v>
      </c>
      <c r="L1614" s="8">
        <f t="shared" si="804"/>
        <v>1.0105921200000001</v>
      </c>
      <c r="M1614" s="120">
        <f t="shared" si="793"/>
        <v>1.0015998800000001</v>
      </c>
      <c r="N1614" s="120">
        <f t="shared" si="786"/>
        <v>1.3282826589202497</v>
      </c>
      <c r="O1614" s="113">
        <f t="shared" si="789"/>
        <v>1.3423519799999999</v>
      </c>
      <c r="P1614" s="113">
        <f t="shared" si="797"/>
        <v>1501.1087514000001</v>
      </c>
      <c r="Q1614" s="11">
        <f t="shared" si="809"/>
        <v>0</v>
      </c>
      <c r="R1614" s="30">
        <f t="shared" si="805"/>
        <v>0</v>
      </c>
      <c r="S1614" s="8">
        <f t="shared" si="798"/>
        <v>0</v>
      </c>
      <c r="T1614" s="122">
        <f t="shared" si="806"/>
        <v>0.13059999999999999</v>
      </c>
      <c r="U1614" s="121">
        <f t="shared" si="788"/>
        <v>17</v>
      </c>
      <c r="V1614" s="121">
        <v>252</v>
      </c>
      <c r="W1614" s="120">
        <f t="shared" si="799"/>
        <v>1.0083150299999999</v>
      </c>
      <c r="X1614" s="113">
        <f t="shared" si="787"/>
        <v>12.4817643</v>
      </c>
      <c r="Y1614" s="113">
        <f t="shared" si="800"/>
        <v>0</v>
      </c>
      <c r="Z1614" s="125" t="str">
        <f t="shared" si="810"/>
        <v>J=</v>
      </c>
      <c r="AA1614" s="118">
        <f t="shared" si="811"/>
        <v>45769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>
        <f t="shared" si="801"/>
        <v>45760</v>
      </c>
      <c r="B1615" s="113">
        <f t="shared" si="794"/>
        <v>1513.5905157</v>
      </c>
      <c r="C1615" s="113">
        <f t="shared" si="807"/>
        <v>1118.26761816</v>
      </c>
      <c r="D1615" s="114">
        <f t="shared" si="802"/>
        <v>7111.86</v>
      </c>
      <c r="E1615" s="115">
        <f t="shared" si="790"/>
        <v>7205.03</v>
      </c>
      <c r="F1615" s="116">
        <f t="shared" si="791"/>
        <v>45708</v>
      </c>
      <c r="G1615" s="117">
        <f t="shared" si="795"/>
        <v>1.3100651587629741E-2</v>
      </c>
      <c r="H1615" s="118">
        <f t="shared" si="808"/>
        <v>45769</v>
      </c>
      <c r="I1615" s="118">
        <f t="shared" si="796"/>
        <v>45769</v>
      </c>
      <c r="J1615" s="119">
        <f t="shared" si="803"/>
        <v>21</v>
      </c>
      <c r="K1615" s="119">
        <f t="shared" si="792"/>
        <v>17</v>
      </c>
      <c r="L1615" s="8">
        <f t="shared" si="804"/>
        <v>1.0105921200000001</v>
      </c>
      <c r="M1615" s="120">
        <f t="shared" si="793"/>
        <v>1.0015998800000001</v>
      </c>
      <c r="N1615" s="120">
        <f t="shared" si="786"/>
        <v>1.3282826589202497</v>
      </c>
      <c r="O1615" s="113">
        <f t="shared" si="789"/>
        <v>1.3423519799999999</v>
      </c>
      <c r="P1615" s="113">
        <f t="shared" si="797"/>
        <v>1501.1087514000001</v>
      </c>
      <c r="Q1615" s="11">
        <f t="shared" si="809"/>
        <v>0</v>
      </c>
      <c r="R1615" s="30">
        <f t="shared" si="805"/>
        <v>0</v>
      </c>
      <c r="S1615" s="8">
        <f t="shared" si="798"/>
        <v>0</v>
      </c>
      <c r="T1615" s="122">
        <f t="shared" si="806"/>
        <v>0.13059999999999999</v>
      </c>
      <c r="U1615" s="121">
        <f t="shared" si="788"/>
        <v>17</v>
      </c>
      <c r="V1615" s="121">
        <v>252</v>
      </c>
      <c r="W1615" s="120">
        <f t="shared" si="799"/>
        <v>1.0083150299999999</v>
      </c>
      <c r="X1615" s="113">
        <f t="shared" si="787"/>
        <v>12.4817643</v>
      </c>
      <c r="Y1615" s="113">
        <f t="shared" si="800"/>
        <v>0</v>
      </c>
      <c r="Z1615" s="125" t="str">
        <f t="shared" si="810"/>
        <v>J=</v>
      </c>
      <c r="AA1615" s="118">
        <f t="shared" si="811"/>
        <v>45769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>
        <f t="shared" si="801"/>
        <v>45761</v>
      </c>
      <c r="B1616" s="113">
        <f t="shared" si="794"/>
        <v>1513.5905157</v>
      </c>
      <c r="C1616" s="113">
        <f t="shared" si="807"/>
        <v>1118.26761816</v>
      </c>
      <c r="D1616" s="114">
        <f t="shared" si="802"/>
        <v>7111.86</v>
      </c>
      <c r="E1616" s="115">
        <f t="shared" si="790"/>
        <v>7205.03</v>
      </c>
      <c r="F1616" s="116">
        <f t="shared" si="791"/>
        <v>45708</v>
      </c>
      <c r="G1616" s="117">
        <f t="shared" si="795"/>
        <v>1.3100651587629741E-2</v>
      </c>
      <c r="H1616" s="118">
        <f t="shared" si="808"/>
        <v>45769</v>
      </c>
      <c r="I1616" s="118">
        <f t="shared" si="796"/>
        <v>45769</v>
      </c>
      <c r="J1616" s="119">
        <f t="shared" si="803"/>
        <v>21</v>
      </c>
      <c r="K1616" s="119">
        <f t="shared" si="792"/>
        <v>17</v>
      </c>
      <c r="L1616" s="8">
        <f t="shared" si="804"/>
        <v>1.0105921200000001</v>
      </c>
      <c r="M1616" s="120">
        <f t="shared" si="793"/>
        <v>1.0015998800000001</v>
      </c>
      <c r="N1616" s="120">
        <f t="shared" si="786"/>
        <v>1.3282826589202497</v>
      </c>
      <c r="O1616" s="113">
        <f t="shared" si="789"/>
        <v>1.3423519799999999</v>
      </c>
      <c r="P1616" s="113">
        <f t="shared" si="797"/>
        <v>1501.1087514000001</v>
      </c>
      <c r="Q1616" s="11">
        <f t="shared" si="809"/>
        <v>0</v>
      </c>
      <c r="R1616" s="30">
        <f t="shared" si="805"/>
        <v>0</v>
      </c>
      <c r="S1616" s="8">
        <f t="shared" si="798"/>
        <v>0</v>
      </c>
      <c r="T1616" s="122">
        <f t="shared" si="806"/>
        <v>0.13059999999999999</v>
      </c>
      <c r="U1616" s="121">
        <f t="shared" si="788"/>
        <v>17</v>
      </c>
      <c r="V1616" s="121">
        <v>252</v>
      </c>
      <c r="W1616" s="120">
        <f t="shared" si="799"/>
        <v>1.0083150299999999</v>
      </c>
      <c r="X1616" s="113">
        <f t="shared" si="787"/>
        <v>12.4817643</v>
      </c>
      <c r="Y1616" s="113">
        <f t="shared" si="800"/>
        <v>0</v>
      </c>
      <c r="Z1616" s="125" t="str">
        <f t="shared" si="810"/>
        <v>J=</v>
      </c>
      <c r="AA1616" s="118">
        <f t="shared" si="811"/>
        <v>45769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>
        <f t="shared" si="801"/>
        <v>45762</v>
      </c>
      <c r="B1617" s="113">
        <f t="shared" si="794"/>
        <v>1515.26682366</v>
      </c>
      <c r="C1617" s="113">
        <f t="shared" si="807"/>
        <v>1118.26761816</v>
      </c>
      <c r="D1617" s="114">
        <f t="shared" si="802"/>
        <v>7111.86</v>
      </c>
      <c r="E1617" s="115">
        <f t="shared" si="790"/>
        <v>7205.03</v>
      </c>
      <c r="F1617" s="116">
        <f t="shared" si="791"/>
        <v>45708</v>
      </c>
      <c r="G1617" s="117">
        <f t="shared" si="795"/>
        <v>1.3100651587629741E-2</v>
      </c>
      <c r="H1617" s="118">
        <f t="shared" si="808"/>
        <v>45769</v>
      </c>
      <c r="I1617" s="118">
        <f t="shared" si="796"/>
        <v>45769</v>
      </c>
      <c r="J1617" s="119">
        <f t="shared" si="803"/>
        <v>21</v>
      </c>
      <c r="K1617" s="119">
        <f t="shared" si="792"/>
        <v>18</v>
      </c>
      <c r="L1617" s="8">
        <f t="shared" si="804"/>
        <v>1.0112186700000001</v>
      </c>
      <c r="M1617" s="120">
        <f t="shared" si="793"/>
        <v>1.0015998800000001</v>
      </c>
      <c r="N1617" s="120">
        <f t="shared" si="786"/>
        <v>1.3282826589202497</v>
      </c>
      <c r="O1617" s="113">
        <f t="shared" si="789"/>
        <v>1.3431842199999999</v>
      </c>
      <c r="P1617" s="113">
        <f t="shared" si="797"/>
        <v>1502.03941844</v>
      </c>
      <c r="Q1617" s="11">
        <f t="shared" si="809"/>
        <v>0</v>
      </c>
      <c r="R1617" s="30">
        <f t="shared" si="805"/>
        <v>0</v>
      </c>
      <c r="S1617" s="8">
        <f t="shared" si="798"/>
        <v>0</v>
      </c>
      <c r="T1617" s="122">
        <f t="shared" si="806"/>
        <v>0.13059999999999999</v>
      </c>
      <c r="U1617" s="121">
        <f t="shared" si="788"/>
        <v>18</v>
      </c>
      <c r="V1617" s="121">
        <v>252</v>
      </c>
      <c r="W1617" s="120">
        <f t="shared" si="799"/>
        <v>1.008806297</v>
      </c>
      <c r="X1617" s="113">
        <f t="shared" si="787"/>
        <v>13.22740522</v>
      </c>
      <c r="Y1617" s="113">
        <f t="shared" si="800"/>
        <v>0</v>
      </c>
      <c r="Z1617" s="125" t="str">
        <f t="shared" si="810"/>
        <v>J=</v>
      </c>
      <c r="AA1617" s="118">
        <f t="shared" si="811"/>
        <v>45769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>
        <f t="shared" si="801"/>
        <v>45763</v>
      </c>
      <c r="B1618" s="113">
        <f t="shared" si="794"/>
        <v>1516.9449808700001</v>
      </c>
      <c r="C1618" s="113">
        <f t="shared" si="807"/>
        <v>1118.26761816</v>
      </c>
      <c r="D1618" s="114">
        <f t="shared" si="802"/>
        <v>7111.86</v>
      </c>
      <c r="E1618" s="115">
        <f t="shared" si="790"/>
        <v>7205.03</v>
      </c>
      <c r="F1618" s="116">
        <f t="shared" si="791"/>
        <v>45708</v>
      </c>
      <c r="G1618" s="117">
        <f t="shared" si="795"/>
        <v>1.3100651587629741E-2</v>
      </c>
      <c r="H1618" s="118">
        <f t="shared" si="808"/>
        <v>45769</v>
      </c>
      <c r="I1618" s="118">
        <f t="shared" si="796"/>
        <v>45769</v>
      </c>
      <c r="J1618" s="119">
        <f t="shared" si="803"/>
        <v>21</v>
      </c>
      <c r="K1618" s="119">
        <f t="shared" si="792"/>
        <v>19</v>
      </c>
      <c r="L1618" s="8">
        <f t="shared" si="804"/>
        <v>1.01184561</v>
      </c>
      <c r="M1618" s="120">
        <f t="shared" si="793"/>
        <v>1.0015998800000001</v>
      </c>
      <c r="N1618" s="120">
        <f t="shared" si="786"/>
        <v>1.3282826589202497</v>
      </c>
      <c r="O1618" s="113">
        <f t="shared" si="789"/>
        <v>1.34401697</v>
      </c>
      <c r="P1618" s="113">
        <f t="shared" si="797"/>
        <v>1502.9706558</v>
      </c>
      <c r="Q1618" s="11">
        <f t="shared" si="809"/>
        <v>0</v>
      </c>
      <c r="R1618" s="30">
        <f t="shared" si="805"/>
        <v>0</v>
      </c>
      <c r="S1618" s="8">
        <f t="shared" si="798"/>
        <v>0</v>
      </c>
      <c r="T1618" s="122">
        <f t="shared" si="806"/>
        <v>0.13059999999999999</v>
      </c>
      <c r="U1618" s="121">
        <f t="shared" si="788"/>
        <v>19</v>
      </c>
      <c r="V1618" s="121">
        <v>252</v>
      </c>
      <c r="W1618" s="120">
        <f t="shared" si="799"/>
        <v>1.0092978029999999</v>
      </c>
      <c r="X1618" s="113">
        <f t="shared" si="787"/>
        <v>13.974325070000001</v>
      </c>
      <c r="Y1618" s="113">
        <f t="shared" si="800"/>
        <v>0</v>
      </c>
      <c r="Z1618" s="125" t="str">
        <f t="shared" si="810"/>
        <v>J=</v>
      </c>
      <c r="AA1618" s="118">
        <f t="shared" si="811"/>
        <v>45769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>
        <f t="shared" si="801"/>
        <v>45764</v>
      </c>
      <c r="B1619" s="113">
        <f t="shared" si="794"/>
        <v>1518.6249903299999</v>
      </c>
      <c r="C1619" s="113">
        <f t="shared" si="807"/>
        <v>1118.26761816</v>
      </c>
      <c r="D1619" s="114">
        <f t="shared" si="802"/>
        <v>7111.86</v>
      </c>
      <c r="E1619" s="115">
        <f t="shared" si="790"/>
        <v>7205.03</v>
      </c>
      <c r="F1619" s="116">
        <f t="shared" si="791"/>
        <v>45708</v>
      </c>
      <c r="G1619" s="117">
        <f t="shared" si="795"/>
        <v>1.3100651587629741E-2</v>
      </c>
      <c r="H1619" s="118">
        <f t="shared" si="808"/>
        <v>45769</v>
      </c>
      <c r="I1619" s="118">
        <f t="shared" si="796"/>
        <v>45769</v>
      </c>
      <c r="J1619" s="119">
        <f t="shared" si="803"/>
        <v>21</v>
      </c>
      <c r="K1619" s="119">
        <f t="shared" si="792"/>
        <v>20</v>
      </c>
      <c r="L1619" s="8">
        <f t="shared" si="804"/>
        <v>1.0124729299999999</v>
      </c>
      <c r="M1619" s="120">
        <f t="shared" si="793"/>
        <v>1.0015998800000001</v>
      </c>
      <c r="N1619" s="120">
        <f t="shared" si="786"/>
        <v>1.3282826589202497</v>
      </c>
      <c r="O1619" s="113">
        <f t="shared" si="789"/>
        <v>1.34485023</v>
      </c>
      <c r="P1619" s="113">
        <f t="shared" si="797"/>
        <v>1503.9024634800001</v>
      </c>
      <c r="Q1619" s="11">
        <f t="shared" si="809"/>
        <v>0</v>
      </c>
      <c r="R1619" s="30">
        <f t="shared" si="805"/>
        <v>0</v>
      </c>
      <c r="S1619" s="8">
        <f t="shared" si="798"/>
        <v>0</v>
      </c>
      <c r="T1619" s="122">
        <f t="shared" si="806"/>
        <v>0.13059999999999999</v>
      </c>
      <c r="U1619" s="121">
        <f t="shared" si="788"/>
        <v>20</v>
      </c>
      <c r="V1619" s="121">
        <v>252</v>
      </c>
      <c r="W1619" s="120">
        <f t="shared" si="799"/>
        <v>1.009789549</v>
      </c>
      <c r="X1619" s="113">
        <f t="shared" si="787"/>
        <v>14.722526849999999</v>
      </c>
      <c r="Y1619" s="113">
        <f t="shared" si="800"/>
        <v>0</v>
      </c>
      <c r="Z1619" s="125" t="str">
        <f t="shared" si="810"/>
        <v>J=</v>
      </c>
      <c r="AA1619" s="118">
        <f t="shared" si="811"/>
        <v>45769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>
        <f t="shared" si="801"/>
        <v>45765</v>
      </c>
      <c r="B1620" s="113">
        <f t="shared" si="794"/>
        <v>1520.3068746500001</v>
      </c>
      <c r="C1620" s="113">
        <f t="shared" si="807"/>
        <v>1118.26761816</v>
      </c>
      <c r="D1620" s="114">
        <f t="shared" si="802"/>
        <v>7111.86</v>
      </c>
      <c r="E1620" s="115">
        <f t="shared" si="790"/>
        <v>7205.03</v>
      </c>
      <c r="F1620" s="116">
        <f t="shared" si="791"/>
        <v>45708</v>
      </c>
      <c r="G1620" s="117">
        <f t="shared" si="795"/>
        <v>1.3100651587629741E-2</v>
      </c>
      <c r="H1620" s="118">
        <f t="shared" si="808"/>
        <v>45769</v>
      </c>
      <c r="I1620" s="118">
        <f t="shared" si="796"/>
        <v>45769</v>
      </c>
      <c r="J1620" s="119">
        <f t="shared" si="803"/>
        <v>21</v>
      </c>
      <c r="K1620" s="119">
        <f t="shared" si="792"/>
        <v>21</v>
      </c>
      <c r="L1620" s="8">
        <f t="shared" si="804"/>
        <v>1.0131006499999999</v>
      </c>
      <c r="M1620" s="120">
        <f t="shared" si="793"/>
        <v>1.0015998800000001</v>
      </c>
      <c r="N1620" s="120">
        <f t="shared" si="786"/>
        <v>1.3282826589202497</v>
      </c>
      <c r="O1620" s="113">
        <f t="shared" si="789"/>
        <v>1.34568402</v>
      </c>
      <c r="P1620" s="113">
        <f t="shared" si="797"/>
        <v>1504.83486384</v>
      </c>
      <c r="Q1620" s="11">
        <f t="shared" si="809"/>
        <v>0</v>
      </c>
      <c r="R1620" s="30">
        <f t="shared" si="805"/>
        <v>0</v>
      </c>
      <c r="S1620" s="8">
        <f t="shared" si="798"/>
        <v>0</v>
      </c>
      <c r="T1620" s="122">
        <f t="shared" si="806"/>
        <v>0.13059999999999999</v>
      </c>
      <c r="U1620" s="121">
        <f t="shared" si="788"/>
        <v>21</v>
      </c>
      <c r="V1620" s="121">
        <v>252</v>
      </c>
      <c r="W1620" s="120">
        <f t="shared" si="799"/>
        <v>1.010281534</v>
      </c>
      <c r="X1620" s="113">
        <f t="shared" si="787"/>
        <v>15.47201081</v>
      </c>
      <c r="Y1620" s="113">
        <f t="shared" si="800"/>
        <v>0</v>
      </c>
      <c r="Z1620" s="125" t="str">
        <f t="shared" si="810"/>
        <v>J=</v>
      </c>
      <c r="AA1620" s="118">
        <f t="shared" si="811"/>
        <v>45769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>
        <f t="shared" si="801"/>
        <v>45766</v>
      </c>
      <c r="B1621" s="113">
        <f t="shared" si="794"/>
        <v>1520.3068746500001</v>
      </c>
      <c r="C1621" s="113">
        <f t="shared" si="807"/>
        <v>1118.26761816</v>
      </c>
      <c r="D1621" s="114">
        <f t="shared" si="802"/>
        <v>7111.86</v>
      </c>
      <c r="E1621" s="115">
        <f t="shared" si="790"/>
        <v>7205.03</v>
      </c>
      <c r="F1621" s="116">
        <f t="shared" si="791"/>
        <v>45708</v>
      </c>
      <c r="G1621" s="117">
        <f t="shared" si="795"/>
        <v>1.3100651587629741E-2</v>
      </c>
      <c r="H1621" s="118">
        <f t="shared" si="808"/>
        <v>45769</v>
      </c>
      <c r="I1621" s="118">
        <f t="shared" si="796"/>
        <v>45769</v>
      </c>
      <c r="J1621" s="119">
        <f t="shared" si="803"/>
        <v>21</v>
      </c>
      <c r="K1621" s="119">
        <f t="shared" si="792"/>
        <v>21</v>
      </c>
      <c r="L1621" s="8">
        <f t="shared" si="804"/>
        <v>1.0131006499999999</v>
      </c>
      <c r="M1621" s="120">
        <f t="shared" si="793"/>
        <v>1.0015998800000001</v>
      </c>
      <c r="N1621" s="120">
        <f t="shared" si="786"/>
        <v>1.3282826589202497</v>
      </c>
      <c r="O1621" s="113">
        <f t="shared" si="789"/>
        <v>1.34568402</v>
      </c>
      <c r="P1621" s="113">
        <f t="shared" si="797"/>
        <v>1504.83486384</v>
      </c>
      <c r="Q1621" s="11">
        <f t="shared" si="809"/>
        <v>0</v>
      </c>
      <c r="R1621" s="30">
        <f t="shared" si="805"/>
        <v>0</v>
      </c>
      <c r="S1621" s="8">
        <f t="shared" si="798"/>
        <v>0</v>
      </c>
      <c r="T1621" s="122">
        <f t="shared" si="806"/>
        <v>0.13059999999999999</v>
      </c>
      <c r="U1621" s="121">
        <f t="shared" si="788"/>
        <v>21</v>
      </c>
      <c r="V1621" s="121">
        <v>252</v>
      </c>
      <c r="W1621" s="120">
        <f t="shared" si="799"/>
        <v>1.010281534</v>
      </c>
      <c r="X1621" s="113">
        <f t="shared" si="787"/>
        <v>15.47201081</v>
      </c>
      <c r="Y1621" s="113">
        <f t="shared" si="800"/>
        <v>0</v>
      </c>
      <c r="Z1621" s="125" t="str">
        <f t="shared" si="810"/>
        <v>J=</v>
      </c>
      <c r="AA1621" s="118">
        <f t="shared" si="811"/>
        <v>45769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>
        <f t="shared" si="801"/>
        <v>45767</v>
      </c>
      <c r="B1622" s="113">
        <f t="shared" si="794"/>
        <v>1520.3068746500001</v>
      </c>
      <c r="C1622" s="113">
        <f t="shared" si="807"/>
        <v>1118.26761816</v>
      </c>
      <c r="D1622" s="114">
        <f t="shared" si="802"/>
        <v>7111.86</v>
      </c>
      <c r="E1622" s="115">
        <f t="shared" si="790"/>
        <v>7205.03</v>
      </c>
      <c r="F1622" s="116">
        <f t="shared" si="791"/>
        <v>45708</v>
      </c>
      <c r="G1622" s="117">
        <f t="shared" si="795"/>
        <v>1.3100651587629741E-2</v>
      </c>
      <c r="H1622" s="118">
        <f t="shared" si="808"/>
        <v>45797</v>
      </c>
      <c r="I1622" s="118">
        <f t="shared" si="796"/>
        <v>45769</v>
      </c>
      <c r="J1622" s="119">
        <f t="shared" si="803"/>
        <v>21</v>
      </c>
      <c r="K1622" s="119">
        <f t="shared" si="792"/>
        <v>21</v>
      </c>
      <c r="L1622" s="8">
        <f t="shared" si="804"/>
        <v>1.0131006499999999</v>
      </c>
      <c r="M1622" s="120">
        <f t="shared" si="793"/>
        <v>1.0015998800000001</v>
      </c>
      <c r="N1622" s="120">
        <f t="shared" si="786"/>
        <v>1.3282826589202497</v>
      </c>
      <c r="O1622" s="113">
        <f t="shared" si="789"/>
        <v>1.34568402</v>
      </c>
      <c r="P1622" s="113">
        <f t="shared" si="797"/>
        <v>1504.83486384</v>
      </c>
      <c r="Q1622" s="11">
        <f t="shared" si="809"/>
        <v>0</v>
      </c>
      <c r="R1622" s="30">
        <f t="shared" si="805"/>
        <v>0</v>
      </c>
      <c r="S1622" s="8">
        <f t="shared" si="798"/>
        <v>0</v>
      </c>
      <c r="T1622" s="122">
        <f t="shared" si="806"/>
        <v>0.13059999999999999</v>
      </c>
      <c r="U1622" s="121">
        <f t="shared" si="788"/>
        <v>21</v>
      </c>
      <c r="V1622" s="121">
        <v>252</v>
      </c>
      <c r="W1622" s="120">
        <f t="shared" si="799"/>
        <v>1.010281534</v>
      </c>
      <c r="X1622" s="113">
        <f t="shared" si="787"/>
        <v>15.47201081</v>
      </c>
      <c r="Y1622" s="113">
        <f t="shared" si="800"/>
        <v>0</v>
      </c>
      <c r="Z1622" s="125" t="str">
        <f t="shared" si="810"/>
        <v>J=</v>
      </c>
      <c r="AA1622" s="118">
        <f t="shared" si="811"/>
        <v>45769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>
        <f t="shared" si="801"/>
        <v>45768</v>
      </c>
      <c r="B1623" s="113">
        <f t="shared" si="794"/>
        <v>1520.3068746500001</v>
      </c>
      <c r="C1623" s="113">
        <f t="shared" si="807"/>
        <v>1118.26761816</v>
      </c>
      <c r="D1623" s="114">
        <f t="shared" si="802"/>
        <v>7111.86</v>
      </c>
      <c r="E1623" s="115">
        <f t="shared" si="790"/>
        <v>7205.03</v>
      </c>
      <c r="F1623" s="116">
        <f t="shared" si="791"/>
        <v>45708</v>
      </c>
      <c r="G1623" s="117">
        <f t="shared" si="795"/>
        <v>1.3100651587629741E-2</v>
      </c>
      <c r="H1623" s="118">
        <f t="shared" si="808"/>
        <v>45797</v>
      </c>
      <c r="I1623" s="118">
        <f t="shared" si="796"/>
        <v>45769</v>
      </c>
      <c r="J1623" s="119">
        <f t="shared" si="803"/>
        <v>21</v>
      </c>
      <c r="K1623" s="119">
        <f t="shared" si="792"/>
        <v>21</v>
      </c>
      <c r="L1623" s="8">
        <f t="shared" si="804"/>
        <v>1.0131006499999999</v>
      </c>
      <c r="M1623" s="120">
        <f t="shared" si="793"/>
        <v>1.0015998800000001</v>
      </c>
      <c r="N1623" s="120">
        <f t="shared" si="786"/>
        <v>1.3282826589202497</v>
      </c>
      <c r="O1623" s="113">
        <f t="shared" si="789"/>
        <v>1.34568402</v>
      </c>
      <c r="P1623" s="113">
        <f t="shared" si="797"/>
        <v>1504.83486384</v>
      </c>
      <c r="Q1623" s="11">
        <f t="shared" si="809"/>
        <v>0</v>
      </c>
      <c r="R1623" s="30">
        <f t="shared" si="805"/>
        <v>0</v>
      </c>
      <c r="S1623" s="8">
        <f t="shared" si="798"/>
        <v>0</v>
      </c>
      <c r="T1623" s="122">
        <f t="shared" si="806"/>
        <v>0.13059999999999999</v>
      </c>
      <c r="U1623" s="121">
        <f t="shared" si="788"/>
        <v>21</v>
      </c>
      <c r="V1623" s="121">
        <v>252</v>
      </c>
      <c r="W1623" s="120">
        <f t="shared" si="799"/>
        <v>1.010281534</v>
      </c>
      <c r="X1623" s="113">
        <f t="shared" si="787"/>
        <v>15.47201081</v>
      </c>
      <c r="Y1623" s="113">
        <f t="shared" si="800"/>
        <v>0</v>
      </c>
      <c r="Z1623" s="125" t="str">
        <f t="shared" si="810"/>
        <v>J=</v>
      </c>
      <c r="AA1623" s="118">
        <f t="shared" si="811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>
        <f t="shared" si="801"/>
        <v>45769</v>
      </c>
      <c r="B1624" s="113">
        <f t="shared" si="794"/>
        <v>1520.3068746500001</v>
      </c>
      <c r="C1624" s="113">
        <f t="shared" si="807"/>
        <v>1118.26761816</v>
      </c>
      <c r="D1624" s="114">
        <f t="shared" si="802"/>
        <v>7111.86</v>
      </c>
      <c r="E1624" s="115">
        <f t="shared" si="790"/>
        <v>7205.03</v>
      </c>
      <c r="F1624" s="116">
        <f t="shared" si="791"/>
        <v>45708</v>
      </c>
      <c r="G1624" s="117">
        <f t="shared" si="795"/>
        <v>1.3100651587629741E-2</v>
      </c>
      <c r="H1624" s="118">
        <f t="shared" si="808"/>
        <v>45797</v>
      </c>
      <c r="I1624" s="118">
        <f t="shared" si="796"/>
        <v>45769</v>
      </c>
      <c r="J1624" s="119">
        <f t="shared" si="803"/>
        <v>21</v>
      </c>
      <c r="K1624" s="119">
        <f t="shared" si="792"/>
        <v>21</v>
      </c>
      <c r="L1624" s="8">
        <f t="shared" si="804"/>
        <v>1.0131006499999999</v>
      </c>
      <c r="M1624" s="120">
        <f t="shared" si="793"/>
        <v>1.0015998800000001</v>
      </c>
      <c r="N1624" s="120">
        <f t="shared" si="786"/>
        <v>1.3282826589202497</v>
      </c>
      <c r="O1624" s="113">
        <f t="shared" si="789"/>
        <v>1.34568402</v>
      </c>
      <c r="P1624" s="113">
        <f t="shared" si="797"/>
        <v>1504.83486384</v>
      </c>
      <c r="Q1624" s="11">
        <f t="shared" si="809"/>
        <v>53</v>
      </c>
      <c r="R1624" s="30">
        <f t="shared" si="805"/>
        <v>0</v>
      </c>
      <c r="S1624" s="8">
        <f t="shared" si="798"/>
        <v>0</v>
      </c>
      <c r="T1624" s="122">
        <f t="shared" si="806"/>
        <v>0.13059999999999999</v>
      </c>
      <c r="U1624" s="121">
        <f t="shared" si="788"/>
        <v>21</v>
      </c>
      <c r="V1624" s="121">
        <v>252</v>
      </c>
      <c r="W1624" s="120">
        <f t="shared" si="799"/>
        <v>1.010281534</v>
      </c>
      <c r="X1624" s="113">
        <f t="shared" si="787"/>
        <v>15.47201081</v>
      </c>
      <c r="Y1624" s="113">
        <f t="shared" si="800"/>
        <v>15.47201081</v>
      </c>
      <c r="Z1624" s="125" t="str">
        <f t="shared" si="810"/>
        <v>J=</v>
      </c>
      <c r="AA1624" s="118">
        <f t="shared" si="811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>
        <f t="shared" si="801"/>
        <v>45770</v>
      </c>
      <c r="B1625" s="113">
        <f t="shared" si="794"/>
        <v>1506.01063447</v>
      </c>
      <c r="C1625" s="113">
        <f t="shared" si="807"/>
        <v>1118.26761816</v>
      </c>
      <c r="D1625" s="114">
        <f t="shared" si="802"/>
        <v>7205.03</v>
      </c>
      <c r="E1625" s="115">
        <f t="shared" si="790"/>
        <v>7245.38</v>
      </c>
      <c r="F1625" s="116">
        <f t="shared" si="791"/>
        <v>45738</v>
      </c>
      <c r="G1625" s="117">
        <f t="shared" si="795"/>
        <v>5.6002542668107669E-3</v>
      </c>
      <c r="H1625" s="118">
        <f t="shared" si="808"/>
        <v>45797</v>
      </c>
      <c r="I1625" s="118">
        <f t="shared" si="796"/>
        <v>45797</v>
      </c>
      <c r="J1625" s="119">
        <f t="shared" si="803"/>
        <v>19</v>
      </c>
      <c r="K1625" s="119">
        <f t="shared" si="792"/>
        <v>1</v>
      </c>
      <c r="L1625" s="8">
        <f t="shared" si="804"/>
        <v>1.00029397</v>
      </c>
      <c r="M1625" s="120">
        <f t="shared" si="793"/>
        <v>1.0131006499999999</v>
      </c>
      <c r="N1625" s="120">
        <f t="shared" si="786"/>
        <v>1.3456840251358331</v>
      </c>
      <c r="O1625" s="113">
        <f t="shared" si="789"/>
        <v>1.3460796100000001</v>
      </c>
      <c r="P1625" s="113">
        <f t="shared" si="797"/>
        <v>1505.27723932</v>
      </c>
      <c r="Q1625" s="11">
        <f t="shared" si="809"/>
        <v>0</v>
      </c>
      <c r="R1625" s="30">
        <f t="shared" si="805"/>
        <v>0</v>
      </c>
      <c r="S1625" s="8">
        <f t="shared" si="798"/>
        <v>0</v>
      </c>
      <c r="T1625" s="122">
        <f t="shared" si="806"/>
        <v>0.13059999999999999</v>
      </c>
      <c r="U1625" s="121">
        <f t="shared" si="788"/>
        <v>1</v>
      </c>
      <c r="V1625" s="121">
        <v>252</v>
      </c>
      <c r="W1625" s="120">
        <f t="shared" si="799"/>
        <v>1.000487216</v>
      </c>
      <c r="X1625" s="113">
        <f t="shared" si="787"/>
        <v>0.73339515</v>
      </c>
      <c r="Y1625" s="113">
        <f t="shared" si="800"/>
        <v>0</v>
      </c>
      <c r="Z1625" s="125" t="str">
        <f t="shared" si="810"/>
        <v>J=</v>
      </c>
      <c r="AA1625" s="118">
        <f t="shared" si="811"/>
        <v>45797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>
        <f t="shared" si="801"/>
        <v>45771</v>
      </c>
      <c r="B1626" s="113">
        <f t="shared" si="794"/>
        <v>1507.18731617</v>
      </c>
      <c r="C1626" s="113">
        <f t="shared" si="807"/>
        <v>1118.26761816</v>
      </c>
      <c r="D1626" s="114">
        <f t="shared" si="802"/>
        <v>7205.03</v>
      </c>
      <c r="E1626" s="115">
        <f t="shared" si="790"/>
        <v>7245.38</v>
      </c>
      <c r="F1626" s="116">
        <f t="shared" si="791"/>
        <v>45738</v>
      </c>
      <c r="G1626" s="117">
        <f t="shared" si="795"/>
        <v>5.6002542668107669E-3</v>
      </c>
      <c r="H1626" s="118">
        <f t="shared" si="808"/>
        <v>45797</v>
      </c>
      <c r="I1626" s="118">
        <f t="shared" si="796"/>
        <v>45797</v>
      </c>
      <c r="J1626" s="119">
        <f t="shared" si="803"/>
        <v>19</v>
      </c>
      <c r="K1626" s="119">
        <f t="shared" si="792"/>
        <v>2</v>
      </c>
      <c r="L1626" s="8">
        <f t="shared" si="804"/>
        <v>1.0005880199999999</v>
      </c>
      <c r="M1626" s="120">
        <f t="shared" si="793"/>
        <v>1.0131006499999999</v>
      </c>
      <c r="N1626" s="120">
        <f t="shared" si="786"/>
        <v>1.3456840251358331</v>
      </c>
      <c r="O1626" s="113">
        <f t="shared" si="789"/>
        <v>1.34647531</v>
      </c>
      <c r="P1626" s="113">
        <f t="shared" si="797"/>
        <v>1505.7197378200001</v>
      </c>
      <c r="Q1626" s="11">
        <f t="shared" si="809"/>
        <v>0</v>
      </c>
      <c r="R1626" s="30">
        <f t="shared" si="805"/>
        <v>0</v>
      </c>
      <c r="S1626" s="8">
        <f t="shared" si="798"/>
        <v>0</v>
      </c>
      <c r="T1626" s="122">
        <f t="shared" si="806"/>
        <v>0.13059999999999999</v>
      </c>
      <c r="U1626" s="121">
        <f t="shared" si="788"/>
        <v>2</v>
      </c>
      <c r="V1626" s="121">
        <v>252</v>
      </c>
      <c r="W1626" s="120">
        <f t="shared" si="799"/>
        <v>1.0009746690000001</v>
      </c>
      <c r="X1626" s="113">
        <f t="shared" si="787"/>
        <v>1.4675783499999999</v>
      </c>
      <c r="Y1626" s="113">
        <f t="shared" si="800"/>
        <v>0</v>
      </c>
      <c r="Z1626" s="125" t="str">
        <f t="shared" si="810"/>
        <v>J=</v>
      </c>
      <c r="AA1626" s="118">
        <f t="shared" si="811"/>
        <v>45797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>
        <f t="shared" si="801"/>
        <v>45772</v>
      </c>
      <c r="B1627" s="113">
        <f t="shared" si="794"/>
        <v>1508.3649318</v>
      </c>
      <c r="C1627" s="113">
        <f t="shared" si="807"/>
        <v>1118.26761816</v>
      </c>
      <c r="D1627" s="114">
        <f t="shared" si="802"/>
        <v>7205.03</v>
      </c>
      <c r="E1627" s="115">
        <f t="shared" si="790"/>
        <v>7245.38</v>
      </c>
      <c r="F1627" s="116">
        <f t="shared" si="791"/>
        <v>45738</v>
      </c>
      <c r="G1627" s="117">
        <f t="shared" si="795"/>
        <v>5.6002542668107669E-3</v>
      </c>
      <c r="H1627" s="118">
        <f t="shared" si="808"/>
        <v>45797</v>
      </c>
      <c r="I1627" s="118">
        <f t="shared" si="796"/>
        <v>45797</v>
      </c>
      <c r="J1627" s="119">
        <f t="shared" si="803"/>
        <v>19</v>
      </c>
      <c r="K1627" s="119">
        <f t="shared" si="792"/>
        <v>3</v>
      </c>
      <c r="L1627" s="8">
        <f t="shared" si="804"/>
        <v>1.0008821699999999</v>
      </c>
      <c r="M1627" s="120">
        <f t="shared" si="793"/>
        <v>1.0131006499999999</v>
      </c>
      <c r="N1627" s="120">
        <f t="shared" si="786"/>
        <v>1.3456840251358331</v>
      </c>
      <c r="O1627" s="113">
        <f t="shared" si="789"/>
        <v>1.34687114</v>
      </c>
      <c r="P1627" s="113">
        <f t="shared" si="797"/>
        <v>1506.1623816900001</v>
      </c>
      <c r="Q1627" s="11">
        <f t="shared" si="809"/>
        <v>0</v>
      </c>
      <c r="R1627" s="30">
        <f t="shared" si="805"/>
        <v>0</v>
      </c>
      <c r="S1627" s="8">
        <f t="shared" si="798"/>
        <v>0</v>
      </c>
      <c r="T1627" s="122">
        <f t="shared" si="806"/>
        <v>0.13059999999999999</v>
      </c>
      <c r="U1627" s="121">
        <f t="shared" si="788"/>
        <v>3</v>
      </c>
      <c r="V1627" s="121">
        <v>252</v>
      </c>
      <c r="W1627" s="120">
        <f t="shared" si="799"/>
        <v>1.001462359</v>
      </c>
      <c r="X1627" s="113">
        <f t="shared" si="787"/>
        <v>2.2025501099999998</v>
      </c>
      <c r="Y1627" s="113">
        <f t="shared" si="800"/>
        <v>0</v>
      </c>
      <c r="Z1627" s="125" t="str">
        <f t="shared" si="810"/>
        <v>J=</v>
      </c>
      <c r="AA1627" s="118">
        <f t="shared" si="811"/>
        <v>45797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>
        <f t="shared" si="801"/>
        <v>45773</v>
      </c>
      <c r="B1628" s="113">
        <f t="shared" si="794"/>
        <v>1509.5434625099999</v>
      </c>
      <c r="C1628" s="113">
        <f t="shared" si="807"/>
        <v>1118.26761816</v>
      </c>
      <c r="D1628" s="114">
        <f t="shared" si="802"/>
        <v>7205.03</v>
      </c>
      <c r="E1628" s="115">
        <f t="shared" si="790"/>
        <v>7245.38</v>
      </c>
      <c r="F1628" s="116">
        <f t="shared" si="791"/>
        <v>45738</v>
      </c>
      <c r="G1628" s="117">
        <f t="shared" si="795"/>
        <v>5.6002542668107669E-3</v>
      </c>
      <c r="H1628" s="118">
        <f t="shared" si="808"/>
        <v>45797</v>
      </c>
      <c r="I1628" s="118">
        <f t="shared" si="796"/>
        <v>45797</v>
      </c>
      <c r="J1628" s="119">
        <f t="shared" si="803"/>
        <v>19</v>
      </c>
      <c r="K1628" s="119">
        <f t="shared" si="792"/>
        <v>4</v>
      </c>
      <c r="L1628" s="8">
        <f t="shared" si="804"/>
        <v>1.0011764000000001</v>
      </c>
      <c r="M1628" s="120">
        <f t="shared" si="793"/>
        <v>1.0131006499999999</v>
      </c>
      <c r="N1628" s="120">
        <f t="shared" si="786"/>
        <v>1.3456840251358331</v>
      </c>
      <c r="O1628" s="113">
        <f t="shared" si="789"/>
        <v>1.34726708</v>
      </c>
      <c r="P1628" s="113">
        <f t="shared" si="797"/>
        <v>1506.60514857</v>
      </c>
      <c r="Q1628" s="11">
        <f t="shared" si="809"/>
        <v>0</v>
      </c>
      <c r="R1628" s="30">
        <f t="shared" si="805"/>
        <v>0</v>
      </c>
      <c r="S1628" s="8">
        <f t="shared" si="798"/>
        <v>0</v>
      </c>
      <c r="T1628" s="122">
        <f t="shared" si="806"/>
        <v>0.13059999999999999</v>
      </c>
      <c r="U1628" s="121">
        <f t="shared" si="788"/>
        <v>4</v>
      </c>
      <c r="V1628" s="121">
        <v>252</v>
      </c>
      <c r="W1628" s="120">
        <f t="shared" si="799"/>
        <v>1.001950288</v>
      </c>
      <c r="X1628" s="113">
        <f t="shared" si="787"/>
        <v>2.93831394</v>
      </c>
      <c r="Y1628" s="113">
        <f t="shared" si="800"/>
        <v>0</v>
      </c>
      <c r="Z1628" s="125" t="str">
        <f t="shared" si="810"/>
        <v>J=</v>
      </c>
      <c r="AA1628" s="118">
        <f t="shared" si="811"/>
        <v>45797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>
        <f t="shared" si="801"/>
        <v>45774</v>
      </c>
      <c r="B1629" s="113">
        <f t="shared" si="794"/>
        <v>1509.5434625099999</v>
      </c>
      <c r="C1629" s="113">
        <f t="shared" si="807"/>
        <v>1118.26761816</v>
      </c>
      <c r="D1629" s="114">
        <f t="shared" si="802"/>
        <v>7205.03</v>
      </c>
      <c r="E1629" s="115">
        <f t="shared" si="790"/>
        <v>7245.38</v>
      </c>
      <c r="F1629" s="116">
        <f t="shared" si="791"/>
        <v>45738</v>
      </c>
      <c r="G1629" s="117">
        <f t="shared" si="795"/>
        <v>5.6002542668107669E-3</v>
      </c>
      <c r="H1629" s="118">
        <f t="shared" si="808"/>
        <v>45797</v>
      </c>
      <c r="I1629" s="118">
        <f t="shared" si="796"/>
        <v>45797</v>
      </c>
      <c r="J1629" s="119">
        <f t="shared" si="803"/>
        <v>19</v>
      </c>
      <c r="K1629" s="119">
        <f t="shared" si="792"/>
        <v>4</v>
      </c>
      <c r="L1629" s="8">
        <f t="shared" si="804"/>
        <v>1.0011764000000001</v>
      </c>
      <c r="M1629" s="120">
        <f t="shared" si="793"/>
        <v>1.0131006499999999</v>
      </c>
      <c r="N1629" s="120">
        <f t="shared" si="786"/>
        <v>1.3456840251358331</v>
      </c>
      <c r="O1629" s="113">
        <f t="shared" si="789"/>
        <v>1.34726708</v>
      </c>
      <c r="P1629" s="113">
        <f t="shared" si="797"/>
        <v>1506.60514857</v>
      </c>
      <c r="Q1629" s="11">
        <f t="shared" si="809"/>
        <v>0</v>
      </c>
      <c r="R1629" s="30">
        <f t="shared" si="805"/>
        <v>0</v>
      </c>
      <c r="S1629" s="8">
        <f t="shared" si="798"/>
        <v>0</v>
      </c>
      <c r="T1629" s="122">
        <f t="shared" si="806"/>
        <v>0.13059999999999999</v>
      </c>
      <c r="U1629" s="121">
        <f t="shared" si="788"/>
        <v>4</v>
      </c>
      <c r="V1629" s="121">
        <v>252</v>
      </c>
      <c r="W1629" s="120">
        <f t="shared" si="799"/>
        <v>1.001950288</v>
      </c>
      <c r="X1629" s="113">
        <f t="shared" si="787"/>
        <v>2.93831394</v>
      </c>
      <c r="Y1629" s="113">
        <f t="shared" si="800"/>
        <v>0</v>
      </c>
      <c r="Z1629" s="125" t="str">
        <f t="shared" si="810"/>
        <v>J=</v>
      </c>
      <c r="AA1629" s="118">
        <f t="shared" si="811"/>
        <v>45797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>
        <f t="shared" si="801"/>
        <v>45775</v>
      </c>
      <c r="B1630" s="113">
        <f t="shared" si="794"/>
        <v>1509.5434625099999</v>
      </c>
      <c r="C1630" s="113">
        <f t="shared" si="807"/>
        <v>1118.26761816</v>
      </c>
      <c r="D1630" s="114">
        <f t="shared" si="802"/>
        <v>7205.03</v>
      </c>
      <c r="E1630" s="115">
        <f t="shared" si="790"/>
        <v>7245.38</v>
      </c>
      <c r="F1630" s="116">
        <f t="shared" si="791"/>
        <v>45738</v>
      </c>
      <c r="G1630" s="117">
        <f t="shared" si="795"/>
        <v>5.6002542668107669E-3</v>
      </c>
      <c r="H1630" s="118">
        <f t="shared" si="808"/>
        <v>45797</v>
      </c>
      <c r="I1630" s="118">
        <f t="shared" si="796"/>
        <v>45797</v>
      </c>
      <c r="J1630" s="119">
        <f t="shared" si="803"/>
        <v>19</v>
      </c>
      <c r="K1630" s="119">
        <f t="shared" si="792"/>
        <v>4</v>
      </c>
      <c r="L1630" s="8">
        <f t="shared" si="804"/>
        <v>1.0011764000000001</v>
      </c>
      <c r="M1630" s="120">
        <f t="shared" si="793"/>
        <v>1.0131006499999999</v>
      </c>
      <c r="N1630" s="120">
        <f t="shared" si="786"/>
        <v>1.3456840251358331</v>
      </c>
      <c r="O1630" s="113">
        <f t="shared" si="789"/>
        <v>1.34726708</v>
      </c>
      <c r="P1630" s="113">
        <f t="shared" si="797"/>
        <v>1506.60514857</v>
      </c>
      <c r="Q1630" s="11">
        <f t="shared" si="809"/>
        <v>0</v>
      </c>
      <c r="R1630" s="30">
        <f t="shared" si="805"/>
        <v>0</v>
      </c>
      <c r="S1630" s="8">
        <f t="shared" si="798"/>
        <v>0</v>
      </c>
      <c r="T1630" s="122">
        <f t="shared" si="806"/>
        <v>0.13059999999999999</v>
      </c>
      <c r="U1630" s="121">
        <f t="shared" si="788"/>
        <v>4</v>
      </c>
      <c r="V1630" s="121">
        <v>252</v>
      </c>
      <c r="W1630" s="120">
        <f t="shared" si="799"/>
        <v>1.001950288</v>
      </c>
      <c r="X1630" s="113">
        <f t="shared" si="787"/>
        <v>2.93831394</v>
      </c>
      <c r="Y1630" s="113">
        <f t="shared" si="800"/>
        <v>0</v>
      </c>
      <c r="Z1630" s="125" t="str">
        <f t="shared" si="810"/>
        <v>J=</v>
      </c>
      <c r="AA1630" s="118">
        <f t="shared" si="811"/>
        <v>45797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>
        <f t="shared" si="801"/>
        <v>45776</v>
      </c>
      <c r="B1631" s="113">
        <f t="shared" si="794"/>
        <v>1510.72291698</v>
      </c>
      <c r="C1631" s="113">
        <f t="shared" si="807"/>
        <v>1118.26761816</v>
      </c>
      <c r="D1631" s="114">
        <f t="shared" si="802"/>
        <v>7205.03</v>
      </c>
      <c r="E1631" s="115">
        <f t="shared" si="790"/>
        <v>7245.38</v>
      </c>
      <c r="F1631" s="116">
        <f t="shared" si="791"/>
        <v>45738</v>
      </c>
      <c r="G1631" s="117">
        <f t="shared" si="795"/>
        <v>5.6002542668107669E-3</v>
      </c>
      <c r="H1631" s="118">
        <f t="shared" si="808"/>
        <v>45797</v>
      </c>
      <c r="I1631" s="118">
        <f t="shared" si="796"/>
        <v>45797</v>
      </c>
      <c r="J1631" s="119">
        <f t="shared" si="803"/>
        <v>19</v>
      </c>
      <c r="K1631" s="119">
        <f t="shared" si="792"/>
        <v>5</v>
      </c>
      <c r="L1631" s="8">
        <f t="shared" si="804"/>
        <v>1.0014707199999999</v>
      </c>
      <c r="M1631" s="120">
        <f t="shared" si="793"/>
        <v>1.0131006499999999</v>
      </c>
      <c r="N1631" s="120">
        <f t="shared" ref="N1631:N1694" si="812">IF(I1631&gt;I1630,N1630*M1631,N1630)</f>
        <v>1.3456840251358331</v>
      </c>
      <c r="O1631" s="113">
        <f t="shared" si="789"/>
        <v>1.3476631400000001</v>
      </c>
      <c r="P1631" s="113">
        <f t="shared" si="797"/>
        <v>1507.04804964</v>
      </c>
      <c r="Q1631" s="11">
        <f t="shared" si="809"/>
        <v>0</v>
      </c>
      <c r="R1631" s="30">
        <f t="shared" si="805"/>
        <v>0</v>
      </c>
      <c r="S1631" s="8">
        <f t="shared" si="798"/>
        <v>0</v>
      </c>
      <c r="T1631" s="122">
        <f t="shared" si="806"/>
        <v>0.13059999999999999</v>
      </c>
      <c r="U1631" s="121">
        <f t="shared" si="788"/>
        <v>5</v>
      </c>
      <c r="V1631" s="121">
        <v>252</v>
      </c>
      <c r="W1631" s="120">
        <f t="shared" si="799"/>
        <v>1.002438454</v>
      </c>
      <c r="X1631" s="113">
        <f t="shared" si="787"/>
        <v>3.67486734</v>
      </c>
      <c r="Y1631" s="113">
        <f t="shared" si="800"/>
        <v>0</v>
      </c>
      <c r="Z1631" s="125" t="str">
        <f t="shared" si="810"/>
        <v>J=</v>
      </c>
      <c r="AA1631" s="118">
        <f t="shared" si="811"/>
        <v>45797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>
        <f t="shared" si="801"/>
        <v>45777</v>
      </c>
      <c r="B1632" s="113">
        <f t="shared" si="794"/>
        <v>1511.9032845299998</v>
      </c>
      <c r="C1632" s="113">
        <f t="shared" si="807"/>
        <v>1118.26761816</v>
      </c>
      <c r="D1632" s="114">
        <f t="shared" si="802"/>
        <v>7205.03</v>
      </c>
      <c r="E1632" s="115">
        <f t="shared" si="790"/>
        <v>7245.38</v>
      </c>
      <c r="F1632" s="116">
        <f t="shared" si="791"/>
        <v>45738</v>
      </c>
      <c r="G1632" s="117">
        <f t="shared" si="795"/>
        <v>5.6002542668107669E-3</v>
      </c>
      <c r="H1632" s="118">
        <f t="shared" si="808"/>
        <v>45797</v>
      </c>
      <c r="I1632" s="118">
        <f t="shared" si="796"/>
        <v>45797</v>
      </c>
      <c r="J1632" s="119">
        <f t="shared" si="803"/>
        <v>19</v>
      </c>
      <c r="K1632" s="119">
        <f t="shared" si="792"/>
        <v>6</v>
      </c>
      <c r="L1632" s="8">
        <f t="shared" si="804"/>
        <v>1.00176512</v>
      </c>
      <c r="M1632" s="120">
        <f t="shared" si="793"/>
        <v>1.0131006499999999</v>
      </c>
      <c r="N1632" s="120">
        <f t="shared" si="812"/>
        <v>1.3456840251358331</v>
      </c>
      <c r="O1632" s="113">
        <f t="shared" si="789"/>
        <v>1.34805931</v>
      </c>
      <c r="P1632" s="113">
        <f t="shared" si="797"/>
        <v>1507.4910737299999</v>
      </c>
      <c r="Q1632" s="11">
        <f t="shared" si="809"/>
        <v>0</v>
      </c>
      <c r="R1632" s="30">
        <f t="shared" si="805"/>
        <v>0</v>
      </c>
      <c r="S1632" s="8">
        <f t="shared" si="798"/>
        <v>0</v>
      </c>
      <c r="T1632" s="122">
        <f t="shared" si="806"/>
        <v>0.13059999999999999</v>
      </c>
      <c r="U1632" s="121">
        <f t="shared" si="788"/>
        <v>6</v>
      </c>
      <c r="V1632" s="121">
        <v>252</v>
      </c>
      <c r="W1632" s="120">
        <f t="shared" si="799"/>
        <v>1.0029268570000001</v>
      </c>
      <c r="X1632" s="113">
        <f t="shared" si="787"/>
        <v>4.4122108000000004</v>
      </c>
      <c r="Y1632" s="113">
        <f t="shared" si="800"/>
        <v>0</v>
      </c>
      <c r="Z1632" s="125" t="str">
        <f t="shared" si="810"/>
        <v>J=</v>
      </c>
      <c r="AA1632" s="118">
        <f t="shared" si="811"/>
        <v>45797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>
        <f t="shared" si="801"/>
        <v>45778</v>
      </c>
      <c r="B1633" s="113">
        <f t="shared" si="794"/>
        <v>1513.0845798600001</v>
      </c>
      <c r="C1633" s="113">
        <f t="shared" si="807"/>
        <v>1118.26761816</v>
      </c>
      <c r="D1633" s="114">
        <f t="shared" si="802"/>
        <v>7205.03</v>
      </c>
      <c r="E1633" s="115">
        <f t="shared" si="790"/>
        <v>7245.38</v>
      </c>
      <c r="F1633" s="116">
        <f t="shared" si="791"/>
        <v>45738</v>
      </c>
      <c r="G1633" s="117">
        <f t="shared" si="795"/>
        <v>5.6002542668107669E-3</v>
      </c>
      <c r="H1633" s="118">
        <f t="shared" si="808"/>
        <v>45797</v>
      </c>
      <c r="I1633" s="118">
        <f t="shared" si="796"/>
        <v>45797</v>
      </c>
      <c r="J1633" s="119">
        <f t="shared" si="803"/>
        <v>19</v>
      </c>
      <c r="K1633" s="119">
        <f t="shared" si="792"/>
        <v>7</v>
      </c>
      <c r="L1633" s="8">
        <f t="shared" si="804"/>
        <v>1.0020596100000001</v>
      </c>
      <c r="M1633" s="120">
        <f t="shared" si="793"/>
        <v>1.0131006499999999</v>
      </c>
      <c r="N1633" s="120">
        <f t="shared" si="812"/>
        <v>1.3456840251358331</v>
      </c>
      <c r="O1633" s="113">
        <f t="shared" si="789"/>
        <v>1.3484556000000001</v>
      </c>
      <c r="P1633" s="113">
        <f t="shared" si="797"/>
        <v>1507.9342320000001</v>
      </c>
      <c r="Q1633" s="11">
        <f t="shared" si="809"/>
        <v>0</v>
      </c>
      <c r="R1633" s="30">
        <f t="shared" si="805"/>
        <v>0</v>
      </c>
      <c r="S1633" s="8">
        <f t="shared" si="798"/>
        <v>0</v>
      </c>
      <c r="T1633" s="122">
        <f t="shared" si="806"/>
        <v>0.13059999999999999</v>
      </c>
      <c r="U1633" s="121">
        <f t="shared" si="788"/>
        <v>7</v>
      </c>
      <c r="V1633" s="121">
        <v>252</v>
      </c>
      <c r="W1633" s="120">
        <f t="shared" si="799"/>
        <v>1.0034154989999999</v>
      </c>
      <c r="X1633" s="113">
        <f t="shared" si="787"/>
        <v>5.1503478600000001</v>
      </c>
      <c r="Y1633" s="113">
        <f t="shared" si="800"/>
        <v>0</v>
      </c>
      <c r="Z1633" s="125" t="str">
        <f t="shared" si="810"/>
        <v>J=</v>
      </c>
      <c r="AA1633" s="118">
        <f t="shared" si="811"/>
        <v>45797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>
        <f t="shared" si="801"/>
        <v>45779</v>
      </c>
      <c r="B1634" s="113">
        <f t="shared" si="794"/>
        <v>1513.0845798600001</v>
      </c>
      <c r="C1634" s="113">
        <f t="shared" si="807"/>
        <v>1118.26761816</v>
      </c>
      <c r="D1634" s="114">
        <f t="shared" si="802"/>
        <v>7205.03</v>
      </c>
      <c r="E1634" s="115">
        <f t="shared" si="790"/>
        <v>7245.38</v>
      </c>
      <c r="F1634" s="116">
        <f t="shared" si="791"/>
        <v>45738</v>
      </c>
      <c r="G1634" s="117">
        <f t="shared" si="795"/>
        <v>5.6002542668107669E-3</v>
      </c>
      <c r="H1634" s="118">
        <f t="shared" si="808"/>
        <v>45797</v>
      </c>
      <c r="I1634" s="118">
        <f t="shared" si="796"/>
        <v>45797</v>
      </c>
      <c r="J1634" s="119">
        <f t="shared" si="803"/>
        <v>19</v>
      </c>
      <c r="K1634" s="119">
        <f t="shared" si="792"/>
        <v>7</v>
      </c>
      <c r="L1634" s="8">
        <f t="shared" si="804"/>
        <v>1.0020596100000001</v>
      </c>
      <c r="M1634" s="120">
        <f t="shared" si="793"/>
        <v>1.0131006499999999</v>
      </c>
      <c r="N1634" s="120">
        <f t="shared" si="812"/>
        <v>1.3456840251358331</v>
      </c>
      <c r="O1634" s="113">
        <f t="shared" si="789"/>
        <v>1.3484556000000001</v>
      </c>
      <c r="P1634" s="113">
        <f t="shared" si="797"/>
        <v>1507.9342320000001</v>
      </c>
      <c r="Q1634" s="11">
        <f t="shared" si="809"/>
        <v>0</v>
      </c>
      <c r="R1634" s="30">
        <f t="shared" si="805"/>
        <v>0</v>
      </c>
      <c r="S1634" s="8">
        <f t="shared" si="798"/>
        <v>0</v>
      </c>
      <c r="T1634" s="122">
        <f t="shared" si="806"/>
        <v>0.13059999999999999</v>
      </c>
      <c r="U1634" s="121">
        <f t="shared" si="788"/>
        <v>7</v>
      </c>
      <c r="V1634" s="121">
        <v>252</v>
      </c>
      <c r="W1634" s="120">
        <f t="shared" si="799"/>
        <v>1.0034154989999999</v>
      </c>
      <c r="X1634" s="113">
        <f t="shared" ref="X1634:X1697" si="813">TRUNC((P1634*(W1634-1)),8)</f>
        <v>5.1503478600000001</v>
      </c>
      <c r="Y1634" s="113">
        <f t="shared" si="800"/>
        <v>0</v>
      </c>
      <c r="Z1634" s="125" t="str">
        <f t="shared" si="810"/>
        <v>J=</v>
      </c>
      <c r="AA1634" s="118">
        <f t="shared" si="811"/>
        <v>45797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>
        <f t="shared" si="801"/>
        <v>45780</v>
      </c>
      <c r="B1635" s="113">
        <f t="shared" si="794"/>
        <v>1514.2668132200001</v>
      </c>
      <c r="C1635" s="113">
        <f t="shared" si="807"/>
        <v>1118.26761816</v>
      </c>
      <c r="D1635" s="114">
        <f t="shared" si="802"/>
        <v>7205.03</v>
      </c>
      <c r="E1635" s="115">
        <f t="shared" si="790"/>
        <v>7245.38</v>
      </c>
      <c r="F1635" s="116">
        <f t="shared" si="791"/>
        <v>45738</v>
      </c>
      <c r="G1635" s="117">
        <f t="shared" si="795"/>
        <v>5.6002542668107669E-3</v>
      </c>
      <c r="H1635" s="118">
        <f t="shared" si="808"/>
        <v>45797</v>
      </c>
      <c r="I1635" s="118">
        <f t="shared" si="796"/>
        <v>45797</v>
      </c>
      <c r="J1635" s="119">
        <f t="shared" si="803"/>
        <v>19</v>
      </c>
      <c r="K1635" s="119">
        <f t="shared" si="792"/>
        <v>8</v>
      </c>
      <c r="L1635" s="8">
        <f t="shared" si="804"/>
        <v>1.0023541899999999</v>
      </c>
      <c r="M1635" s="120">
        <f t="shared" si="793"/>
        <v>1.0131006499999999</v>
      </c>
      <c r="N1635" s="120">
        <f t="shared" si="812"/>
        <v>1.3456840251358331</v>
      </c>
      <c r="O1635" s="113">
        <f t="shared" si="789"/>
        <v>1.34885202</v>
      </c>
      <c r="P1635" s="113">
        <f t="shared" si="797"/>
        <v>1508.37753565</v>
      </c>
      <c r="Q1635" s="11">
        <f t="shared" si="809"/>
        <v>0</v>
      </c>
      <c r="R1635" s="30">
        <f t="shared" si="805"/>
        <v>0</v>
      </c>
      <c r="S1635" s="8">
        <f t="shared" si="798"/>
        <v>0</v>
      </c>
      <c r="T1635" s="122">
        <f t="shared" si="806"/>
        <v>0.13059999999999999</v>
      </c>
      <c r="U1635" s="121">
        <f t="shared" si="788"/>
        <v>8</v>
      </c>
      <c r="V1635" s="121">
        <v>252</v>
      </c>
      <c r="W1635" s="120">
        <f t="shared" si="799"/>
        <v>1.003904379</v>
      </c>
      <c r="X1635" s="113">
        <f t="shared" si="813"/>
        <v>5.88927757</v>
      </c>
      <c r="Y1635" s="113">
        <f t="shared" si="800"/>
        <v>0</v>
      </c>
      <c r="Z1635" s="125" t="str">
        <f t="shared" si="810"/>
        <v>J=</v>
      </c>
      <c r="AA1635" s="118">
        <f t="shared" si="811"/>
        <v>45797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>
        <f t="shared" si="801"/>
        <v>45781</v>
      </c>
      <c r="B1636" s="113">
        <f t="shared" si="794"/>
        <v>1514.2668132200001</v>
      </c>
      <c r="C1636" s="113">
        <f t="shared" si="807"/>
        <v>1118.26761816</v>
      </c>
      <c r="D1636" s="114">
        <f t="shared" si="802"/>
        <v>7205.03</v>
      </c>
      <c r="E1636" s="115">
        <f t="shared" si="790"/>
        <v>7245.38</v>
      </c>
      <c r="F1636" s="116">
        <f t="shared" si="791"/>
        <v>45738</v>
      </c>
      <c r="G1636" s="117">
        <f t="shared" si="795"/>
        <v>5.6002542668107669E-3</v>
      </c>
      <c r="H1636" s="118">
        <f t="shared" si="808"/>
        <v>45797</v>
      </c>
      <c r="I1636" s="118">
        <f t="shared" si="796"/>
        <v>45797</v>
      </c>
      <c r="J1636" s="119">
        <f t="shared" si="803"/>
        <v>19</v>
      </c>
      <c r="K1636" s="119">
        <f t="shared" si="792"/>
        <v>8</v>
      </c>
      <c r="L1636" s="8">
        <f t="shared" si="804"/>
        <v>1.0023541899999999</v>
      </c>
      <c r="M1636" s="120">
        <f t="shared" si="793"/>
        <v>1.0131006499999999</v>
      </c>
      <c r="N1636" s="120">
        <f t="shared" si="812"/>
        <v>1.3456840251358331</v>
      </c>
      <c r="O1636" s="113">
        <f t="shared" si="789"/>
        <v>1.34885202</v>
      </c>
      <c r="P1636" s="113">
        <f t="shared" si="797"/>
        <v>1508.37753565</v>
      </c>
      <c r="Q1636" s="11">
        <f t="shared" si="809"/>
        <v>0</v>
      </c>
      <c r="R1636" s="30">
        <f t="shared" si="805"/>
        <v>0</v>
      </c>
      <c r="S1636" s="8">
        <f t="shared" si="798"/>
        <v>0</v>
      </c>
      <c r="T1636" s="122">
        <f t="shared" si="806"/>
        <v>0.13059999999999999</v>
      </c>
      <c r="U1636" s="121">
        <f t="shared" si="788"/>
        <v>8</v>
      </c>
      <c r="V1636" s="121">
        <v>252</v>
      </c>
      <c r="W1636" s="120">
        <f t="shared" si="799"/>
        <v>1.003904379</v>
      </c>
      <c r="X1636" s="113">
        <f t="shared" si="813"/>
        <v>5.88927757</v>
      </c>
      <c r="Y1636" s="113">
        <f t="shared" si="800"/>
        <v>0</v>
      </c>
      <c r="Z1636" s="125" t="str">
        <f t="shared" si="810"/>
        <v>J=</v>
      </c>
      <c r="AA1636" s="118">
        <f t="shared" si="811"/>
        <v>45797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>
        <f t="shared" si="801"/>
        <v>45782</v>
      </c>
      <c r="B1637" s="113">
        <f t="shared" si="794"/>
        <v>1514.2668132200001</v>
      </c>
      <c r="C1637" s="113">
        <f t="shared" si="807"/>
        <v>1118.26761816</v>
      </c>
      <c r="D1637" s="114">
        <f t="shared" si="802"/>
        <v>7205.03</v>
      </c>
      <c r="E1637" s="115">
        <f t="shared" si="790"/>
        <v>7245.38</v>
      </c>
      <c r="F1637" s="116">
        <f t="shared" si="791"/>
        <v>45738</v>
      </c>
      <c r="G1637" s="117">
        <f t="shared" si="795"/>
        <v>5.6002542668107669E-3</v>
      </c>
      <c r="H1637" s="118">
        <f t="shared" si="808"/>
        <v>45797</v>
      </c>
      <c r="I1637" s="118">
        <f t="shared" si="796"/>
        <v>45797</v>
      </c>
      <c r="J1637" s="119">
        <f t="shared" si="803"/>
        <v>19</v>
      </c>
      <c r="K1637" s="119">
        <f t="shared" si="792"/>
        <v>8</v>
      </c>
      <c r="L1637" s="8">
        <f t="shared" si="804"/>
        <v>1.0023541899999999</v>
      </c>
      <c r="M1637" s="120">
        <f t="shared" si="793"/>
        <v>1.0131006499999999</v>
      </c>
      <c r="N1637" s="120">
        <f t="shared" si="812"/>
        <v>1.3456840251358331</v>
      </c>
      <c r="O1637" s="113">
        <f t="shared" si="789"/>
        <v>1.34885202</v>
      </c>
      <c r="P1637" s="113">
        <f t="shared" si="797"/>
        <v>1508.37753565</v>
      </c>
      <c r="Q1637" s="11">
        <f t="shared" si="809"/>
        <v>0</v>
      </c>
      <c r="R1637" s="30">
        <f t="shared" si="805"/>
        <v>0</v>
      </c>
      <c r="S1637" s="8">
        <f t="shared" si="798"/>
        <v>0</v>
      </c>
      <c r="T1637" s="122">
        <f t="shared" si="806"/>
        <v>0.13059999999999999</v>
      </c>
      <c r="U1637" s="121">
        <f t="shared" ref="U1637:U1700" si="814">IF(Q1636&gt;0,1,IF(K1637=K1636,U1636,U1636+1))</f>
        <v>8</v>
      </c>
      <c r="V1637" s="121">
        <v>252</v>
      </c>
      <c r="W1637" s="120">
        <f t="shared" si="799"/>
        <v>1.003904379</v>
      </c>
      <c r="X1637" s="113">
        <f t="shared" si="813"/>
        <v>5.88927757</v>
      </c>
      <c r="Y1637" s="113">
        <f t="shared" si="800"/>
        <v>0</v>
      </c>
      <c r="Z1637" s="125" t="str">
        <f t="shared" si="810"/>
        <v>J=</v>
      </c>
      <c r="AA1637" s="118">
        <f t="shared" si="811"/>
        <v>45797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>
        <f t="shared" si="801"/>
        <v>45783</v>
      </c>
      <c r="B1638" s="113">
        <f t="shared" si="794"/>
        <v>1515.4499514499998</v>
      </c>
      <c r="C1638" s="113">
        <f t="shared" si="807"/>
        <v>1118.26761816</v>
      </c>
      <c r="D1638" s="114">
        <f t="shared" si="802"/>
        <v>7205.03</v>
      </c>
      <c r="E1638" s="115">
        <f t="shared" si="790"/>
        <v>7245.38</v>
      </c>
      <c r="F1638" s="116">
        <f t="shared" si="791"/>
        <v>45738</v>
      </c>
      <c r="G1638" s="117">
        <f t="shared" si="795"/>
        <v>5.6002542668107669E-3</v>
      </c>
      <c r="H1638" s="118">
        <f t="shared" si="808"/>
        <v>45797</v>
      </c>
      <c r="I1638" s="118">
        <f t="shared" si="796"/>
        <v>45797</v>
      </c>
      <c r="J1638" s="119">
        <f t="shared" si="803"/>
        <v>19</v>
      </c>
      <c r="K1638" s="119">
        <f t="shared" si="792"/>
        <v>9</v>
      </c>
      <c r="L1638" s="8">
        <f t="shared" si="804"/>
        <v>1.0026488499999999</v>
      </c>
      <c r="M1638" s="120">
        <f t="shared" si="793"/>
        <v>1.0131006499999999</v>
      </c>
      <c r="N1638" s="120">
        <f t="shared" si="812"/>
        <v>1.3456840251358331</v>
      </c>
      <c r="O1638" s="113">
        <f t="shared" si="789"/>
        <v>1.3492485400000001</v>
      </c>
      <c r="P1638" s="113">
        <f t="shared" si="797"/>
        <v>1508.8209511299999</v>
      </c>
      <c r="Q1638" s="11">
        <f t="shared" si="809"/>
        <v>0</v>
      </c>
      <c r="R1638" s="30">
        <f t="shared" si="805"/>
        <v>0</v>
      </c>
      <c r="S1638" s="8">
        <f t="shared" si="798"/>
        <v>0</v>
      </c>
      <c r="T1638" s="122">
        <f t="shared" si="806"/>
        <v>0.13059999999999999</v>
      </c>
      <c r="U1638" s="121">
        <f t="shared" si="814"/>
        <v>9</v>
      </c>
      <c r="V1638" s="121">
        <v>252</v>
      </c>
      <c r="W1638" s="120">
        <f t="shared" si="799"/>
        <v>1.0043934969999999</v>
      </c>
      <c r="X1638" s="113">
        <f t="shared" si="813"/>
        <v>6.6290003200000003</v>
      </c>
      <c r="Y1638" s="113">
        <f t="shared" si="800"/>
        <v>0</v>
      </c>
      <c r="Z1638" s="125" t="str">
        <f t="shared" si="810"/>
        <v>J=</v>
      </c>
      <c r="AA1638" s="118">
        <f t="shared" si="811"/>
        <v>45797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>
        <f t="shared" si="801"/>
        <v>45784</v>
      </c>
      <c r="B1639" s="113">
        <f t="shared" si="794"/>
        <v>1516.63401748</v>
      </c>
      <c r="C1639" s="113">
        <f t="shared" si="807"/>
        <v>1118.26761816</v>
      </c>
      <c r="D1639" s="114">
        <f t="shared" si="802"/>
        <v>7205.03</v>
      </c>
      <c r="E1639" s="115">
        <f t="shared" si="790"/>
        <v>7245.38</v>
      </c>
      <c r="F1639" s="116">
        <f t="shared" si="791"/>
        <v>45738</v>
      </c>
      <c r="G1639" s="117">
        <f t="shared" si="795"/>
        <v>5.6002542668107669E-3</v>
      </c>
      <c r="H1639" s="118">
        <f t="shared" si="808"/>
        <v>45797</v>
      </c>
      <c r="I1639" s="118">
        <f t="shared" si="796"/>
        <v>45797</v>
      </c>
      <c r="J1639" s="119">
        <f t="shared" si="803"/>
        <v>19</v>
      </c>
      <c r="K1639" s="119">
        <f t="shared" si="792"/>
        <v>10</v>
      </c>
      <c r="L1639" s="8">
        <f t="shared" si="804"/>
        <v>1.0029436</v>
      </c>
      <c r="M1639" s="120">
        <f t="shared" si="793"/>
        <v>1.0131006499999999</v>
      </c>
      <c r="N1639" s="120">
        <f t="shared" si="812"/>
        <v>1.3456840251358331</v>
      </c>
      <c r="O1639" s="113">
        <f t="shared" si="789"/>
        <v>1.34964518</v>
      </c>
      <c r="P1639" s="113">
        <f t="shared" si="797"/>
        <v>1509.2645007900001</v>
      </c>
      <c r="Q1639" s="11">
        <f t="shared" si="809"/>
        <v>0</v>
      </c>
      <c r="R1639" s="30">
        <f t="shared" si="805"/>
        <v>0</v>
      </c>
      <c r="S1639" s="8">
        <f t="shared" si="798"/>
        <v>0</v>
      </c>
      <c r="T1639" s="122">
        <f t="shared" si="806"/>
        <v>0.13059999999999999</v>
      </c>
      <c r="U1639" s="121">
        <f t="shared" si="814"/>
        <v>10</v>
      </c>
      <c r="V1639" s="121">
        <v>252</v>
      </c>
      <c r="W1639" s="120">
        <f t="shared" si="799"/>
        <v>1.004882853</v>
      </c>
      <c r="X1639" s="113">
        <f t="shared" si="813"/>
        <v>7.3695166900000002</v>
      </c>
      <c r="Y1639" s="113">
        <f t="shared" si="800"/>
        <v>0</v>
      </c>
      <c r="Z1639" s="125" t="str">
        <f t="shared" si="810"/>
        <v>J=</v>
      </c>
      <c r="AA1639" s="118">
        <f t="shared" si="811"/>
        <v>45797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>
        <f t="shared" si="801"/>
        <v>45785</v>
      </c>
      <c r="B1640" s="113">
        <f t="shared" si="794"/>
        <v>1517.81899088</v>
      </c>
      <c r="C1640" s="113">
        <f t="shared" si="807"/>
        <v>1118.26761816</v>
      </c>
      <c r="D1640" s="114">
        <f t="shared" si="802"/>
        <v>7205.03</v>
      </c>
      <c r="E1640" s="115">
        <f t="shared" si="790"/>
        <v>7245.38</v>
      </c>
      <c r="F1640" s="116">
        <f t="shared" si="791"/>
        <v>45738</v>
      </c>
      <c r="G1640" s="117">
        <f t="shared" si="795"/>
        <v>5.6002542668107669E-3</v>
      </c>
      <c r="H1640" s="118">
        <f t="shared" si="808"/>
        <v>45797</v>
      </c>
      <c r="I1640" s="118">
        <f t="shared" si="796"/>
        <v>45797</v>
      </c>
      <c r="J1640" s="119">
        <f t="shared" si="803"/>
        <v>19</v>
      </c>
      <c r="K1640" s="119">
        <f t="shared" si="792"/>
        <v>11</v>
      </c>
      <c r="L1640" s="8">
        <f t="shared" si="804"/>
        <v>1.0032384299999999</v>
      </c>
      <c r="M1640" s="120">
        <f t="shared" si="793"/>
        <v>1.0131006499999999</v>
      </c>
      <c r="N1640" s="120">
        <f t="shared" si="812"/>
        <v>1.3456840251358331</v>
      </c>
      <c r="O1640" s="113">
        <f t="shared" si="789"/>
        <v>1.35004192</v>
      </c>
      <c r="P1640" s="113">
        <f t="shared" si="797"/>
        <v>1509.70816229</v>
      </c>
      <c r="Q1640" s="11">
        <f t="shared" si="809"/>
        <v>0</v>
      </c>
      <c r="R1640" s="30">
        <f t="shared" si="805"/>
        <v>0</v>
      </c>
      <c r="S1640" s="8">
        <f t="shared" si="798"/>
        <v>0</v>
      </c>
      <c r="T1640" s="122">
        <f t="shared" si="806"/>
        <v>0.13059999999999999</v>
      </c>
      <c r="U1640" s="121">
        <f t="shared" si="814"/>
        <v>11</v>
      </c>
      <c r="V1640" s="121">
        <v>252</v>
      </c>
      <c r="W1640" s="120">
        <f t="shared" si="799"/>
        <v>1.0053724479999999</v>
      </c>
      <c r="X1640" s="113">
        <f t="shared" si="813"/>
        <v>8.1108285900000006</v>
      </c>
      <c r="Y1640" s="113">
        <f t="shared" si="800"/>
        <v>0</v>
      </c>
      <c r="Z1640" s="125" t="str">
        <f t="shared" si="810"/>
        <v>J=</v>
      </c>
      <c r="AA1640" s="118">
        <f t="shared" si="811"/>
        <v>45797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>
        <f t="shared" si="801"/>
        <v>45786</v>
      </c>
      <c r="B1641" s="113">
        <f t="shared" si="794"/>
        <v>1519.0049268399998</v>
      </c>
      <c r="C1641" s="113">
        <f t="shared" si="807"/>
        <v>1118.26761816</v>
      </c>
      <c r="D1641" s="114">
        <f t="shared" si="802"/>
        <v>7205.03</v>
      </c>
      <c r="E1641" s="115">
        <f t="shared" si="790"/>
        <v>7245.38</v>
      </c>
      <c r="F1641" s="116">
        <f t="shared" si="791"/>
        <v>45738</v>
      </c>
      <c r="G1641" s="117">
        <f t="shared" si="795"/>
        <v>5.6002542668107669E-3</v>
      </c>
      <c r="H1641" s="118">
        <f t="shared" si="808"/>
        <v>45797</v>
      </c>
      <c r="I1641" s="118">
        <f t="shared" si="796"/>
        <v>45797</v>
      </c>
      <c r="J1641" s="119">
        <f t="shared" si="803"/>
        <v>19</v>
      </c>
      <c r="K1641" s="119">
        <f t="shared" si="792"/>
        <v>12</v>
      </c>
      <c r="L1641" s="8">
        <f t="shared" si="804"/>
        <v>1.00353336</v>
      </c>
      <c r="M1641" s="120">
        <f t="shared" si="793"/>
        <v>1.0131006499999999</v>
      </c>
      <c r="N1641" s="120">
        <f t="shared" si="812"/>
        <v>1.3456840251358331</v>
      </c>
      <c r="O1641" s="113">
        <f t="shared" ref="O1641:O1704" si="815">TRUNC(TRUNC((L1641*N1641),15),8)</f>
        <v>1.35043881</v>
      </c>
      <c r="P1641" s="113">
        <f t="shared" si="797"/>
        <v>1510.1519915199999</v>
      </c>
      <c r="Q1641" s="11">
        <f t="shared" si="809"/>
        <v>0</v>
      </c>
      <c r="R1641" s="30">
        <f t="shared" si="805"/>
        <v>0</v>
      </c>
      <c r="S1641" s="8">
        <f t="shared" si="798"/>
        <v>0</v>
      </c>
      <c r="T1641" s="122">
        <f t="shared" si="806"/>
        <v>0.13059999999999999</v>
      </c>
      <c r="U1641" s="121">
        <f t="shared" si="814"/>
        <v>12</v>
      </c>
      <c r="V1641" s="121">
        <v>252</v>
      </c>
      <c r="W1641" s="120">
        <f t="shared" si="799"/>
        <v>1.005862281</v>
      </c>
      <c r="X1641" s="113">
        <f t="shared" si="813"/>
        <v>8.8529353200000003</v>
      </c>
      <c r="Y1641" s="113">
        <f t="shared" si="800"/>
        <v>0</v>
      </c>
      <c r="Z1641" s="125" t="str">
        <f t="shared" si="810"/>
        <v>J=</v>
      </c>
      <c r="AA1641" s="118">
        <f t="shared" si="811"/>
        <v>45797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>
        <f t="shared" si="801"/>
        <v>45787</v>
      </c>
      <c r="B1642" s="113">
        <f t="shared" si="794"/>
        <v>1520.1917711900001</v>
      </c>
      <c r="C1642" s="113">
        <f t="shared" si="807"/>
        <v>1118.26761816</v>
      </c>
      <c r="D1642" s="114">
        <f t="shared" si="802"/>
        <v>7205.03</v>
      </c>
      <c r="E1642" s="115">
        <f t="shared" ref="E1642:E1705" si="816">IF($K1642=1,VLOOKUP($A1641,$AO$10:$AS$131,4),E1641)</f>
        <v>7245.38</v>
      </c>
      <c r="F1642" s="116">
        <f t="shared" ref="F1642:F1705" si="817">IF($K1642=1,VLOOKUP($A1641,$AO$10:$AS$131,5),F1641)</f>
        <v>45738</v>
      </c>
      <c r="G1642" s="117">
        <f t="shared" si="795"/>
        <v>5.6002542668107669E-3</v>
      </c>
      <c r="H1642" s="118">
        <f t="shared" si="808"/>
        <v>45797</v>
      </c>
      <c r="I1642" s="118">
        <f t="shared" si="796"/>
        <v>45797</v>
      </c>
      <c r="J1642" s="119">
        <f t="shared" si="803"/>
        <v>19</v>
      </c>
      <c r="K1642" s="119">
        <f t="shared" ref="K1642:K1705" si="818">(J1642-(NETWORKDAYS(A1642,I1642,AD$176:AD$502)-1))</f>
        <v>13</v>
      </c>
      <c r="L1642" s="8">
        <f t="shared" si="804"/>
        <v>1.0038283699999999</v>
      </c>
      <c r="M1642" s="120">
        <f t="shared" ref="M1642:M1705" si="819">IF(I1642&gt;I1641,L1641,M1641)</f>
        <v>1.0131006499999999</v>
      </c>
      <c r="N1642" s="120">
        <f t="shared" si="812"/>
        <v>1.3456840251358331</v>
      </c>
      <c r="O1642" s="113">
        <f t="shared" si="815"/>
        <v>1.3508358</v>
      </c>
      <c r="P1642" s="113">
        <f t="shared" si="797"/>
        <v>1510.5959325900001</v>
      </c>
      <c r="Q1642" s="11">
        <f t="shared" si="809"/>
        <v>0</v>
      </c>
      <c r="R1642" s="30">
        <f t="shared" si="805"/>
        <v>0</v>
      </c>
      <c r="S1642" s="8">
        <f t="shared" si="798"/>
        <v>0</v>
      </c>
      <c r="T1642" s="122">
        <f t="shared" si="806"/>
        <v>0.13059999999999999</v>
      </c>
      <c r="U1642" s="121">
        <f t="shared" si="814"/>
        <v>13</v>
      </c>
      <c r="V1642" s="121">
        <v>252</v>
      </c>
      <c r="W1642" s="120">
        <f t="shared" si="799"/>
        <v>1.006352353</v>
      </c>
      <c r="X1642" s="113">
        <f t="shared" si="813"/>
        <v>9.5958386000000004</v>
      </c>
      <c r="Y1642" s="113">
        <f t="shared" si="800"/>
        <v>0</v>
      </c>
      <c r="Z1642" s="125" t="str">
        <f t="shared" si="810"/>
        <v>J=</v>
      </c>
      <c r="AA1642" s="118">
        <f t="shared" si="811"/>
        <v>45797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>
        <f t="shared" si="801"/>
        <v>45788</v>
      </c>
      <c r="B1643" s="113">
        <f t="shared" si="794"/>
        <v>1520.1917711900001</v>
      </c>
      <c r="C1643" s="113">
        <f t="shared" si="807"/>
        <v>1118.26761816</v>
      </c>
      <c r="D1643" s="114">
        <f t="shared" si="802"/>
        <v>7205.03</v>
      </c>
      <c r="E1643" s="115">
        <f t="shared" si="816"/>
        <v>7245.38</v>
      </c>
      <c r="F1643" s="116">
        <f t="shared" si="817"/>
        <v>45738</v>
      </c>
      <c r="G1643" s="117">
        <f t="shared" si="795"/>
        <v>5.6002542668107669E-3</v>
      </c>
      <c r="H1643" s="118">
        <f t="shared" si="808"/>
        <v>45797</v>
      </c>
      <c r="I1643" s="118">
        <f t="shared" si="796"/>
        <v>45797</v>
      </c>
      <c r="J1643" s="119">
        <f t="shared" si="803"/>
        <v>19</v>
      </c>
      <c r="K1643" s="119">
        <f t="shared" si="818"/>
        <v>13</v>
      </c>
      <c r="L1643" s="8">
        <f t="shared" si="804"/>
        <v>1.0038283699999999</v>
      </c>
      <c r="M1643" s="120">
        <f t="shared" si="819"/>
        <v>1.0131006499999999</v>
      </c>
      <c r="N1643" s="120">
        <f t="shared" si="812"/>
        <v>1.3456840251358331</v>
      </c>
      <c r="O1643" s="113">
        <f t="shared" si="815"/>
        <v>1.3508358</v>
      </c>
      <c r="P1643" s="113">
        <f t="shared" si="797"/>
        <v>1510.5959325900001</v>
      </c>
      <c r="Q1643" s="11">
        <f t="shared" si="809"/>
        <v>0</v>
      </c>
      <c r="R1643" s="30">
        <f t="shared" si="805"/>
        <v>0</v>
      </c>
      <c r="S1643" s="8">
        <f t="shared" si="798"/>
        <v>0</v>
      </c>
      <c r="T1643" s="122">
        <f t="shared" si="806"/>
        <v>0.13059999999999999</v>
      </c>
      <c r="U1643" s="121">
        <f t="shared" si="814"/>
        <v>13</v>
      </c>
      <c r="V1643" s="121">
        <v>252</v>
      </c>
      <c r="W1643" s="120">
        <f t="shared" si="799"/>
        <v>1.006352353</v>
      </c>
      <c r="X1643" s="113">
        <f t="shared" si="813"/>
        <v>9.5958386000000004</v>
      </c>
      <c r="Y1643" s="113">
        <f t="shared" si="800"/>
        <v>0</v>
      </c>
      <c r="Z1643" s="125" t="str">
        <f t="shared" si="810"/>
        <v>J=</v>
      </c>
      <c r="AA1643" s="118">
        <f t="shared" si="811"/>
        <v>45797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>
        <f t="shared" si="801"/>
        <v>45789</v>
      </c>
      <c r="B1644" s="113">
        <f t="shared" si="794"/>
        <v>1520.1917711900001</v>
      </c>
      <c r="C1644" s="113">
        <f t="shared" si="807"/>
        <v>1118.26761816</v>
      </c>
      <c r="D1644" s="114">
        <f t="shared" si="802"/>
        <v>7205.03</v>
      </c>
      <c r="E1644" s="115">
        <f t="shared" si="816"/>
        <v>7245.38</v>
      </c>
      <c r="F1644" s="116">
        <f t="shared" si="817"/>
        <v>45738</v>
      </c>
      <c r="G1644" s="117">
        <f t="shared" si="795"/>
        <v>5.6002542668107669E-3</v>
      </c>
      <c r="H1644" s="118">
        <f t="shared" si="808"/>
        <v>45797</v>
      </c>
      <c r="I1644" s="118">
        <f t="shared" si="796"/>
        <v>45797</v>
      </c>
      <c r="J1644" s="119">
        <f t="shared" si="803"/>
        <v>19</v>
      </c>
      <c r="K1644" s="119">
        <f t="shared" si="818"/>
        <v>13</v>
      </c>
      <c r="L1644" s="8">
        <f t="shared" si="804"/>
        <v>1.0038283699999999</v>
      </c>
      <c r="M1644" s="120">
        <f t="shared" si="819"/>
        <v>1.0131006499999999</v>
      </c>
      <c r="N1644" s="120">
        <f t="shared" si="812"/>
        <v>1.3456840251358331</v>
      </c>
      <c r="O1644" s="113">
        <f t="shared" si="815"/>
        <v>1.3508358</v>
      </c>
      <c r="P1644" s="113">
        <f t="shared" si="797"/>
        <v>1510.5959325900001</v>
      </c>
      <c r="Q1644" s="11">
        <f t="shared" si="809"/>
        <v>0</v>
      </c>
      <c r="R1644" s="30">
        <f t="shared" si="805"/>
        <v>0</v>
      </c>
      <c r="S1644" s="8">
        <f t="shared" si="798"/>
        <v>0</v>
      </c>
      <c r="T1644" s="122">
        <f t="shared" si="806"/>
        <v>0.13059999999999999</v>
      </c>
      <c r="U1644" s="121">
        <f t="shared" si="814"/>
        <v>13</v>
      </c>
      <c r="V1644" s="121">
        <v>252</v>
      </c>
      <c r="W1644" s="120">
        <f t="shared" si="799"/>
        <v>1.006352353</v>
      </c>
      <c r="X1644" s="113">
        <f t="shared" si="813"/>
        <v>9.5958386000000004</v>
      </c>
      <c r="Y1644" s="113">
        <f t="shared" si="800"/>
        <v>0</v>
      </c>
      <c r="Z1644" s="125" t="str">
        <f t="shared" si="810"/>
        <v>J=</v>
      </c>
      <c r="AA1644" s="118">
        <f t="shared" si="811"/>
        <v>45797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>
        <f t="shared" si="801"/>
        <v>45790</v>
      </c>
      <c r="B1645" s="113">
        <f t="shared" si="794"/>
        <v>1521.37952438</v>
      </c>
      <c r="C1645" s="113">
        <f t="shared" si="807"/>
        <v>1118.26761816</v>
      </c>
      <c r="D1645" s="114">
        <f t="shared" si="802"/>
        <v>7205.03</v>
      </c>
      <c r="E1645" s="115">
        <f t="shared" si="816"/>
        <v>7245.38</v>
      </c>
      <c r="F1645" s="116">
        <f t="shared" si="817"/>
        <v>45738</v>
      </c>
      <c r="G1645" s="117">
        <f t="shared" si="795"/>
        <v>5.6002542668107669E-3</v>
      </c>
      <c r="H1645" s="118">
        <f t="shared" si="808"/>
        <v>45797</v>
      </c>
      <c r="I1645" s="118">
        <f t="shared" si="796"/>
        <v>45797</v>
      </c>
      <c r="J1645" s="119">
        <f t="shared" si="803"/>
        <v>19</v>
      </c>
      <c r="K1645" s="119">
        <f t="shared" si="818"/>
        <v>14</v>
      </c>
      <c r="L1645" s="8">
        <f t="shared" si="804"/>
        <v>1.00412346</v>
      </c>
      <c r="M1645" s="120">
        <f t="shared" si="819"/>
        <v>1.0131006499999999</v>
      </c>
      <c r="N1645" s="120">
        <f t="shared" si="812"/>
        <v>1.3456840251358331</v>
      </c>
      <c r="O1645" s="113">
        <f t="shared" si="815"/>
        <v>1.3512328899999999</v>
      </c>
      <c r="P1645" s="113">
        <f t="shared" si="797"/>
        <v>1511.0399854699999</v>
      </c>
      <c r="Q1645" s="11">
        <f t="shared" si="809"/>
        <v>0</v>
      </c>
      <c r="R1645" s="30">
        <f t="shared" si="805"/>
        <v>0</v>
      </c>
      <c r="S1645" s="8">
        <f t="shared" si="798"/>
        <v>0</v>
      </c>
      <c r="T1645" s="122">
        <f t="shared" si="806"/>
        <v>0.13059999999999999</v>
      </c>
      <c r="U1645" s="121">
        <f t="shared" si="814"/>
        <v>14</v>
      </c>
      <c r="V1645" s="121">
        <v>252</v>
      </c>
      <c r="W1645" s="120">
        <f t="shared" si="799"/>
        <v>1.0068426640000001</v>
      </c>
      <c r="X1645" s="113">
        <f t="shared" si="813"/>
        <v>10.33953891</v>
      </c>
      <c r="Y1645" s="113">
        <f t="shared" si="800"/>
        <v>0</v>
      </c>
      <c r="Z1645" s="125" t="str">
        <f t="shared" si="810"/>
        <v>J=</v>
      </c>
      <c r="AA1645" s="118">
        <f t="shared" si="811"/>
        <v>45797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>
        <f t="shared" si="801"/>
        <v>45791</v>
      </c>
      <c r="B1646" s="113">
        <f t="shared" si="794"/>
        <v>1522.5682417199998</v>
      </c>
      <c r="C1646" s="113">
        <f t="shared" si="807"/>
        <v>1118.26761816</v>
      </c>
      <c r="D1646" s="114">
        <f t="shared" si="802"/>
        <v>7205.03</v>
      </c>
      <c r="E1646" s="115">
        <f t="shared" si="816"/>
        <v>7245.38</v>
      </c>
      <c r="F1646" s="116">
        <f t="shared" si="817"/>
        <v>45738</v>
      </c>
      <c r="G1646" s="117">
        <f t="shared" si="795"/>
        <v>5.6002542668107669E-3</v>
      </c>
      <c r="H1646" s="118">
        <f t="shared" si="808"/>
        <v>45797</v>
      </c>
      <c r="I1646" s="118">
        <f t="shared" si="796"/>
        <v>45797</v>
      </c>
      <c r="J1646" s="119">
        <f t="shared" si="803"/>
        <v>19</v>
      </c>
      <c r="K1646" s="119">
        <f t="shared" si="818"/>
        <v>15</v>
      </c>
      <c r="L1646" s="8">
        <f t="shared" si="804"/>
        <v>1.0044186500000001</v>
      </c>
      <c r="M1646" s="120">
        <f t="shared" si="819"/>
        <v>1.0131006499999999</v>
      </c>
      <c r="N1646" s="120">
        <f t="shared" si="812"/>
        <v>1.3456840251358331</v>
      </c>
      <c r="O1646" s="113">
        <f t="shared" si="815"/>
        <v>1.35163013</v>
      </c>
      <c r="P1646" s="113">
        <f t="shared" si="797"/>
        <v>1511.4842060999999</v>
      </c>
      <c r="Q1646" s="11">
        <f t="shared" si="809"/>
        <v>0</v>
      </c>
      <c r="R1646" s="30">
        <f t="shared" si="805"/>
        <v>0</v>
      </c>
      <c r="S1646" s="8">
        <f t="shared" si="798"/>
        <v>0</v>
      </c>
      <c r="T1646" s="122">
        <f t="shared" si="806"/>
        <v>0.13059999999999999</v>
      </c>
      <c r="U1646" s="121">
        <f t="shared" si="814"/>
        <v>15</v>
      </c>
      <c r="V1646" s="121">
        <v>252</v>
      </c>
      <c r="W1646" s="120">
        <f t="shared" si="799"/>
        <v>1.0073332129999999</v>
      </c>
      <c r="X1646" s="113">
        <f t="shared" si="813"/>
        <v>11.08403562</v>
      </c>
      <c r="Y1646" s="113">
        <f t="shared" si="800"/>
        <v>0</v>
      </c>
      <c r="Z1646" s="125" t="str">
        <f t="shared" si="810"/>
        <v>J=</v>
      </c>
      <c r="AA1646" s="118">
        <f t="shared" si="811"/>
        <v>45797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>
        <f t="shared" si="801"/>
        <v>45792</v>
      </c>
      <c r="B1647" s="113">
        <f t="shared" si="794"/>
        <v>1523.75787046</v>
      </c>
      <c r="C1647" s="113">
        <f t="shared" si="807"/>
        <v>1118.26761816</v>
      </c>
      <c r="D1647" s="114">
        <f t="shared" si="802"/>
        <v>7205.03</v>
      </c>
      <c r="E1647" s="115">
        <f t="shared" si="816"/>
        <v>7245.38</v>
      </c>
      <c r="F1647" s="116">
        <f t="shared" si="817"/>
        <v>45738</v>
      </c>
      <c r="G1647" s="117">
        <f t="shared" si="795"/>
        <v>5.6002542668107669E-3</v>
      </c>
      <c r="H1647" s="118">
        <f t="shared" si="808"/>
        <v>45797</v>
      </c>
      <c r="I1647" s="118">
        <f t="shared" si="796"/>
        <v>45797</v>
      </c>
      <c r="J1647" s="119">
        <f t="shared" si="803"/>
        <v>19</v>
      </c>
      <c r="K1647" s="119">
        <f t="shared" si="818"/>
        <v>16</v>
      </c>
      <c r="L1647" s="8">
        <f t="shared" si="804"/>
        <v>1.0047139199999999</v>
      </c>
      <c r="M1647" s="120">
        <f t="shared" si="819"/>
        <v>1.0131006499999999</v>
      </c>
      <c r="N1647" s="120">
        <f t="shared" si="812"/>
        <v>1.3456840251358331</v>
      </c>
      <c r="O1647" s="113">
        <f t="shared" si="815"/>
        <v>1.3520274699999999</v>
      </c>
      <c r="P1647" s="113">
        <f t="shared" si="797"/>
        <v>1511.9285385600001</v>
      </c>
      <c r="Q1647" s="11">
        <f t="shared" si="809"/>
        <v>0</v>
      </c>
      <c r="R1647" s="30">
        <f t="shared" si="805"/>
        <v>0</v>
      </c>
      <c r="S1647" s="8">
        <f t="shared" si="798"/>
        <v>0</v>
      </c>
      <c r="T1647" s="122">
        <f t="shared" si="806"/>
        <v>0.13059999999999999</v>
      </c>
      <c r="U1647" s="121">
        <f t="shared" si="814"/>
        <v>16</v>
      </c>
      <c r="V1647" s="121">
        <v>252</v>
      </c>
      <c r="W1647" s="120">
        <f t="shared" si="799"/>
        <v>1.007824002</v>
      </c>
      <c r="X1647" s="113">
        <f t="shared" si="813"/>
        <v>11.8293319</v>
      </c>
      <c r="Y1647" s="113">
        <f t="shared" si="800"/>
        <v>0</v>
      </c>
      <c r="Z1647" s="125" t="str">
        <f t="shared" si="810"/>
        <v>J=</v>
      </c>
      <c r="AA1647" s="118">
        <f t="shared" si="811"/>
        <v>45797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>
        <f t="shared" si="801"/>
        <v>45793</v>
      </c>
      <c r="B1648" s="113">
        <f t="shared" si="794"/>
        <v>1524.9484095600001</v>
      </c>
      <c r="C1648" s="113">
        <f t="shared" si="807"/>
        <v>1118.26761816</v>
      </c>
      <c r="D1648" s="114">
        <f t="shared" si="802"/>
        <v>7205.03</v>
      </c>
      <c r="E1648" s="115">
        <f t="shared" si="816"/>
        <v>7245.38</v>
      </c>
      <c r="F1648" s="116">
        <f t="shared" si="817"/>
        <v>45738</v>
      </c>
      <c r="G1648" s="117">
        <f t="shared" si="795"/>
        <v>5.6002542668107669E-3</v>
      </c>
      <c r="H1648" s="118">
        <f t="shared" si="808"/>
        <v>45797</v>
      </c>
      <c r="I1648" s="118">
        <f t="shared" si="796"/>
        <v>45797</v>
      </c>
      <c r="J1648" s="119">
        <f t="shared" si="803"/>
        <v>19</v>
      </c>
      <c r="K1648" s="119">
        <f t="shared" si="818"/>
        <v>17</v>
      </c>
      <c r="L1648" s="8">
        <f t="shared" si="804"/>
        <v>1.00500927</v>
      </c>
      <c r="M1648" s="120">
        <f t="shared" si="819"/>
        <v>1.0131006499999999</v>
      </c>
      <c r="N1648" s="120">
        <f t="shared" si="812"/>
        <v>1.3456840251358331</v>
      </c>
      <c r="O1648" s="113">
        <f t="shared" si="815"/>
        <v>1.3524249100000001</v>
      </c>
      <c r="P1648" s="113">
        <f t="shared" si="797"/>
        <v>1512.3729828400001</v>
      </c>
      <c r="Q1648" s="11">
        <f t="shared" si="809"/>
        <v>0</v>
      </c>
      <c r="R1648" s="30">
        <f t="shared" si="805"/>
        <v>0</v>
      </c>
      <c r="S1648" s="8">
        <f t="shared" si="798"/>
        <v>0</v>
      </c>
      <c r="T1648" s="122">
        <f t="shared" si="806"/>
        <v>0.13059999999999999</v>
      </c>
      <c r="U1648" s="121">
        <f t="shared" si="814"/>
        <v>17</v>
      </c>
      <c r="V1648" s="121">
        <v>252</v>
      </c>
      <c r="W1648" s="120">
        <f t="shared" si="799"/>
        <v>1.0083150299999999</v>
      </c>
      <c r="X1648" s="113">
        <f t="shared" si="813"/>
        <v>12.575426719999999</v>
      </c>
      <c r="Y1648" s="113">
        <f t="shared" si="800"/>
        <v>0</v>
      </c>
      <c r="Z1648" s="125" t="str">
        <f t="shared" si="810"/>
        <v>J=</v>
      </c>
      <c r="AA1648" s="118">
        <f t="shared" si="811"/>
        <v>45797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>
        <f t="shared" si="801"/>
        <v>45794</v>
      </c>
      <c r="B1649" s="113">
        <f t="shared" si="794"/>
        <v>1526.1399159</v>
      </c>
      <c r="C1649" s="113">
        <f t="shared" si="807"/>
        <v>1118.26761816</v>
      </c>
      <c r="D1649" s="114">
        <f t="shared" si="802"/>
        <v>7205.03</v>
      </c>
      <c r="E1649" s="115">
        <f t="shared" si="816"/>
        <v>7245.38</v>
      </c>
      <c r="F1649" s="116">
        <f t="shared" si="817"/>
        <v>45738</v>
      </c>
      <c r="G1649" s="117">
        <f t="shared" si="795"/>
        <v>5.6002542668107669E-3</v>
      </c>
      <c r="H1649" s="118">
        <f t="shared" si="808"/>
        <v>45797</v>
      </c>
      <c r="I1649" s="118">
        <f t="shared" si="796"/>
        <v>45797</v>
      </c>
      <c r="J1649" s="119">
        <f t="shared" si="803"/>
        <v>19</v>
      </c>
      <c r="K1649" s="119">
        <f t="shared" si="818"/>
        <v>18</v>
      </c>
      <c r="L1649" s="8">
        <f t="shared" si="804"/>
        <v>1.00530472</v>
      </c>
      <c r="M1649" s="120">
        <f t="shared" si="819"/>
        <v>1.0131006499999999</v>
      </c>
      <c r="N1649" s="120">
        <f t="shared" si="812"/>
        <v>1.3456840251358331</v>
      </c>
      <c r="O1649" s="113">
        <f t="shared" si="815"/>
        <v>1.3528225</v>
      </c>
      <c r="P1649" s="113">
        <f t="shared" si="797"/>
        <v>1512.8175948600001</v>
      </c>
      <c r="Q1649" s="11">
        <f t="shared" si="809"/>
        <v>0</v>
      </c>
      <c r="R1649" s="30">
        <f t="shared" si="805"/>
        <v>0</v>
      </c>
      <c r="S1649" s="8">
        <f t="shared" si="798"/>
        <v>0</v>
      </c>
      <c r="T1649" s="122">
        <f t="shared" si="806"/>
        <v>0.13059999999999999</v>
      </c>
      <c r="U1649" s="121">
        <f t="shared" si="814"/>
        <v>18</v>
      </c>
      <c r="V1649" s="121">
        <v>252</v>
      </c>
      <c r="W1649" s="120">
        <f t="shared" si="799"/>
        <v>1.008806297</v>
      </c>
      <c r="X1649" s="113">
        <f t="shared" si="813"/>
        <v>13.32232104</v>
      </c>
      <c r="Y1649" s="113">
        <f t="shared" si="800"/>
        <v>0</v>
      </c>
      <c r="Z1649" s="125" t="str">
        <f t="shared" si="810"/>
        <v>J=</v>
      </c>
      <c r="AA1649" s="118">
        <f t="shared" si="811"/>
        <v>45797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>
        <f t="shared" si="801"/>
        <v>45795</v>
      </c>
      <c r="B1650" s="113">
        <f t="shared" si="794"/>
        <v>1526.1399159</v>
      </c>
      <c r="C1650" s="113">
        <f t="shared" si="807"/>
        <v>1118.26761816</v>
      </c>
      <c r="D1650" s="114">
        <f t="shared" si="802"/>
        <v>7205.03</v>
      </c>
      <c r="E1650" s="115">
        <f t="shared" si="816"/>
        <v>7245.38</v>
      </c>
      <c r="F1650" s="116">
        <f t="shared" si="817"/>
        <v>45738</v>
      </c>
      <c r="G1650" s="117">
        <f t="shared" si="795"/>
        <v>5.6002542668107669E-3</v>
      </c>
      <c r="H1650" s="118">
        <f t="shared" si="808"/>
        <v>45797</v>
      </c>
      <c r="I1650" s="118">
        <f t="shared" si="796"/>
        <v>45797</v>
      </c>
      <c r="J1650" s="119">
        <f t="shared" si="803"/>
        <v>19</v>
      </c>
      <c r="K1650" s="119">
        <f t="shared" si="818"/>
        <v>18</v>
      </c>
      <c r="L1650" s="8">
        <f t="shared" si="804"/>
        <v>1.00530472</v>
      </c>
      <c r="M1650" s="120">
        <f t="shared" si="819"/>
        <v>1.0131006499999999</v>
      </c>
      <c r="N1650" s="120">
        <f t="shared" si="812"/>
        <v>1.3456840251358331</v>
      </c>
      <c r="O1650" s="113">
        <f t="shared" si="815"/>
        <v>1.3528225</v>
      </c>
      <c r="P1650" s="113">
        <f t="shared" si="797"/>
        <v>1512.8175948600001</v>
      </c>
      <c r="Q1650" s="11">
        <f t="shared" si="809"/>
        <v>0</v>
      </c>
      <c r="R1650" s="30">
        <f t="shared" si="805"/>
        <v>0</v>
      </c>
      <c r="S1650" s="8">
        <f t="shared" si="798"/>
        <v>0</v>
      </c>
      <c r="T1650" s="122">
        <f t="shared" si="806"/>
        <v>0.13059999999999999</v>
      </c>
      <c r="U1650" s="121">
        <f t="shared" si="814"/>
        <v>18</v>
      </c>
      <c r="V1650" s="121">
        <v>252</v>
      </c>
      <c r="W1650" s="120">
        <f t="shared" si="799"/>
        <v>1.008806297</v>
      </c>
      <c r="X1650" s="113">
        <f t="shared" si="813"/>
        <v>13.32232104</v>
      </c>
      <c r="Y1650" s="113">
        <f t="shared" si="800"/>
        <v>0</v>
      </c>
      <c r="Z1650" s="125" t="str">
        <f t="shared" si="810"/>
        <v>J=</v>
      </c>
      <c r="AA1650" s="118">
        <f t="shared" si="811"/>
        <v>45797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>
        <f t="shared" si="801"/>
        <v>45796</v>
      </c>
      <c r="B1651" s="113">
        <f t="shared" si="794"/>
        <v>1526.1399159</v>
      </c>
      <c r="C1651" s="113">
        <f t="shared" si="807"/>
        <v>1118.26761816</v>
      </c>
      <c r="D1651" s="114">
        <f t="shared" si="802"/>
        <v>7205.03</v>
      </c>
      <c r="E1651" s="115">
        <f t="shared" si="816"/>
        <v>7245.38</v>
      </c>
      <c r="F1651" s="116">
        <f t="shared" si="817"/>
        <v>45738</v>
      </c>
      <c r="G1651" s="117">
        <f t="shared" si="795"/>
        <v>5.6002542668107669E-3</v>
      </c>
      <c r="H1651" s="118">
        <f t="shared" si="808"/>
        <v>45797</v>
      </c>
      <c r="I1651" s="118">
        <f t="shared" si="796"/>
        <v>45797</v>
      </c>
      <c r="J1651" s="119">
        <f t="shared" si="803"/>
        <v>19</v>
      </c>
      <c r="K1651" s="119">
        <f t="shared" si="818"/>
        <v>18</v>
      </c>
      <c r="L1651" s="8">
        <f t="shared" si="804"/>
        <v>1.00530472</v>
      </c>
      <c r="M1651" s="120">
        <f t="shared" si="819"/>
        <v>1.0131006499999999</v>
      </c>
      <c r="N1651" s="120">
        <f t="shared" si="812"/>
        <v>1.3456840251358331</v>
      </c>
      <c r="O1651" s="113">
        <f t="shared" si="815"/>
        <v>1.3528225</v>
      </c>
      <c r="P1651" s="113">
        <f t="shared" si="797"/>
        <v>1512.8175948600001</v>
      </c>
      <c r="Q1651" s="11">
        <f t="shared" si="809"/>
        <v>0</v>
      </c>
      <c r="R1651" s="30">
        <f t="shared" si="805"/>
        <v>0</v>
      </c>
      <c r="S1651" s="8">
        <f t="shared" si="798"/>
        <v>0</v>
      </c>
      <c r="T1651" s="122">
        <f t="shared" si="806"/>
        <v>0.13059999999999999</v>
      </c>
      <c r="U1651" s="121">
        <f t="shared" si="814"/>
        <v>18</v>
      </c>
      <c r="V1651" s="121">
        <v>252</v>
      </c>
      <c r="W1651" s="120">
        <f t="shared" si="799"/>
        <v>1.008806297</v>
      </c>
      <c r="X1651" s="113">
        <f t="shared" si="813"/>
        <v>13.32232104</v>
      </c>
      <c r="Y1651" s="113">
        <f t="shared" si="800"/>
        <v>0</v>
      </c>
      <c r="Z1651" s="125" t="str">
        <f t="shared" si="810"/>
        <v>J=</v>
      </c>
      <c r="AA1651" s="118">
        <f t="shared" si="811"/>
        <v>45797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>
        <f t="shared" si="801"/>
        <v>45797</v>
      </c>
      <c r="B1652" s="113">
        <f t="shared" si="794"/>
        <v>1527.33233363</v>
      </c>
      <c r="C1652" s="113">
        <f t="shared" si="807"/>
        <v>1118.26761816</v>
      </c>
      <c r="D1652" s="114">
        <f t="shared" si="802"/>
        <v>7205.03</v>
      </c>
      <c r="E1652" s="115">
        <f t="shared" si="816"/>
        <v>7245.38</v>
      </c>
      <c r="F1652" s="116">
        <f t="shared" si="817"/>
        <v>45738</v>
      </c>
      <c r="G1652" s="117">
        <f t="shared" si="795"/>
        <v>5.6002542668107669E-3</v>
      </c>
      <c r="H1652" s="118">
        <f t="shared" si="808"/>
        <v>45828</v>
      </c>
      <c r="I1652" s="118">
        <f t="shared" si="796"/>
        <v>45797</v>
      </c>
      <c r="J1652" s="119">
        <f t="shared" si="803"/>
        <v>19</v>
      </c>
      <c r="K1652" s="119">
        <f t="shared" si="818"/>
        <v>19</v>
      </c>
      <c r="L1652" s="8">
        <f t="shared" si="804"/>
        <v>1.0056002500000001</v>
      </c>
      <c r="M1652" s="120">
        <f t="shared" si="819"/>
        <v>1.0131006499999999</v>
      </c>
      <c r="N1652" s="120">
        <f t="shared" si="812"/>
        <v>1.3456840251358331</v>
      </c>
      <c r="O1652" s="113">
        <f t="shared" si="815"/>
        <v>1.35322019</v>
      </c>
      <c r="P1652" s="113">
        <f t="shared" si="797"/>
        <v>1513.26231871</v>
      </c>
      <c r="Q1652" s="11">
        <f t="shared" si="809"/>
        <v>54</v>
      </c>
      <c r="R1652" s="30">
        <f t="shared" si="805"/>
        <v>0</v>
      </c>
      <c r="S1652" s="8">
        <f t="shared" si="798"/>
        <v>0</v>
      </c>
      <c r="T1652" s="122">
        <f t="shared" si="806"/>
        <v>0.13059999999999999</v>
      </c>
      <c r="U1652" s="121">
        <f t="shared" si="814"/>
        <v>19</v>
      </c>
      <c r="V1652" s="121">
        <v>252</v>
      </c>
      <c r="W1652" s="120">
        <f t="shared" si="799"/>
        <v>1.0092978029999999</v>
      </c>
      <c r="X1652" s="113">
        <f t="shared" si="813"/>
        <v>14.07001492</v>
      </c>
      <c r="Y1652" s="113">
        <f t="shared" si="800"/>
        <v>14.07001492</v>
      </c>
      <c r="Z1652" s="125" t="str">
        <f t="shared" si="810"/>
        <v>J=</v>
      </c>
      <c r="AA1652" s="118">
        <f t="shared" si="811"/>
        <v>45797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>
        <f t="shared" si="801"/>
        <v>45798</v>
      </c>
      <c r="B1653" s="113">
        <f t="shared" si="794"/>
        <v>1514.2949484399999</v>
      </c>
      <c r="C1653" s="113">
        <f t="shared" si="807"/>
        <v>1118.26761816</v>
      </c>
      <c r="D1653" s="114">
        <f t="shared" si="802"/>
        <v>7245.38</v>
      </c>
      <c r="E1653" s="115">
        <f t="shared" si="816"/>
        <v>7276.54</v>
      </c>
      <c r="F1653" s="116">
        <f t="shared" si="817"/>
        <v>45767</v>
      </c>
      <c r="G1653" s="117">
        <f t="shared" si="795"/>
        <v>4.3006716003852752E-3</v>
      </c>
      <c r="H1653" s="118">
        <f t="shared" si="808"/>
        <v>45828</v>
      </c>
      <c r="I1653" s="118">
        <f t="shared" si="796"/>
        <v>45828</v>
      </c>
      <c r="J1653" s="119">
        <f t="shared" si="803"/>
        <v>22</v>
      </c>
      <c r="K1653" s="119">
        <f t="shared" si="818"/>
        <v>1</v>
      </c>
      <c r="L1653" s="8">
        <f t="shared" si="804"/>
        <v>1.0001950799999999</v>
      </c>
      <c r="M1653" s="120">
        <f t="shared" si="819"/>
        <v>1.0056002500000001</v>
      </c>
      <c r="N1653" s="120">
        <f t="shared" si="812"/>
        <v>1.3532201920976001</v>
      </c>
      <c r="O1653" s="113">
        <f t="shared" si="815"/>
        <v>1.35348417</v>
      </c>
      <c r="P1653" s="113">
        <f t="shared" si="797"/>
        <v>1513.557519</v>
      </c>
      <c r="Q1653" s="11">
        <f t="shared" si="809"/>
        <v>0</v>
      </c>
      <c r="R1653" s="30">
        <f t="shared" si="805"/>
        <v>0</v>
      </c>
      <c r="S1653" s="8">
        <f t="shared" si="798"/>
        <v>0</v>
      </c>
      <c r="T1653" s="122">
        <f t="shared" si="806"/>
        <v>0.13059999999999999</v>
      </c>
      <c r="U1653" s="121">
        <f t="shared" si="814"/>
        <v>1</v>
      </c>
      <c r="V1653" s="121">
        <v>252</v>
      </c>
      <c r="W1653" s="120">
        <f t="shared" si="799"/>
        <v>1.000487216</v>
      </c>
      <c r="X1653" s="113">
        <f t="shared" si="813"/>
        <v>0.73742943999999999</v>
      </c>
      <c r="Y1653" s="113">
        <f t="shared" si="800"/>
        <v>0</v>
      </c>
      <c r="Z1653" s="125" t="str">
        <f t="shared" si="810"/>
        <v>J=</v>
      </c>
      <c r="AA1653" s="118">
        <f t="shared" si="811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>
        <f t="shared" si="801"/>
        <v>45799</v>
      </c>
      <c r="B1654" s="113">
        <f t="shared" si="794"/>
        <v>1515.32829176</v>
      </c>
      <c r="C1654" s="113">
        <f t="shared" si="807"/>
        <v>1118.26761816</v>
      </c>
      <c r="D1654" s="114">
        <f t="shared" si="802"/>
        <v>7245.38</v>
      </c>
      <c r="E1654" s="115">
        <f t="shared" si="816"/>
        <v>7276.54</v>
      </c>
      <c r="F1654" s="116">
        <f t="shared" si="817"/>
        <v>45767</v>
      </c>
      <c r="G1654" s="117">
        <f t="shared" si="795"/>
        <v>4.3006716003852752E-3</v>
      </c>
      <c r="H1654" s="118">
        <f t="shared" si="808"/>
        <v>45828</v>
      </c>
      <c r="I1654" s="118">
        <f t="shared" si="796"/>
        <v>45828</v>
      </c>
      <c r="J1654" s="119">
        <f t="shared" si="803"/>
        <v>22</v>
      </c>
      <c r="K1654" s="119">
        <f t="shared" si="818"/>
        <v>2</v>
      </c>
      <c r="L1654" s="8">
        <f t="shared" si="804"/>
        <v>1.0003902</v>
      </c>
      <c r="M1654" s="120">
        <f t="shared" si="819"/>
        <v>1.0056002500000001</v>
      </c>
      <c r="N1654" s="120">
        <f t="shared" si="812"/>
        <v>1.3532201920976001</v>
      </c>
      <c r="O1654" s="113">
        <f t="shared" si="815"/>
        <v>1.35374821</v>
      </c>
      <c r="P1654" s="113">
        <f t="shared" si="797"/>
        <v>1513.85278638</v>
      </c>
      <c r="Q1654" s="11">
        <f t="shared" si="809"/>
        <v>0</v>
      </c>
      <c r="R1654" s="30">
        <f t="shared" si="805"/>
        <v>0</v>
      </c>
      <c r="S1654" s="8">
        <f t="shared" si="798"/>
        <v>0</v>
      </c>
      <c r="T1654" s="122">
        <f t="shared" si="806"/>
        <v>0.13059999999999999</v>
      </c>
      <c r="U1654" s="121">
        <f t="shared" si="814"/>
        <v>2</v>
      </c>
      <c r="V1654" s="121">
        <v>252</v>
      </c>
      <c r="W1654" s="120">
        <f t="shared" si="799"/>
        <v>1.0009746690000001</v>
      </c>
      <c r="X1654" s="113">
        <f t="shared" si="813"/>
        <v>1.47550538</v>
      </c>
      <c r="Y1654" s="113">
        <f t="shared" si="800"/>
        <v>0</v>
      </c>
      <c r="Z1654" s="125" t="str">
        <f t="shared" si="810"/>
        <v>J=</v>
      </c>
      <c r="AA1654" s="118">
        <f t="shared" si="811"/>
        <v>45828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>
        <f t="shared" si="801"/>
        <v>45800</v>
      </c>
      <c r="B1655" s="113">
        <f t="shared" si="794"/>
        <v>1516.3623489900001</v>
      </c>
      <c r="C1655" s="113">
        <f t="shared" si="807"/>
        <v>1118.26761816</v>
      </c>
      <c r="D1655" s="114">
        <f t="shared" si="802"/>
        <v>7245.38</v>
      </c>
      <c r="E1655" s="115">
        <f t="shared" si="816"/>
        <v>7276.54</v>
      </c>
      <c r="F1655" s="116">
        <f t="shared" si="817"/>
        <v>45767</v>
      </c>
      <c r="G1655" s="117">
        <f t="shared" si="795"/>
        <v>4.3006716003852752E-3</v>
      </c>
      <c r="H1655" s="118">
        <f t="shared" si="808"/>
        <v>45828</v>
      </c>
      <c r="I1655" s="118">
        <f t="shared" si="796"/>
        <v>45828</v>
      </c>
      <c r="J1655" s="119">
        <f t="shared" si="803"/>
        <v>22</v>
      </c>
      <c r="K1655" s="119">
        <f t="shared" si="818"/>
        <v>3</v>
      </c>
      <c r="L1655" s="8">
        <f t="shared" si="804"/>
        <v>1.0005853600000001</v>
      </c>
      <c r="M1655" s="120">
        <f t="shared" si="819"/>
        <v>1.0056002500000001</v>
      </c>
      <c r="N1655" s="120">
        <f t="shared" si="812"/>
        <v>1.3532201920976001</v>
      </c>
      <c r="O1655" s="113">
        <f t="shared" si="815"/>
        <v>1.3540123100000001</v>
      </c>
      <c r="P1655" s="113">
        <f t="shared" si="797"/>
        <v>1514.1481208600001</v>
      </c>
      <c r="Q1655" s="11">
        <f t="shared" si="809"/>
        <v>0</v>
      </c>
      <c r="R1655" s="30">
        <f t="shared" si="805"/>
        <v>0</v>
      </c>
      <c r="S1655" s="8">
        <f t="shared" si="798"/>
        <v>0</v>
      </c>
      <c r="T1655" s="122">
        <f t="shared" si="806"/>
        <v>0.13059999999999999</v>
      </c>
      <c r="U1655" s="121">
        <f t="shared" si="814"/>
        <v>3</v>
      </c>
      <c r="V1655" s="121">
        <v>252</v>
      </c>
      <c r="W1655" s="120">
        <f t="shared" si="799"/>
        <v>1.001462359</v>
      </c>
      <c r="X1655" s="113">
        <f t="shared" si="813"/>
        <v>2.21422813</v>
      </c>
      <c r="Y1655" s="113">
        <f t="shared" si="800"/>
        <v>0</v>
      </c>
      <c r="Z1655" s="125" t="str">
        <f t="shared" si="810"/>
        <v>J=</v>
      </c>
      <c r="AA1655" s="118">
        <f t="shared" si="811"/>
        <v>45828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>
        <f t="shared" si="801"/>
        <v>45801</v>
      </c>
      <c r="B1656" s="113">
        <f t="shared" si="794"/>
        <v>1517.39711225</v>
      </c>
      <c r="C1656" s="113">
        <f t="shared" si="807"/>
        <v>1118.26761816</v>
      </c>
      <c r="D1656" s="114">
        <f t="shared" si="802"/>
        <v>7245.38</v>
      </c>
      <c r="E1656" s="115">
        <f t="shared" si="816"/>
        <v>7276.54</v>
      </c>
      <c r="F1656" s="116">
        <f t="shared" si="817"/>
        <v>45767</v>
      </c>
      <c r="G1656" s="117">
        <f t="shared" si="795"/>
        <v>4.3006716003852752E-3</v>
      </c>
      <c r="H1656" s="118">
        <f t="shared" si="808"/>
        <v>45828</v>
      </c>
      <c r="I1656" s="118">
        <f t="shared" si="796"/>
        <v>45828</v>
      </c>
      <c r="J1656" s="119">
        <f t="shared" si="803"/>
        <v>22</v>
      </c>
      <c r="K1656" s="119">
        <f t="shared" si="818"/>
        <v>4</v>
      </c>
      <c r="L1656" s="8">
        <f t="shared" si="804"/>
        <v>1.0007805599999999</v>
      </c>
      <c r="M1656" s="120">
        <f t="shared" si="819"/>
        <v>1.0056002500000001</v>
      </c>
      <c r="N1656" s="120">
        <f t="shared" si="812"/>
        <v>1.3532201920976001</v>
      </c>
      <c r="O1656" s="113">
        <f t="shared" si="815"/>
        <v>1.3542764599999999</v>
      </c>
      <c r="P1656" s="113">
        <f t="shared" si="797"/>
        <v>1514.44351125</v>
      </c>
      <c r="Q1656" s="11">
        <f t="shared" si="809"/>
        <v>0</v>
      </c>
      <c r="R1656" s="30">
        <f t="shared" si="805"/>
        <v>0</v>
      </c>
      <c r="S1656" s="8">
        <f t="shared" si="798"/>
        <v>0</v>
      </c>
      <c r="T1656" s="122">
        <f t="shared" si="806"/>
        <v>0.13059999999999999</v>
      </c>
      <c r="U1656" s="121">
        <f t="shared" si="814"/>
        <v>4</v>
      </c>
      <c r="V1656" s="121">
        <v>252</v>
      </c>
      <c r="W1656" s="120">
        <f t="shared" si="799"/>
        <v>1.001950288</v>
      </c>
      <c r="X1656" s="113">
        <f t="shared" si="813"/>
        <v>2.9536009999999999</v>
      </c>
      <c r="Y1656" s="113">
        <f t="shared" si="800"/>
        <v>0</v>
      </c>
      <c r="Z1656" s="125" t="str">
        <f t="shared" si="810"/>
        <v>J=</v>
      </c>
      <c r="AA1656" s="118">
        <f t="shared" si="811"/>
        <v>45828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>
        <f t="shared" si="801"/>
        <v>45802</v>
      </c>
      <c r="B1657" s="113">
        <f t="shared" si="794"/>
        <v>1517.39711225</v>
      </c>
      <c r="C1657" s="113">
        <f t="shared" si="807"/>
        <v>1118.26761816</v>
      </c>
      <c r="D1657" s="114">
        <f t="shared" si="802"/>
        <v>7245.38</v>
      </c>
      <c r="E1657" s="115">
        <f t="shared" si="816"/>
        <v>7276.54</v>
      </c>
      <c r="F1657" s="116">
        <f t="shared" si="817"/>
        <v>45767</v>
      </c>
      <c r="G1657" s="117">
        <f t="shared" si="795"/>
        <v>4.3006716003852752E-3</v>
      </c>
      <c r="H1657" s="118">
        <f t="shared" si="808"/>
        <v>45828</v>
      </c>
      <c r="I1657" s="118">
        <f t="shared" si="796"/>
        <v>45828</v>
      </c>
      <c r="J1657" s="119">
        <f t="shared" si="803"/>
        <v>22</v>
      </c>
      <c r="K1657" s="119">
        <f t="shared" si="818"/>
        <v>4</v>
      </c>
      <c r="L1657" s="8">
        <f t="shared" si="804"/>
        <v>1.0007805599999999</v>
      </c>
      <c r="M1657" s="120">
        <f t="shared" si="819"/>
        <v>1.0056002500000001</v>
      </c>
      <c r="N1657" s="120">
        <f t="shared" si="812"/>
        <v>1.3532201920976001</v>
      </c>
      <c r="O1657" s="113">
        <f t="shared" si="815"/>
        <v>1.3542764599999999</v>
      </c>
      <c r="P1657" s="113">
        <f t="shared" si="797"/>
        <v>1514.44351125</v>
      </c>
      <c r="Q1657" s="11">
        <f t="shared" si="809"/>
        <v>0</v>
      </c>
      <c r="R1657" s="30">
        <f t="shared" si="805"/>
        <v>0</v>
      </c>
      <c r="S1657" s="8">
        <f t="shared" si="798"/>
        <v>0</v>
      </c>
      <c r="T1657" s="122">
        <f t="shared" si="806"/>
        <v>0.13059999999999999</v>
      </c>
      <c r="U1657" s="121">
        <f t="shared" si="814"/>
        <v>4</v>
      </c>
      <c r="V1657" s="121">
        <v>252</v>
      </c>
      <c r="W1657" s="120">
        <f t="shared" si="799"/>
        <v>1.001950288</v>
      </c>
      <c r="X1657" s="113">
        <f t="shared" si="813"/>
        <v>2.9536009999999999</v>
      </c>
      <c r="Y1657" s="113">
        <f t="shared" si="800"/>
        <v>0</v>
      </c>
      <c r="Z1657" s="125" t="str">
        <f t="shared" si="810"/>
        <v>J=</v>
      </c>
      <c r="AA1657" s="118">
        <f t="shared" si="811"/>
        <v>45828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>
        <f t="shared" si="801"/>
        <v>45803</v>
      </c>
      <c r="B1658" s="113">
        <f t="shared" si="794"/>
        <v>1517.39711225</v>
      </c>
      <c r="C1658" s="113">
        <f t="shared" si="807"/>
        <v>1118.26761816</v>
      </c>
      <c r="D1658" s="114">
        <f t="shared" si="802"/>
        <v>7245.38</v>
      </c>
      <c r="E1658" s="115">
        <f t="shared" si="816"/>
        <v>7276.54</v>
      </c>
      <c r="F1658" s="116">
        <f t="shared" si="817"/>
        <v>45767</v>
      </c>
      <c r="G1658" s="117">
        <f t="shared" si="795"/>
        <v>4.3006716003852752E-3</v>
      </c>
      <c r="H1658" s="118">
        <f t="shared" si="808"/>
        <v>45828</v>
      </c>
      <c r="I1658" s="118">
        <f t="shared" si="796"/>
        <v>45828</v>
      </c>
      <c r="J1658" s="119">
        <f t="shared" si="803"/>
        <v>22</v>
      </c>
      <c r="K1658" s="119">
        <f t="shared" si="818"/>
        <v>4</v>
      </c>
      <c r="L1658" s="8">
        <f t="shared" si="804"/>
        <v>1.0007805599999999</v>
      </c>
      <c r="M1658" s="120">
        <f t="shared" si="819"/>
        <v>1.0056002500000001</v>
      </c>
      <c r="N1658" s="120">
        <f t="shared" si="812"/>
        <v>1.3532201920976001</v>
      </c>
      <c r="O1658" s="113">
        <f t="shared" si="815"/>
        <v>1.3542764599999999</v>
      </c>
      <c r="P1658" s="113">
        <f t="shared" si="797"/>
        <v>1514.44351125</v>
      </c>
      <c r="Q1658" s="11">
        <f t="shared" si="809"/>
        <v>0</v>
      </c>
      <c r="R1658" s="30">
        <f t="shared" si="805"/>
        <v>0</v>
      </c>
      <c r="S1658" s="8">
        <f t="shared" si="798"/>
        <v>0</v>
      </c>
      <c r="T1658" s="122">
        <f t="shared" si="806"/>
        <v>0.13059999999999999</v>
      </c>
      <c r="U1658" s="121">
        <f t="shared" si="814"/>
        <v>4</v>
      </c>
      <c r="V1658" s="121">
        <v>252</v>
      </c>
      <c r="W1658" s="120">
        <f t="shared" si="799"/>
        <v>1.001950288</v>
      </c>
      <c r="X1658" s="113">
        <f t="shared" si="813"/>
        <v>2.9536009999999999</v>
      </c>
      <c r="Y1658" s="113">
        <f t="shared" si="800"/>
        <v>0</v>
      </c>
      <c r="Z1658" s="125" t="str">
        <f t="shared" si="810"/>
        <v>J=</v>
      </c>
      <c r="AA1658" s="118">
        <f t="shared" si="811"/>
        <v>45828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>
        <f t="shared" si="801"/>
        <v>45804</v>
      </c>
      <c r="B1659" s="113">
        <f t="shared" si="794"/>
        <v>1518.43257881</v>
      </c>
      <c r="C1659" s="113">
        <f t="shared" si="807"/>
        <v>1118.26761816</v>
      </c>
      <c r="D1659" s="114">
        <f t="shared" si="802"/>
        <v>7245.38</v>
      </c>
      <c r="E1659" s="115">
        <f t="shared" si="816"/>
        <v>7276.54</v>
      </c>
      <c r="F1659" s="116">
        <f t="shared" si="817"/>
        <v>45767</v>
      </c>
      <c r="G1659" s="117">
        <f t="shared" si="795"/>
        <v>4.3006716003852752E-3</v>
      </c>
      <c r="H1659" s="118">
        <f t="shared" si="808"/>
        <v>45828</v>
      </c>
      <c r="I1659" s="118">
        <f t="shared" si="796"/>
        <v>45828</v>
      </c>
      <c r="J1659" s="119">
        <f t="shared" si="803"/>
        <v>22</v>
      </c>
      <c r="K1659" s="119">
        <f t="shared" si="818"/>
        <v>5</v>
      </c>
      <c r="L1659" s="8">
        <f t="shared" si="804"/>
        <v>1.0009758</v>
      </c>
      <c r="M1659" s="120">
        <f t="shared" si="819"/>
        <v>1.0056002500000001</v>
      </c>
      <c r="N1659" s="120">
        <f t="shared" si="812"/>
        <v>1.3532201920976001</v>
      </c>
      <c r="O1659" s="113">
        <f t="shared" si="815"/>
        <v>1.3545406600000001</v>
      </c>
      <c r="P1659" s="113">
        <f t="shared" si="797"/>
        <v>1514.7389575499999</v>
      </c>
      <c r="Q1659" s="11">
        <f t="shared" si="809"/>
        <v>0</v>
      </c>
      <c r="R1659" s="30">
        <f t="shared" si="805"/>
        <v>0</v>
      </c>
      <c r="S1659" s="8">
        <f t="shared" si="798"/>
        <v>0</v>
      </c>
      <c r="T1659" s="122">
        <f t="shared" si="806"/>
        <v>0.13059999999999999</v>
      </c>
      <c r="U1659" s="121">
        <f t="shared" si="814"/>
        <v>5</v>
      </c>
      <c r="V1659" s="121">
        <v>252</v>
      </c>
      <c r="W1659" s="120">
        <f t="shared" si="799"/>
        <v>1.002438454</v>
      </c>
      <c r="X1659" s="113">
        <f t="shared" si="813"/>
        <v>3.69362126</v>
      </c>
      <c r="Y1659" s="113">
        <f t="shared" si="800"/>
        <v>0</v>
      </c>
      <c r="Z1659" s="125" t="str">
        <f t="shared" si="810"/>
        <v>J=</v>
      </c>
      <c r="AA1659" s="118">
        <f t="shared" si="811"/>
        <v>45828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>
        <f t="shared" si="801"/>
        <v>45805</v>
      </c>
      <c r="B1660" s="113">
        <f t="shared" si="794"/>
        <v>1519.46876019</v>
      </c>
      <c r="C1660" s="113">
        <f t="shared" si="807"/>
        <v>1118.26761816</v>
      </c>
      <c r="D1660" s="114">
        <f t="shared" si="802"/>
        <v>7245.38</v>
      </c>
      <c r="E1660" s="115">
        <f t="shared" si="816"/>
        <v>7276.54</v>
      </c>
      <c r="F1660" s="116">
        <f t="shared" si="817"/>
        <v>45767</v>
      </c>
      <c r="G1660" s="117">
        <f t="shared" si="795"/>
        <v>4.3006716003852752E-3</v>
      </c>
      <c r="H1660" s="118">
        <f t="shared" si="808"/>
        <v>45828</v>
      </c>
      <c r="I1660" s="118">
        <f t="shared" si="796"/>
        <v>45828</v>
      </c>
      <c r="J1660" s="119">
        <f t="shared" si="803"/>
        <v>22</v>
      </c>
      <c r="K1660" s="119">
        <f t="shared" si="818"/>
        <v>6</v>
      </c>
      <c r="L1660" s="8">
        <f t="shared" si="804"/>
        <v>1.00117108</v>
      </c>
      <c r="M1660" s="120">
        <f t="shared" si="819"/>
        <v>1.0056002500000001</v>
      </c>
      <c r="N1660" s="120">
        <f t="shared" si="812"/>
        <v>1.3532201920976001</v>
      </c>
      <c r="O1660" s="113">
        <f t="shared" si="815"/>
        <v>1.3548049200000001</v>
      </c>
      <c r="P1660" s="113">
        <f t="shared" si="797"/>
        <v>1515.03447095</v>
      </c>
      <c r="Q1660" s="11">
        <f t="shared" si="809"/>
        <v>0</v>
      </c>
      <c r="R1660" s="30">
        <f t="shared" si="805"/>
        <v>0</v>
      </c>
      <c r="S1660" s="8">
        <f t="shared" si="798"/>
        <v>0</v>
      </c>
      <c r="T1660" s="122">
        <f t="shared" si="806"/>
        <v>0.13059999999999999</v>
      </c>
      <c r="U1660" s="121">
        <f t="shared" si="814"/>
        <v>6</v>
      </c>
      <c r="V1660" s="121">
        <v>252</v>
      </c>
      <c r="W1660" s="120">
        <f t="shared" si="799"/>
        <v>1.0029268570000001</v>
      </c>
      <c r="X1660" s="113">
        <f t="shared" si="813"/>
        <v>4.43428924</v>
      </c>
      <c r="Y1660" s="113">
        <f t="shared" si="800"/>
        <v>0</v>
      </c>
      <c r="Z1660" s="125" t="str">
        <f t="shared" si="810"/>
        <v>J=</v>
      </c>
      <c r="AA1660" s="118">
        <f t="shared" si="811"/>
        <v>45828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>
        <f t="shared" si="801"/>
        <v>45806</v>
      </c>
      <c r="B1661" s="113">
        <f t="shared" si="794"/>
        <v>1520.5056260599999</v>
      </c>
      <c r="C1661" s="113">
        <f t="shared" si="807"/>
        <v>1118.26761816</v>
      </c>
      <c r="D1661" s="114">
        <f t="shared" si="802"/>
        <v>7245.38</v>
      </c>
      <c r="E1661" s="115">
        <f t="shared" si="816"/>
        <v>7276.54</v>
      </c>
      <c r="F1661" s="116">
        <f t="shared" si="817"/>
        <v>45767</v>
      </c>
      <c r="G1661" s="117">
        <f t="shared" si="795"/>
        <v>4.3006716003852752E-3</v>
      </c>
      <c r="H1661" s="118">
        <f t="shared" si="808"/>
        <v>45828</v>
      </c>
      <c r="I1661" s="118">
        <f t="shared" si="796"/>
        <v>45828</v>
      </c>
      <c r="J1661" s="119">
        <f t="shared" si="803"/>
        <v>22</v>
      </c>
      <c r="K1661" s="119">
        <f t="shared" si="818"/>
        <v>7</v>
      </c>
      <c r="L1661" s="8">
        <f t="shared" si="804"/>
        <v>1.0013663900000001</v>
      </c>
      <c r="M1661" s="120">
        <f t="shared" si="819"/>
        <v>1.0056002500000001</v>
      </c>
      <c r="N1661" s="120">
        <f t="shared" si="812"/>
        <v>1.3532201920976001</v>
      </c>
      <c r="O1661" s="113">
        <f t="shared" si="815"/>
        <v>1.3550692099999999</v>
      </c>
      <c r="P1661" s="113">
        <f t="shared" si="797"/>
        <v>1515.3300179</v>
      </c>
      <c r="Q1661" s="11">
        <f t="shared" si="809"/>
        <v>0</v>
      </c>
      <c r="R1661" s="30">
        <f t="shared" si="805"/>
        <v>0</v>
      </c>
      <c r="S1661" s="8">
        <f t="shared" si="798"/>
        <v>0</v>
      </c>
      <c r="T1661" s="122">
        <f t="shared" si="806"/>
        <v>0.13059999999999999</v>
      </c>
      <c r="U1661" s="121">
        <f t="shared" si="814"/>
        <v>7</v>
      </c>
      <c r="V1661" s="121">
        <v>252</v>
      </c>
      <c r="W1661" s="120">
        <f t="shared" si="799"/>
        <v>1.0034154989999999</v>
      </c>
      <c r="X1661" s="113">
        <f t="shared" si="813"/>
        <v>5.1756081600000003</v>
      </c>
      <c r="Y1661" s="113">
        <f t="shared" si="800"/>
        <v>0</v>
      </c>
      <c r="Z1661" s="125" t="str">
        <f t="shared" si="810"/>
        <v>J=</v>
      </c>
      <c r="AA1661" s="118">
        <f t="shared" si="811"/>
        <v>45828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>
        <f t="shared" si="801"/>
        <v>45807</v>
      </c>
      <c r="B1662" s="113">
        <f t="shared" si="794"/>
        <v>1521.5432200600001</v>
      </c>
      <c r="C1662" s="113">
        <f t="shared" si="807"/>
        <v>1118.26761816</v>
      </c>
      <c r="D1662" s="114">
        <f t="shared" si="802"/>
        <v>7245.38</v>
      </c>
      <c r="E1662" s="115">
        <f t="shared" si="816"/>
        <v>7276.54</v>
      </c>
      <c r="F1662" s="116">
        <f t="shared" si="817"/>
        <v>45767</v>
      </c>
      <c r="G1662" s="117">
        <f t="shared" si="795"/>
        <v>4.3006716003852752E-3</v>
      </c>
      <c r="H1662" s="118">
        <f t="shared" si="808"/>
        <v>45828</v>
      </c>
      <c r="I1662" s="118">
        <f t="shared" si="796"/>
        <v>45828</v>
      </c>
      <c r="J1662" s="119">
        <f t="shared" si="803"/>
        <v>22</v>
      </c>
      <c r="K1662" s="119">
        <f t="shared" si="818"/>
        <v>8</v>
      </c>
      <c r="L1662" s="8">
        <f t="shared" si="804"/>
        <v>1.0015617400000001</v>
      </c>
      <c r="M1662" s="120">
        <f t="shared" si="819"/>
        <v>1.0056002500000001</v>
      </c>
      <c r="N1662" s="120">
        <f t="shared" si="812"/>
        <v>1.3532201920976001</v>
      </c>
      <c r="O1662" s="113">
        <f t="shared" si="815"/>
        <v>1.35533357</v>
      </c>
      <c r="P1662" s="113">
        <f t="shared" si="797"/>
        <v>1515.6256431300001</v>
      </c>
      <c r="Q1662" s="11">
        <f t="shared" si="809"/>
        <v>0</v>
      </c>
      <c r="R1662" s="30">
        <f t="shared" si="805"/>
        <v>0</v>
      </c>
      <c r="S1662" s="8">
        <f t="shared" si="798"/>
        <v>0</v>
      </c>
      <c r="T1662" s="122">
        <f t="shared" si="806"/>
        <v>0.13059999999999999</v>
      </c>
      <c r="U1662" s="121">
        <f t="shared" si="814"/>
        <v>8</v>
      </c>
      <c r="V1662" s="121">
        <v>252</v>
      </c>
      <c r="W1662" s="120">
        <f t="shared" si="799"/>
        <v>1.003904379</v>
      </c>
      <c r="X1662" s="113">
        <f t="shared" si="813"/>
        <v>5.9175769300000001</v>
      </c>
      <c r="Y1662" s="113">
        <f t="shared" si="800"/>
        <v>0</v>
      </c>
      <c r="Z1662" s="125" t="str">
        <f t="shared" si="810"/>
        <v>J=</v>
      </c>
      <c r="AA1662" s="118">
        <f t="shared" si="811"/>
        <v>45828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>
        <f t="shared" si="801"/>
        <v>45808</v>
      </c>
      <c r="B1663" s="113">
        <f t="shared" si="794"/>
        <v>1522.5815088300001</v>
      </c>
      <c r="C1663" s="113">
        <f t="shared" si="807"/>
        <v>1118.26761816</v>
      </c>
      <c r="D1663" s="114">
        <f t="shared" si="802"/>
        <v>7245.38</v>
      </c>
      <c r="E1663" s="115">
        <f t="shared" si="816"/>
        <v>7276.54</v>
      </c>
      <c r="F1663" s="116">
        <f t="shared" si="817"/>
        <v>45767</v>
      </c>
      <c r="G1663" s="117">
        <f t="shared" si="795"/>
        <v>4.3006716003852752E-3</v>
      </c>
      <c r="H1663" s="118">
        <f t="shared" si="808"/>
        <v>45828</v>
      </c>
      <c r="I1663" s="118">
        <f t="shared" si="796"/>
        <v>45828</v>
      </c>
      <c r="J1663" s="119">
        <f t="shared" si="803"/>
        <v>22</v>
      </c>
      <c r="K1663" s="119">
        <f t="shared" si="818"/>
        <v>9</v>
      </c>
      <c r="L1663" s="8">
        <f t="shared" si="804"/>
        <v>1.0017571300000001</v>
      </c>
      <c r="M1663" s="120">
        <f t="shared" si="819"/>
        <v>1.0056002500000001</v>
      </c>
      <c r="N1663" s="120">
        <f t="shared" si="812"/>
        <v>1.3532201920976001</v>
      </c>
      <c r="O1663" s="113">
        <f t="shared" si="815"/>
        <v>1.35559797</v>
      </c>
      <c r="P1663" s="113">
        <f t="shared" si="797"/>
        <v>1515.92131309</v>
      </c>
      <c r="Q1663" s="11">
        <f t="shared" si="809"/>
        <v>0</v>
      </c>
      <c r="R1663" s="30">
        <f t="shared" si="805"/>
        <v>0</v>
      </c>
      <c r="S1663" s="8">
        <f t="shared" si="798"/>
        <v>0</v>
      </c>
      <c r="T1663" s="122">
        <f t="shared" si="806"/>
        <v>0.13059999999999999</v>
      </c>
      <c r="U1663" s="121">
        <f t="shared" si="814"/>
        <v>9</v>
      </c>
      <c r="V1663" s="121">
        <v>252</v>
      </c>
      <c r="W1663" s="120">
        <f t="shared" si="799"/>
        <v>1.0043934969999999</v>
      </c>
      <c r="X1663" s="113">
        <f t="shared" si="813"/>
        <v>6.6601957399999998</v>
      </c>
      <c r="Y1663" s="113">
        <f t="shared" si="800"/>
        <v>0</v>
      </c>
      <c r="Z1663" s="125" t="str">
        <f t="shared" si="810"/>
        <v>J=</v>
      </c>
      <c r="AA1663" s="118">
        <f t="shared" si="811"/>
        <v>45828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>
        <f t="shared" si="801"/>
        <v>45809</v>
      </c>
      <c r="B1664" s="113">
        <f t="shared" si="794"/>
        <v>1522.5815088300001</v>
      </c>
      <c r="C1664" s="113">
        <f t="shared" si="807"/>
        <v>1118.26761816</v>
      </c>
      <c r="D1664" s="114">
        <f t="shared" si="802"/>
        <v>7245.38</v>
      </c>
      <c r="E1664" s="115">
        <f t="shared" si="816"/>
        <v>7276.54</v>
      </c>
      <c r="F1664" s="116">
        <f t="shared" si="817"/>
        <v>45767</v>
      </c>
      <c r="G1664" s="117">
        <f t="shared" si="795"/>
        <v>4.3006716003852752E-3</v>
      </c>
      <c r="H1664" s="118">
        <f t="shared" si="808"/>
        <v>45828</v>
      </c>
      <c r="I1664" s="118">
        <f t="shared" si="796"/>
        <v>45828</v>
      </c>
      <c r="J1664" s="119">
        <f t="shared" si="803"/>
        <v>22</v>
      </c>
      <c r="K1664" s="119">
        <f t="shared" si="818"/>
        <v>9</v>
      </c>
      <c r="L1664" s="8">
        <f t="shared" si="804"/>
        <v>1.0017571300000001</v>
      </c>
      <c r="M1664" s="120">
        <f t="shared" si="819"/>
        <v>1.0056002500000001</v>
      </c>
      <c r="N1664" s="120">
        <f t="shared" si="812"/>
        <v>1.3532201920976001</v>
      </c>
      <c r="O1664" s="113">
        <f t="shared" si="815"/>
        <v>1.35559797</v>
      </c>
      <c r="P1664" s="113">
        <f t="shared" si="797"/>
        <v>1515.92131309</v>
      </c>
      <c r="Q1664" s="11">
        <f t="shared" si="809"/>
        <v>0</v>
      </c>
      <c r="R1664" s="30">
        <f t="shared" si="805"/>
        <v>0</v>
      </c>
      <c r="S1664" s="8">
        <f t="shared" si="798"/>
        <v>0</v>
      </c>
      <c r="T1664" s="122">
        <f t="shared" si="806"/>
        <v>0.13059999999999999</v>
      </c>
      <c r="U1664" s="121">
        <f t="shared" si="814"/>
        <v>9</v>
      </c>
      <c r="V1664" s="121">
        <v>252</v>
      </c>
      <c r="W1664" s="120">
        <f t="shared" si="799"/>
        <v>1.0043934969999999</v>
      </c>
      <c r="X1664" s="113">
        <f t="shared" si="813"/>
        <v>6.6601957399999998</v>
      </c>
      <c r="Y1664" s="113">
        <f t="shared" si="800"/>
        <v>0</v>
      </c>
      <c r="Z1664" s="125" t="str">
        <f t="shared" si="810"/>
        <v>J=</v>
      </c>
      <c r="AA1664" s="118">
        <f t="shared" si="811"/>
        <v>45828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>
        <f t="shared" si="801"/>
        <v>45810</v>
      </c>
      <c r="B1665" s="113">
        <f t="shared" si="794"/>
        <v>1522.5815088300001</v>
      </c>
      <c r="C1665" s="113">
        <f t="shared" si="807"/>
        <v>1118.26761816</v>
      </c>
      <c r="D1665" s="114">
        <f t="shared" si="802"/>
        <v>7245.38</v>
      </c>
      <c r="E1665" s="115">
        <f t="shared" si="816"/>
        <v>7276.54</v>
      </c>
      <c r="F1665" s="116">
        <f t="shared" si="817"/>
        <v>45767</v>
      </c>
      <c r="G1665" s="117">
        <f t="shared" si="795"/>
        <v>4.3006716003852752E-3</v>
      </c>
      <c r="H1665" s="118">
        <f t="shared" si="808"/>
        <v>45828</v>
      </c>
      <c r="I1665" s="118">
        <f t="shared" si="796"/>
        <v>45828</v>
      </c>
      <c r="J1665" s="119">
        <f t="shared" si="803"/>
        <v>22</v>
      </c>
      <c r="K1665" s="119">
        <f t="shared" si="818"/>
        <v>9</v>
      </c>
      <c r="L1665" s="8">
        <f t="shared" si="804"/>
        <v>1.0017571300000001</v>
      </c>
      <c r="M1665" s="120">
        <f t="shared" si="819"/>
        <v>1.0056002500000001</v>
      </c>
      <c r="N1665" s="120">
        <f t="shared" si="812"/>
        <v>1.3532201920976001</v>
      </c>
      <c r="O1665" s="113">
        <f t="shared" si="815"/>
        <v>1.35559797</v>
      </c>
      <c r="P1665" s="113">
        <f t="shared" si="797"/>
        <v>1515.92131309</v>
      </c>
      <c r="Q1665" s="11">
        <f t="shared" si="809"/>
        <v>0</v>
      </c>
      <c r="R1665" s="30">
        <f t="shared" si="805"/>
        <v>0</v>
      </c>
      <c r="S1665" s="8">
        <f t="shared" si="798"/>
        <v>0</v>
      </c>
      <c r="T1665" s="122">
        <f t="shared" si="806"/>
        <v>0.13059999999999999</v>
      </c>
      <c r="U1665" s="121">
        <f t="shared" si="814"/>
        <v>9</v>
      </c>
      <c r="V1665" s="121">
        <v>252</v>
      </c>
      <c r="W1665" s="120">
        <f t="shared" si="799"/>
        <v>1.0043934969999999</v>
      </c>
      <c r="X1665" s="113">
        <f t="shared" si="813"/>
        <v>6.6601957399999998</v>
      </c>
      <c r="Y1665" s="113">
        <f t="shared" si="800"/>
        <v>0</v>
      </c>
      <c r="Z1665" s="125" t="str">
        <f t="shared" si="810"/>
        <v>J=</v>
      </c>
      <c r="AA1665" s="118">
        <f t="shared" si="811"/>
        <v>45828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>
        <f t="shared" si="801"/>
        <v>45811</v>
      </c>
      <c r="B1666" s="113">
        <f t="shared" si="794"/>
        <v>1523.62051511</v>
      </c>
      <c r="C1666" s="113">
        <f t="shared" si="807"/>
        <v>1118.26761816</v>
      </c>
      <c r="D1666" s="114">
        <f t="shared" si="802"/>
        <v>7245.38</v>
      </c>
      <c r="E1666" s="115">
        <f t="shared" si="816"/>
        <v>7276.54</v>
      </c>
      <c r="F1666" s="116">
        <f t="shared" si="817"/>
        <v>45767</v>
      </c>
      <c r="G1666" s="117">
        <f t="shared" si="795"/>
        <v>4.3006716003852752E-3</v>
      </c>
      <c r="H1666" s="118">
        <f t="shared" si="808"/>
        <v>45828</v>
      </c>
      <c r="I1666" s="118">
        <f t="shared" si="796"/>
        <v>45828</v>
      </c>
      <c r="J1666" s="119">
        <f t="shared" si="803"/>
        <v>22</v>
      </c>
      <c r="K1666" s="119">
        <f t="shared" si="818"/>
        <v>10</v>
      </c>
      <c r="L1666" s="8">
        <f t="shared" si="804"/>
        <v>1.0019525600000001</v>
      </c>
      <c r="M1666" s="120">
        <f t="shared" si="819"/>
        <v>1.0056002500000001</v>
      </c>
      <c r="N1666" s="120">
        <f t="shared" si="812"/>
        <v>1.3532201920976001</v>
      </c>
      <c r="O1666" s="113">
        <f t="shared" si="815"/>
        <v>1.35586243</v>
      </c>
      <c r="P1666" s="113">
        <f t="shared" si="797"/>
        <v>1516.2170501400001</v>
      </c>
      <c r="Q1666" s="11">
        <f t="shared" si="809"/>
        <v>0</v>
      </c>
      <c r="R1666" s="30">
        <f t="shared" si="805"/>
        <v>0</v>
      </c>
      <c r="S1666" s="8">
        <f t="shared" si="798"/>
        <v>0</v>
      </c>
      <c r="T1666" s="122">
        <f t="shared" si="806"/>
        <v>0.13059999999999999</v>
      </c>
      <c r="U1666" s="121">
        <f t="shared" si="814"/>
        <v>10</v>
      </c>
      <c r="V1666" s="121">
        <v>252</v>
      </c>
      <c r="W1666" s="120">
        <f t="shared" si="799"/>
        <v>1.004882853</v>
      </c>
      <c r="X1666" s="113">
        <f t="shared" si="813"/>
        <v>7.4034649699999999</v>
      </c>
      <c r="Y1666" s="113">
        <f t="shared" si="800"/>
        <v>0</v>
      </c>
      <c r="Z1666" s="125" t="str">
        <f t="shared" si="810"/>
        <v>J=</v>
      </c>
      <c r="AA1666" s="118">
        <f t="shared" si="811"/>
        <v>45828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>
        <f t="shared" si="801"/>
        <v>45812</v>
      </c>
      <c r="B1667" s="113">
        <f t="shared" si="794"/>
        <v>1524.66021826</v>
      </c>
      <c r="C1667" s="113">
        <f t="shared" si="807"/>
        <v>1118.26761816</v>
      </c>
      <c r="D1667" s="114">
        <f t="shared" si="802"/>
        <v>7245.38</v>
      </c>
      <c r="E1667" s="115">
        <f t="shared" si="816"/>
        <v>7276.54</v>
      </c>
      <c r="F1667" s="116">
        <f t="shared" si="817"/>
        <v>45767</v>
      </c>
      <c r="G1667" s="117">
        <f t="shared" si="795"/>
        <v>4.3006716003852752E-3</v>
      </c>
      <c r="H1667" s="118">
        <f t="shared" si="808"/>
        <v>45828</v>
      </c>
      <c r="I1667" s="118">
        <f t="shared" si="796"/>
        <v>45828</v>
      </c>
      <c r="J1667" s="119">
        <f t="shared" si="803"/>
        <v>22</v>
      </c>
      <c r="K1667" s="119">
        <f t="shared" si="818"/>
        <v>11</v>
      </c>
      <c r="L1667" s="8">
        <f t="shared" si="804"/>
        <v>1.0021480199999999</v>
      </c>
      <c r="M1667" s="120">
        <f t="shared" si="819"/>
        <v>1.0056002500000001</v>
      </c>
      <c r="N1667" s="120">
        <f t="shared" si="812"/>
        <v>1.3532201920976001</v>
      </c>
      <c r="O1667" s="113">
        <f t="shared" si="815"/>
        <v>1.3561269300000001</v>
      </c>
      <c r="P1667" s="113">
        <f t="shared" si="797"/>
        <v>1516.5128319299999</v>
      </c>
      <c r="Q1667" s="11">
        <f t="shared" si="809"/>
        <v>0</v>
      </c>
      <c r="R1667" s="30">
        <f t="shared" si="805"/>
        <v>0</v>
      </c>
      <c r="S1667" s="8">
        <f t="shared" si="798"/>
        <v>0</v>
      </c>
      <c r="T1667" s="122">
        <f t="shared" si="806"/>
        <v>0.13059999999999999</v>
      </c>
      <c r="U1667" s="121">
        <f t="shared" si="814"/>
        <v>11</v>
      </c>
      <c r="V1667" s="121">
        <v>252</v>
      </c>
      <c r="W1667" s="120">
        <f t="shared" si="799"/>
        <v>1.0053724479999999</v>
      </c>
      <c r="X1667" s="113">
        <f t="shared" si="813"/>
        <v>8.1473863299999998</v>
      </c>
      <c r="Y1667" s="113">
        <f t="shared" si="800"/>
        <v>0</v>
      </c>
      <c r="Z1667" s="125" t="str">
        <f t="shared" si="810"/>
        <v>J=</v>
      </c>
      <c r="AA1667" s="118">
        <f t="shared" si="811"/>
        <v>45828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>
        <f t="shared" si="801"/>
        <v>45813</v>
      </c>
      <c r="B1668" s="113">
        <f t="shared" si="794"/>
        <v>1525.7006507599999</v>
      </c>
      <c r="C1668" s="113">
        <f t="shared" si="807"/>
        <v>1118.26761816</v>
      </c>
      <c r="D1668" s="114">
        <f t="shared" si="802"/>
        <v>7245.38</v>
      </c>
      <c r="E1668" s="115">
        <f t="shared" si="816"/>
        <v>7276.54</v>
      </c>
      <c r="F1668" s="116">
        <f t="shared" si="817"/>
        <v>45767</v>
      </c>
      <c r="G1668" s="117">
        <f t="shared" si="795"/>
        <v>4.3006716003852752E-3</v>
      </c>
      <c r="H1668" s="118">
        <f t="shared" si="808"/>
        <v>45828</v>
      </c>
      <c r="I1668" s="118">
        <f t="shared" si="796"/>
        <v>45828</v>
      </c>
      <c r="J1668" s="119">
        <f t="shared" si="803"/>
        <v>22</v>
      </c>
      <c r="K1668" s="119">
        <f t="shared" si="818"/>
        <v>12</v>
      </c>
      <c r="L1668" s="8">
        <f t="shared" si="804"/>
        <v>1.0023435300000001</v>
      </c>
      <c r="M1668" s="120">
        <f t="shared" si="819"/>
        <v>1.0056002500000001</v>
      </c>
      <c r="N1668" s="120">
        <f t="shared" si="812"/>
        <v>1.3532201920976001</v>
      </c>
      <c r="O1668" s="113">
        <f t="shared" si="815"/>
        <v>1.3563915</v>
      </c>
      <c r="P1668" s="113">
        <f t="shared" si="797"/>
        <v>1516.8086919899999</v>
      </c>
      <c r="Q1668" s="11">
        <f t="shared" si="809"/>
        <v>0</v>
      </c>
      <c r="R1668" s="30">
        <f t="shared" si="805"/>
        <v>0</v>
      </c>
      <c r="S1668" s="8">
        <f t="shared" si="798"/>
        <v>0</v>
      </c>
      <c r="T1668" s="122">
        <f t="shared" si="806"/>
        <v>0.13059999999999999</v>
      </c>
      <c r="U1668" s="121">
        <f t="shared" si="814"/>
        <v>12</v>
      </c>
      <c r="V1668" s="121">
        <v>252</v>
      </c>
      <c r="W1668" s="120">
        <f t="shared" si="799"/>
        <v>1.005862281</v>
      </c>
      <c r="X1668" s="113">
        <f t="shared" si="813"/>
        <v>8.8919587700000005</v>
      </c>
      <c r="Y1668" s="113">
        <f t="shared" si="800"/>
        <v>0</v>
      </c>
      <c r="Z1668" s="125" t="str">
        <f t="shared" si="810"/>
        <v>J=</v>
      </c>
      <c r="AA1668" s="118">
        <f t="shared" si="811"/>
        <v>45828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>
        <f t="shared" si="801"/>
        <v>45814</v>
      </c>
      <c r="B1669" s="113">
        <f t="shared" si="794"/>
        <v>1526.74178072</v>
      </c>
      <c r="C1669" s="113">
        <f t="shared" si="807"/>
        <v>1118.26761816</v>
      </c>
      <c r="D1669" s="114">
        <f t="shared" si="802"/>
        <v>7245.38</v>
      </c>
      <c r="E1669" s="115">
        <f t="shared" si="816"/>
        <v>7276.54</v>
      </c>
      <c r="F1669" s="116">
        <f t="shared" si="817"/>
        <v>45767</v>
      </c>
      <c r="G1669" s="117">
        <f t="shared" si="795"/>
        <v>4.3006716003852752E-3</v>
      </c>
      <c r="H1669" s="118">
        <f t="shared" si="808"/>
        <v>45828</v>
      </c>
      <c r="I1669" s="118">
        <f t="shared" si="796"/>
        <v>45828</v>
      </c>
      <c r="J1669" s="119">
        <f t="shared" si="803"/>
        <v>22</v>
      </c>
      <c r="K1669" s="119">
        <f t="shared" si="818"/>
        <v>13</v>
      </c>
      <c r="L1669" s="8">
        <f t="shared" si="804"/>
        <v>1.0025390700000001</v>
      </c>
      <c r="M1669" s="120">
        <f t="shared" si="819"/>
        <v>1.0056002500000001</v>
      </c>
      <c r="N1669" s="120">
        <f t="shared" si="812"/>
        <v>1.3532201920976001</v>
      </c>
      <c r="O1669" s="113">
        <f t="shared" si="815"/>
        <v>1.3566561100000001</v>
      </c>
      <c r="P1669" s="113">
        <f t="shared" si="797"/>
        <v>1517.10459679</v>
      </c>
      <c r="Q1669" s="11">
        <f t="shared" si="809"/>
        <v>0</v>
      </c>
      <c r="R1669" s="30">
        <f t="shared" si="805"/>
        <v>0</v>
      </c>
      <c r="S1669" s="8">
        <f t="shared" si="798"/>
        <v>0</v>
      </c>
      <c r="T1669" s="122">
        <f t="shared" si="806"/>
        <v>0.13059999999999999</v>
      </c>
      <c r="U1669" s="121">
        <f t="shared" si="814"/>
        <v>13</v>
      </c>
      <c r="V1669" s="121">
        <v>252</v>
      </c>
      <c r="W1669" s="120">
        <f t="shared" si="799"/>
        <v>1.006352353</v>
      </c>
      <c r="X1669" s="113">
        <f t="shared" si="813"/>
        <v>9.6371839300000008</v>
      </c>
      <c r="Y1669" s="113">
        <f t="shared" si="800"/>
        <v>0</v>
      </c>
      <c r="Z1669" s="125" t="str">
        <f t="shared" si="810"/>
        <v>J=</v>
      </c>
      <c r="AA1669" s="118">
        <f t="shared" si="811"/>
        <v>45828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>
        <f t="shared" si="801"/>
        <v>45815</v>
      </c>
      <c r="B1670" s="113">
        <f t="shared" si="794"/>
        <v>1527.78361965</v>
      </c>
      <c r="C1670" s="113">
        <f t="shared" si="807"/>
        <v>1118.26761816</v>
      </c>
      <c r="D1670" s="114">
        <f t="shared" si="802"/>
        <v>7245.38</v>
      </c>
      <c r="E1670" s="115">
        <f t="shared" si="816"/>
        <v>7276.54</v>
      </c>
      <c r="F1670" s="116">
        <f t="shared" si="817"/>
        <v>45767</v>
      </c>
      <c r="G1670" s="117">
        <f t="shared" si="795"/>
        <v>4.3006716003852752E-3</v>
      </c>
      <c r="H1670" s="118">
        <f t="shared" si="808"/>
        <v>45828</v>
      </c>
      <c r="I1670" s="118">
        <f t="shared" si="796"/>
        <v>45828</v>
      </c>
      <c r="J1670" s="119">
        <f t="shared" si="803"/>
        <v>22</v>
      </c>
      <c r="K1670" s="119">
        <f t="shared" si="818"/>
        <v>14</v>
      </c>
      <c r="L1670" s="8">
        <f t="shared" si="804"/>
        <v>1.0027346500000001</v>
      </c>
      <c r="M1670" s="120">
        <f t="shared" si="819"/>
        <v>1.0056002500000001</v>
      </c>
      <c r="N1670" s="120">
        <f t="shared" si="812"/>
        <v>1.3532201920976001</v>
      </c>
      <c r="O1670" s="113">
        <f t="shared" si="815"/>
        <v>1.3569207700000001</v>
      </c>
      <c r="P1670" s="113">
        <f t="shared" si="797"/>
        <v>1517.40055749</v>
      </c>
      <c r="Q1670" s="11">
        <f t="shared" si="809"/>
        <v>0</v>
      </c>
      <c r="R1670" s="30">
        <f t="shared" si="805"/>
        <v>0</v>
      </c>
      <c r="S1670" s="8">
        <f t="shared" si="798"/>
        <v>0</v>
      </c>
      <c r="T1670" s="122">
        <f t="shared" si="806"/>
        <v>0.13059999999999999</v>
      </c>
      <c r="U1670" s="121">
        <f t="shared" si="814"/>
        <v>14</v>
      </c>
      <c r="V1670" s="121">
        <v>252</v>
      </c>
      <c r="W1670" s="120">
        <f t="shared" si="799"/>
        <v>1.0068426640000001</v>
      </c>
      <c r="X1670" s="113">
        <f t="shared" si="813"/>
        <v>10.38306216</v>
      </c>
      <c r="Y1670" s="113">
        <f t="shared" si="800"/>
        <v>0</v>
      </c>
      <c r="Z1670" s="125" t="str">
        <f t="shared" si="810"/>
        <v>J=</v>
      </c>
      <c r="AA1670" s="118">
        <f t="shared" si="811"/>
        <v>45828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>
        <f t="shared" si="801"/>
        <v>45816</v>
      </c>
      <c r="B1671" s="113">
        <f t="shared" si="794"/>
        <v>1527.78361965</v>
      </c>
      <c r="C1671" s="113">
        <f t="shared" si="807"/>
        <v>1118.26761816</v>
      </c>
      <c r="D1671" s="114">
        <f t="shared" si="802"/>
        <v>7245.38</v>
      </c>
      <c r="E1671" s="115">
        <f t="shared" si="816"/>
        <v>7276.54</v>
      </c>
      <c r="F1671" s="116">
        <f t="shared" si="817"/>
        <v>45767</v>
      </c>
      <c r="G1671" s="117">
        <f t="shared" si="795"/>
        <v>4.3006716003852752E-3</v>
      </c>
      <c r="H1671" s="118">
        <f t="shared" si="808"/>
        <v>45828</v>
      </c>
      <c r="I1671" s="118">
        <f t="shared" si="796"/>
        <v>45828</v>
      </c>
      <c r="J1671" s="119">
        <f t="shared" si="803"/>
        <v>22</v>
      </c>
      <c r="K1671" s="119">
        <f t="shared" si="818"/>
        <v>14</v>
      </c>
      <c r="L1671" s="8">
        <f t="shared" si="804"/>
        <v>1.0027346500000001</v>
      </c>
      <c r="M1671" s="120">
        <f t="shared" si="819"/>
        <v>1.0056002500000001</v>
      </c>
      <c r="N1671" s="120">
        <f t="shared" si="812"/>
        <v>1.3532201920976001</v>
      </c>
      <c r="O1671" s="113">
        <f t="shared" si="815"/>
        <v>1.3569207700000001</v>
      </c>
      <c r="P1671" s="113">
        <f t="shared" si="797"/>
        <v>1517.40055749</v>
      </c>
      <c r="Q1671" s="11">
        <f t="shared" si="809"/>
        <v>0</v>
      </c>
      <c r="R1671" s="30">
        <f t="shared" si="805"/>
        <v>0</v>
      </c>
      <c r="S1671" s="8">
        <f t="shared" si="798"/>
        <v>0</v>
      </c>
      <c r="T1671" s="122">
        <f t="shared" si="806"/>
        <v>0.13059999999999999</v>
      </c>
      <c r="U1671" s="121">
        <f t="shared" si="814"/>
        <v>14</v>
      </c>
      <c r="V1671" s="121">
        <v>252</v>
      </c>
      <c r="W1671" s="120">
        <f t="shared" si="799"/>
        <v>1.0068426640000001</v>
      </c>
      <c r="X1671" s="113">
        <f t="shared" si="813"/>
        <v>10.38306216</v>
      </c>
      <c r="Y1671" s="113">
        <f t="shared" si="800"/>
        <v>0</v>
      </c>
      <c r="Z1671" s="125" t="str">
        <f t="shared" si="810"/>
        <v>J=</v>
      </c>
      <c r="AA1671" s="118">
        <f t="shared" si="811"/>
        <v>45828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>
        <f t="shared" si="801"/>
        <v>45817</v>
      </c>
      <c r="B1672" s="113">
        <f t="shared" si="794"/>
        <v>1527.78361965</v>
      </c>
      <c r="C1672" s="113">
        <f t="shared" si="807"/>
        <v>1118.26761816</v>
      </c>
      <c r="D1672" s="114">
        <f t="shared" si="802"/>
        <v>7245.38</v>
      </c>
      <c r="E1672" s="115">
        <f t="shared" si="816"/>
        <v>7276.54</v>
      </c>
      <c r="F1672" s="116">
        <f t="shared" si="817"/>
        <v>45767</v>
      </c>
      <c r="G1672" s="117">
        <f t="shared" si="795"/>
        <v>4.3006716003852752E-3</v>
      </c>
      <c r="H1672" s="118">
        <f t="shared" si="808"/>
        <v>45828</v>
      </c>
      <c r="I1672" s="118">
        <f t="shared" si="796"/>
        <v>45828</v>
      </c>
      <c r="J1672" s="119">
        <f t="shared" si="803"/>
        <v>22</v>
      </c>
      <c r="K1672" s="119">
        <f t="shared" si="818"/>
        <v>14</v>
      </c>
      <c r="L1672" s="8">
        <f t="shared" si="804"/>
        <v>1.0027346500000001</v>
      </c>
      <c r="M1672" s="120">
        <f t="shared" si="819"/>
        <v>1.0056002500000001</v>
      </c>
      <c r="N1672" s="120">
        <f t="shared" si="812"/>
        <v>1.3532201920976001</v>
      </c>
      <c r="O1672" s="113">
        <f t="shared" si="815"/>
        <v>1.3569207700000001</v>
      </c>
      <c r="P1672" s="113">
        <f t="shared" si="797"/>
        <v>1517.40055749</v>
      </c>
      <c r="Q1672" s="11">
        <f t="shared" si="809"/>
        <v>0</v>
      </c>
      <c r="R1672" s="30">
        <f t="shared" si="805"/>
        <v>0</v>
      </c>
      <c r="S1672" s="8">
        <f t="shared" si="798"/>
        <v>0</v>
      </c>
      <c r="T1672" s="122">
        <f t="shared" si="806"/>
        <v>0.13059999999999999</v>
      </c>
      <c r="U1672" s="121">
        <f t="shared" si="814"/>
        <v>14</v>
      </c>
      <c r="V1672" s="121">
        <v>252</v>
      </c>
      <c r="W1672" s="120">
        <f t="shared" si="799"/>
        <v>1.0068426640000001</v>
      </c>
      <c r="X1672" s="113">
        <f t="shared" si="813"/>
        <v>10.38306216</v>
      </c>
      <c r="Y1672" s="113">
        <f t="shared" si="800"/>
        <v>0</v>
      </c>
      <c r="Z1672" s="125" t="str">
        <f t="shared" si="810"/>
        <v>J=</v>
      </c>
      <c r="AA1672" s="118">
        <f t="shared" si="811"/>
        <v>45828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>
        <f t="shared" si="801"/>
        <v>45818</v>
      </c>
      <c r="B1673" s="113">
        <f t="shared" si="794"/>
        <v>1528.82617762</v>
      </c>
      <c r="C1673" s="113">
        <f t="shared" si="807"/>
        <v>1118.26761816</v>
      </c>
      <c r="D1673" s="114">
        <f t="shared" si="802"/>
        <v>7245.38</v>
      </c>
      <c r="E1673" s="115">
        <f t="shared" si="816"/>
        <v>7276.54</v>
      </c>
      <c r="F1673" s="116">
        <f t="shared" si="817"/>
        <v>45767</v>
      </c>
      <c r="G1673" s="117">
        <f t="shared" si="795"/>
        <v>4.3006716003852752E-3</v>
      </c>
      <c r="H1673" s="118">
        <f t="shared" si="808"/>
        <v>45828</v>
      </c>
      <c r="I1673" s="118">
        <f t="shared" si="796"/>
        <v>45828</v>
      </c>
      <c r="J1673" s="119">
        <f t="shared" si="803"/>
        <v>22</v>
      </c>
      <c r="K1673" s="119">
        <f t="shared" si="818"/>
        <v>15</v>
      </c>
      <c r="L1673" s="8">
        <f t="shared" si="804"/>
        <v>1.00293027</v>
      </c>
      <c r="M1673" s="120">
        <f t="shared" si="819"/>
        <v>1.0056002500000001</v>
      </c>
      <c r="N1673" s="120">
        <f t="shared" si="812"/>
        <v>1.3532201920976001</v>
      </c>
      <c r="O1673" s="113">
        <f t="shared" si="815"/>
        <v>1.35718549</v>
      </c>
      <c r="P1673" s="113">
        <f t="shared" si="797"/>
        <v>1517.6965852999999</v>
      </c>
      <c r="Q1673" s="11">
        <f t="shared" si="809"/>
        <v>0</v>
      </c>
      <c r="R1673" s="30">
        <f t="shared" si="805"/>
        <v>0</v>
      </c>
      <c r="S1673" s="8">
        <f t="shared" si="798"/>
        <v>0</v>
      </c>
      <c r="T1673" s="122">
        <f t="shared" si="806"/>
        <v>0.13059999999999999</v>
      </c>
      <c r="U1673" s="121">
        <f t="shared" si="814"/>
        <v>15</v>
      </c>
      <c r="V1673" s="121">
        <v>252</v>
      </c>
      <c r="W1673" s="120">
        <f t="shared" si="799"/>
        <v>1.0073332129999999</v>
      </c>
      <c r="X1673" s="113">
        <f t="shared" si="813"/>
        <v>11.12959232</v>
      </c>
      <c r="Y1673" s="113">
        <f t="shared" si="800"/>
        <v>0</v>
      </c>
      <c r="Z1673" s="125" t="str">
        <f t="shared" si="810"/>
        <v>J=</v>
      </c>
      <c r="AA1673" s="118">
        <f t="shared" si="811"/>
        <v>45828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>
        <f t="shared" si="801"/>
        <v>45819</v>
      </c>
      <c r="B1674" s="113">
        <f t="shared" ref="B1674:B1737" si="820">(P1674+X1674)</f>
        <v>1529.8694466899999</v>
      </c>
      <c r="C1674" s="113">
        <f t="shared" si="807"/>
        <v>1118.26761816</v>
      </c>
      <c r="D1674" s="114">
        <f t="shared" si="802"/>
        <v>7245.38</v>
      </c>
      <c r="E1674" s="115">
        <f t="shared" si="816"/>
        <v>7276.54</v>
      </c>
      <c r="F1674" s="116">
        <f t="shared" si="817"/>
        <v>45767</v>
      </c>
      <c r="G1674" s="117">
        <f t="shared" ref="G1674:G1737" si="821">(E1674/D1674)-1</f>
        <v>4.3006716003852752E-3</v>
      </c>
      <c r="H1674" s="118">
        <f t="shared" si="808"/>
        <v>45828</v>
      </c>
      <c r="I1674" s="118">
        <f t="shared" ref="I1674:I1737" si="822">IF(A1674&gt;I1673,H1674,I1673)</f>
        <v>45828</v>
      </c>
      <c r="J1674" s="119">
        <f t="shared" si="803"/>
        <v>22</v>
      </c>
      <c r="K1674" s="119">
        <f t="shared" si="818"/>
        <v>16</v>
      </c>
      <c r="L1674" s="8">
        <f t="shared" si="804"/>
        <v>1.0031259299999999</v>
      </c>
      <c r="M1674" s="120">
        <f t="shared" si="819"/>
        <v>1.0056002500000001</v>
      </c>
      <c r="N1674" s="120">
        <f t="shared" si="812"/>
        <v>1.3532201920976001</v>
      </c>
      <c r="O1674" s="113">
        <f t="shared" si="815"/>
        <v>1.35745026</v>
      </c>
      <c r="P1674" s="113">
        <f t="shared" ref="P1674:P1737" si="823">TRUNC(C1674*O1674,8)</f>
        <v>1517.99266902</v>
      </c>
      <c r="Q1674" s="11">
        <f t="shared" si="809"/>
        <v>0</v>
      </c>
      <c r="R1674" s="30">
        <f t="shared" si="805"/>
        <v>0</v>
      </c>
      <c r="S1674" s="8">
        <f t="shared" ref="S1674:S1737" si="824">IF(R1674&gt;0,TRUNC(R1674*P1674,8),0)</f>
        <v>0</v>
      </c>
      <c r="T1674" s="122">
        <f t="shared" si="806"/>
        <v>0.13059999999999999</v>
      </c>
      <c r="U1674" s="121">
        <f t="shared" si="814"/>
        <v>16</v>
      </c>
      <c r="V1674" s="121">
        <v>252</v>
      </c>
      <c r="W1674" s="120">
        <f t="shared" ref="W1674:W1737" si="825">ROUND((1+T1674)^TRUNC((U1674/V1674),9),9)</f>
        <v>1.007824002</v>
      </c>
      <c r="X1674" s="113">
        <f t="shared" si="813"/>
        <v>11.876777669999999</v>
      </c>
      <c r="Y1674" s="113">
        <f t="shared" ref="Y1674:Y1737" si="826">IF(Q1674&gt;0,S1674+X1674,0)</f>
        <v>0</v>
      </c>
      <c r="Z1674" s="125" t="str">
        <f t="shared" si="810"/>
        <v>J=</v>
      </c>
      <c r="AA1674" s="118">
        <f t="shared" si="811"/>
        <v>45828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>
        <f t="shared" ref="A1675:A1738" si="827">(A1674+1)</f>
        <v>45820</v>
      </c>
      <c r="B1675" s="113">
        <f t="shared" si="820"/>
        <v>1530.91341435</v>
      </c>
      <c r="C1675" s="113">
        <f t="shared" si="807"/>
        <v>1118.26761816</v>
      </c>
      <c r="D1675" s="114">
        <f t="shared" ref="D1675:D1738" si="828">IF(E1675=E1674,D1674,E1674)</f>
        <v>7245.38</v>
      </c>
      <c r="E1675" s="115">
        <f t="shared" si="816"/>
        <v>7276.54</v>
      </c>
      <c r="F1675" s="116">
        <f t="shared" si="817"/>
        <v>45767</v>
      </c>
      <c r="G1675" s="117">
        <f t="shared" si="821"/>
        <v>4.3006716003852752E-3</v>
      </c>
      <c r="H1675" s="118">
        <f t="shared" si="808"/>
        <v>45828</v>
      </c>
      <c r="I1675" s="118">
        <f t="shared" si="822"/>
        <v>45828</v>
      </c>
      <c r="J1675" s="119">
        <f t="shared" ref="J1675:J1738" si="829">IF(I1675=I1674,J1674,NETWORKDAYS(I1674,I1675,$AD$176:$AD$502)-1)</f>
        <v>22</v>
      </c>
      <c r="K1675" s="119">
        <f t="shared" si="818"/>
        <v>17</v>
      </c>
      <c r="L1675" s="8">
        <f t="shared" ref="L1675:L1738" si="830">IF(E1675&lt;D1675,1,TRUNC((E1675/D1675)^TRUNC((K1675/J1675),9),8))</f>
        <v>1.0033216199999999</v>
      </c>
      <c r="M1675" s="120">
        <f t="shared" si="819"/>
        <v>1.0056002500000001</v>
      </c>
      <c r="N1675" s="120">
        <f t="shared" si="812"/>
        <v>1.3532201920976001</v>
      </c>
      <c r="O1675" s="113">
        <f t="shared" si="815"/>
        <v>1.35771507</v>
      </c>
      <c r="P1675" s="113">
        <f t="shared" si="823"/>
        <v>1518.2887974600001</v>
      </c>
      <c r="Q1675" s="11">
        <f t="shared" si="809"/>
        <v>0</v>
      </c>
      <c r="R1675" s="30">
        <f t="shared" ref="R1675:R1738" si="831">IF(Q1675&gt;0,VLOOKUP($A1675,$AD$10:$AI$170,6),0)</f>
        <v>0</v>
      </c>
      <c r="S1675" s="8">
        <f t="shared" si="824"/>
        <v>0</v>
      </c>
      <c r="T1675" s="122">
        <f t="shared" ref="T1675:T1738" si="832">(T1674)</f>
        <v>0.13059999999999999</v>
      </c>
      <c r="U1675" s="121">
        <f t="shared" si="814"/>
        <v>17</v>
      </c>
      <c r="V1675" s="121">
        <v>252</v>
      </c>
      <c r="W1675" s="120">
        <f t="shared" si="825"/>
        <v>1.0083150299999999</v>
      </c>
      <c r="X1675" s="113">
        <f t="shared" si="813"/>
        <v>12.62461689</v>
      </c>
      <c r="Y1675" s="113">
        <f t="shared" si="826"/>
        <v>0</v>
      </c>
      <c r="Z1675" s="125" t="str">
        <f t="shared" si="810"/>
        <v>J=</v>
      </c>
      <c r="AA1675" s="118">
        <f t="shared" si="811"/>
        <v>45828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>
        <f t="shared" si="827"/>
        <v>45821</v>
      </c>
      <c r="B1676" s="113">
        <f t="shared" si="820"/>
        <v>1531.95810347</v>
      </c>
      <c r="C1676" s="113">
        <f t="shared" ref="C1676:C1739" si="833">TRUNC(IF(Q1675&gt;0,VLOOKUP(A1675,$AD$12:$AE$170,2),C1675),8)</f>
        <v>1118.26761816</v>
      </c>
      <c r="D1676" s="114">
        <f t="shared" si="828"/>
        <v>7245.38</v>
      </c>
      <c r="E1676" s="115">
        <f t="shared" si="816"/>
        <v>7276.54</v>
      </c>
      <c r="F1676" s="116">
        <f t="shared" si="817"/>
        <v>45767</v>
      </c>
      <c r="G1676" s="117">
        <f t="shared" si="821"/>
        <v>4.3006716003852752E-3</v>
      </c>
      <c r="H1676" s="118">
        <f t="shared" ref="H1676:H1739" si="834">IF(DAY(A1676)=H$9,VLOOKUP(A1676,AH$118:AN$450,4),H1675)</f>
        <v>45828</v>
      </c>
      <c r="I1676" s="118">
        <f t="shared" si="822"/>
        <v>45828</v>
      </c>
      <c r="J1676" s="119">
        <f t="shared" si="829"/>
        <v>22</v>
      </c>
      <c r="K1676" s="119">
        <f t="shared" si="818"/>
        <v>18</v>
      </c>
      <c r="L1676" s="8">
        <f t="shared" si="830"/>
        <v>1.0035173500000001</v>
      </c>
      <c r="M1676" s="120">
        <f t="shared" si="819"/>
        <v>1.0056002500000001</v>
      </c>
      <c r="N1676" s="120">
        <f t="shared" si="812"/>
        <v>1.3532201920976001</v>
      </c>
      <c r="O1676" s="113">
        <f t="shared" si="815"/>
        <v>1.3579799400000001</v>
      </c>
      <c r="P1676" s="113">
        <f t="shared" si="823"/>
        <v>1518.5849930100001</v>
      </c>
      <c r="Q1676" s="11">
        <f t="shared" ref="Q1676:Q1739" si="835">IF(VLOOKUP(A1676,AD$10:AK$170,8)=VLOOKUP(A1675,AD$10:AK$170,8),0,VLOOKUP(A1676,AD$10:AK$170,8))</f>
        <v>0</v>
      </c>
      <c r="R1676" s="30">
        <f t="shared" si="831"/>
        <v>0</v>
      </c>
      <c r="S1676" s="8">
        <f t="shared" si="824"/>
        <v>0</v>
      </c>
      <c r="T1676" s="122">
        <f t="shared" si="832"/>
        <v>0.13059999999999999</v>
      </c>
      <c r="U1676" s="121">
        <f t="shared" si="814"/>
        <v>18</v>
      </c>
      <c r="V1676" s="121">
        <v>252</v>
      </c>
      <c r="W1676" s="120">
        <f t="shared" si="825"/>
        <v>1.008806297</v>
      </c>
      <c r="X1676" s="113">
        <f t="shared" si="813"/>
        <v>13.373110459999999</v>
      </c>
      <c r="Y1676" s="113">
        <f t="shared" si="826"/>
        <v>0</v>
      </c>
      <c r="Z1676" s="125" t="str">
        <f t="shared" ref="Z1676:Z1739" si="836">IF($Q1675&gt;0,VLOOKUP($A1675,$AD$10:$AM$170,9),Z1675)</f>
        <v>J=</v>
      </c>
      <c r="AA1676" s="118">
        <f t="shared" ref="AA1676:AA1739" si="837">IF($Q1675&gt;0,VLOOKUP($A1675,$AD$10:$AM$170,10),AA1675)</f>
        <v>45828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>
        <f t="shared" si="827"/>
        <v>45822</v>
      </c>
      <c r="B1677" s="113">
        <f t="shared" si="820"/>
        <v>1533.00350306</v>
      </c>
      <c r="C1677" s="113">
        <f t="shared" si="833"/>
        <v>1118.26761816</v>
      </c>
      <c r="D1677" s="114">
        <f t="shared" si="828"/>
        <v>7245.38</v>
      </c>
      <c r="E1677" s="115">
        <f t="shared" si="816"/>
        <v>7276.54</v>
      </c>
      <c r="F1677" s="116">
        <f t="shared" si="817"/>
        <v>45767</v>
      </c>
      <c r="G1677" s="117">
        <f t="shared" si="821"/>
        <v>4.3006716003852752E-3</v>
      </c>
      <c r="H1677" s="118">
        <f t="shared" si="834"/>
        <v>45828</v>
      </c>
      <c r="I1677" s="118">
        <f t="shared" si="822"/>
        <v>45828</v>
      </c>
      <c r="J1677" s="119">
        <f t="shared" si="829"/>
        <v>22</v>
      </c>
      <c r="K1677" s="119">
        <f t="shared" si="818"/>
        <v>19</v>
      </c>
      <c r="L1677" s="8">
        <f t="shared" si="830"/>
        <v>1.00371312</v>
      </c>
      <c r="M1677" s="120">
        <f t="shared" si="819"/>
        <v>1.0056002500000001</v>
      </c>
      <c r="N1677" s="120">
        <f t="shared" si="812"/>
        <v>1.3532201920976001</v>
      </c>
      <c r="O1677" s="113">
        <f t="shared" si="815"/>
        <v>1.3582448600000001</v>
      </c>
      <c r="P1677" s="113">
        <f t="shared" si="823"/>
        <v>1518.88124447</v>
      </c>
      <c r="Q1677" s="11">
        <f t="shared" si="835"/>
        <v>0</v>
      </c>
      <c r="R1677" s="30">
        <f t="shared" si="831"/>
        <v>0</v>
      </c>
      <c r="S1677" s="8">
        <f t="shared" si="824"/>
        <v>0</v>
      </c>
      <c r="T1677" s="122">
        <f t="shared" si="832"/>
        <v>0.13059999999999999</v>
      </c>
      <c r="U1677" s="121">
        <f t="shared" si="814"/>
        <v>19</v>
      </c>
      <c r="V1677" s="121">
        <v>252</v>
      </c>
      <c r="W1677" s="120">
        <f t="shared" si="825"/>
        <v>1.0092978029999999</v>
      </c>
      <c r="X1677" s="113">
        <f t="shared" si="813"/>
        <v>14.12225859</v>
      </c>
      <c r="Y1677" s="113">
        <f t="shared" si="826"/>
        <v>0</v>
      </c>
      <c r="Z1677" s="125" t="str">
        <f t="shared" si="836"/>
        <v>J=</v>
      </c>
      <c r="AA1677" s="118">
        <f t="shared" si="837"/>
        <v>45828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>
        <f t="shared" si="827"/>
        <v>45823</v>
      </c>
      <c r="B1678" s="113">
        <f t="shared" si="820"/>
        <v>1533.00350306</v>
      </c>
      <c r="C1678" s="113">
        <f t="shared" si="833"/>
        <v>1118.26761816</v>
      </c>
      <c r="D1678" s="114">
        <f t="shared" si="828"/>
        <v>7245.38</v>
      </c>
      <c r="E1678" s="115">
        <f t="shared" si="816"/>
        <v>7276.54</v>
      </c>
      <c r="F1678" s="116">
        <f t="shared" si="817"/>
        <v>45767</v>
      </c>
      <c r="G1678" s="117">
        <f t="shared" si="821"/>
        <v>4.3006716003852752E-3</v>
      </c>
      <c r="H1678" s="118">
        <f t="shared" si="834"/>
        <v>45828</v>
      </c>
      <c r="I1678" s="118">
        <f t="shared" si="822"/>
        <v>45828</v>
      </c>
      <c r="J1678" s="119">
        <f t="shared" si="829"/>
        <v>22</v>
      </c>
      <c r="K1678" s="119">
        <f t="shared" si="818"/>
        <v>19</v>
      </c>
      <c r="L1678" s="8">
        <f t="shared" si="830"/>
        <v>1.00371312</v>
      </c>
      <c r="M1678" s="120">
        <f t="shared" si="819"/>
        <v>1.0056002500000001</v>
      </c>
      <c r="N1678" s="120">
        <f t="shared" si="812"/>
        <v>1.3532201920976001</v>
      </c>
      <c r="O1678" s="113">
        <f t="shared" si="815"/>
        <v>1.3582448600000001</v>
      </c>
      <c r="P1678" s="113">
        <f t="shared" si="823"/>
        <v>1518.88124447</v>
      </c>
      <c r="Q1678" s="11">
        <f t="shared" si="835"/>
        <v>0</v>
      </c>
      <c r="R1678" s="30">
        <f t="shared" si="831"/>
        <v>0</v>
      </c>
      <c r="S1678" s="8">
        <f t="shared" si="824"/>
        <v>0</v>
      </c>
      <c r="T1678" s="122">
        <f t="shared" si="832"/>
        <v>0.13059999999999999</v>
      </c>
      <c r="U1678" s="121">
        <f t="shared" si="814"/>
        <v>19</v>
      </c>
      <c r="V1678" s="121">
        <v>252</v>
      </c>
      <c r="W1678" s="120">
        <f t="shared" si="825"/>
        <v>1.0092978029999999</v>
      </c>
      <c r="X1678" s="113">
        <f t="shared" si="813"/>
        <v>14.12225859</v>
      </c>
      <c r="Y1678" s="113">
        <f t="shared" si="826"/>
        <v>0</v>
      </c>
      <c r="Z1678" s="125" t="str">
        <f t="shared" si="836"/>
        <v>J=</v>
      </c>
      <c r="AA1678" s="118">
        <f t="shared" si="837"/>
        <v>45828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>
        <f t="shared" si="827"/>
        <v>45824</v>
      </c>
      <c r="B1679" s="113">
        <f t="shared" si="820"/>
        <v>1533.00350306</v>
      </c>
      <c r="C1679" s="113">
        <f t="shared" si="833"/>
        <v>1118.26761816</v>
      </c>
      <c r="D1679" s="114">
        <f t="shared" si="828"/>
        <v>7245.38</v>
      </c>
      <c r="E1679" s="115">
        <f t="shared" si="816"/>
        <v>7276.54</v>
      </c>
      <c r="F1679" s="116">
        <f t="shared" si="817"/>
        <v>45767</v>
      </c>
      <c r="G1679" s="117">
        <f t="shared" si="821"/>
        <v>4.3006716003852752E-3</v>
      </c>
      <c r="H1679" s="118">
        <f t="shared" si="834"/>
        <v>45828</v>
      </c>
      <c r="I1679" s="118">
        <f t="shared" si="822"/>
        <v>45828</v>
      </c>
      <c r="J1679" s="119">
        <f t="shared" si="829"/>
        <v>22</v>
      </c>
      <c r="K1679" s="119">
        <f t="shared" si="818"/>
        <v>19</v>
      </c>
      <c r="L1679" s="8">
        <f t="shared" si="830"/>
        <v>1.00371312</v>
      </c>
      <c r="M1679" s="120">
        <f t="shared" si="819"/>
        <v>1.0056002500000001</v>
      </c>
      <c r="N1679" s="120">
        <f t="shared" si="812"/>
        <v>1.3532201920976001</v>
      </c>
      <c r="O1679" s="113">
        <f t="shared" si="815"/>
        <v>1.3582448600000001</v>
      </c>
      <c r="P1679" s="113">
        <f t="shared" si="823"/>
        <v>1518.88124447</v>
      </c>
      <c r="Q1679" s="11">
        <f t="shared" si="835"/>
        <v>0</v>
      </c>
      <c r="R1679" s="30">
        <f t="shared" si="831"/>
        <v>0</v>
      </c>
      <c r="S1679" s="8">
        <f t="shared" si="824"/>
        <v>0</v>
      </c>
      <c r="T1679" s="122">
        <f t="shared" si="832"/>
        <v>0.13059999999999999</v>
      </c>
      <c r="U1679" s="121">
        <f t="shared" si="814"/>
        <v>19</v>
      </c>
      <c r="V1679" s="121">
        <v>252</v>
      </c>
      <c r="W1679" s="120">
        <f t="shared" si="825"/>
        <v>1.0092978029999999</v>
      </c>
      <c r="X1679" s="113">
        <f t="shared" si="813"/>
        <v>14.12225859</v>
      </c>
      <c r="Y1679" s="113">
        <f t="shared" si="826"/>
        <v>0</v>
      </c>
      <c r="Z1679" s="125" t="str">
        <f t="shared" si="836"/>
        <v>J=</v>
      </c>
      <c r="AA1679" s="118">
        <f t="shared" si="837"/>
        <v>45828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>
        <f t="shared" si="827"/>
        <v>45825</v>
      </c>
      <c r="B1680" s="113">
        <f t="shared" si="820"/>
        <v>1534.0496149200001</v>
      </c>
      <c r="C1680" s="113">
        <f t="shared" si="833"/>
        <v>1118.26761816</v>
      </c>
      <c r="D1680" s="114">
        <f t="shared" si="828"/>
        <v>7245.38</v>
      </c>
      <c r="E1680" s="115">
        <f t="shared" si="816"/>
        <v>7276.54</v>
      </c>
      <c r="F1680" s="116">
        <f t="shared" si="817"/>
        <v>45767</v>
      </c>
      <c r="G1680" s="117">
        <f t="shared" si="821"/>
        <v>4.3006716003852752E-3</v>
      </c>
      <c r="H1680" s="118">
        <f t="shared" si="834"/>
        <v>45828</v>
      </c>
      <c r="I1680" s="118">
        <f t="shared" si="822"/>
        <v>45828</v>
      </c>
      <c r="J1680" s="119">
        <f t="shared" si="829"/>
        <v>22</v>
      </c>
      <c r="K1680" s="119">
        <f t="shared" si="818"/>
        <v>20</v>
      </c>
      <c r="L1680" s="8">
        <f t="shared" si="830"/>
        <v>1.0039089299999999</v>
      </c>
      <c r="M1680" s="120">
        <f t="shared" si="819"/>
        <v>1.0056002500000001</v>
      </c>
      <c r="N1680" s="120">
        <f t="shared" si="812"/>
        <v>1.3532201920976001</v>
      </c>
      <c r="O1680" s="113">
        <f t="shared" si="815"/>
        <v>1.35850983</v>
      </c>
      <c r="P1680" s="113">
        <f t="shared" si="823"/>
        <v>1519.17755184</v>
      </c>
      <c r="Q1680" s="11">
        <f t="shared" si="835"/>
        <v>0</v>
      </c>
      <c r="R1680" s="30">
        <f t="shared" si="831"/>
        <v>0</v>
      </c>
      <c r="S1680" s="8">
        <f t="shared" si="824"/>
        <v>0</v>
      </c>
      <c r="T1680" s="122">
        <f t="shared" si="832"/>
        <v>0.13059999999999999</v>
      </c>
      <c r="U1680" s="121">
        <f t="shared" si="814"/>
        <v>20</v>
      </c>
      <c r="V1680" s="121">
        <v>252</v>
      </c>
      <c r="W1680" s="120">
        <f t="shared" si="825"/>
        <v>1.009789549</v>
      </c>
      <c r="X1680" s="113">
        <f t="shared" si="813"/>
        <v>14.87206308</v>
      </c>
      <c r="Y1680" s="113">
        <f t="shared" si="826"/>
        <v>0</v>
      </c>
      <c r="Z1680" s="125" t="str">
        <f t="shared" si="836"/>
        <v>J=</v>
      </c>
      <c r="AA1680" s="118">
        <f t="shared" si="837"/>
        <v>45828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>
        <f t="shared" si="827"/>
        <v>45826</v>
      </c>
      <c r="B1681" s="113">
        <f t="shared" si="820"/>
        <v>1535.0964491299999</v>
      </c>
      <c r="C1681" s="113">
        <f t="shared" si="833"/>
        <v>1118.26761816</v>
      </c>
      <c r="D1681" s="114">
        <f t="shared" si="828"/>
        <v>7245.38</v>
      </c>
      <c r="E1681" s="115">
        <f t="shared" si="816"/>
        <v>7276.54</v>
      </c>
      <c r="F1681" s="116">
        <f t="shared" si="817"/>
        <v>45767</v>
      </c>
      <c r="G1681" s="117">
        <f t="shared" si="821"/>
        <v>4.3006716003852752E-3</v>
      </c>
      <c r="H1681" s="118">
        <f t="shared" si="834"/>
        <v>45828</v>
      </c>
      <c r="I1681" s="118">
        <f t="shared" si="822"/>
        <v>45828</v>
      </c>
      <c r="J1681" s="119">
        <f t="shared" si="829"/>
        <v>22</v>
      </c>
      <c r="K1681" s="119">
        <f t="shared" si="818"/>
        <v>21</v>
      </c>
      <c r="L1681" s="8">
        <f t="shared" si="830"/>
        <v>1.00410478</v>
      </c>
      <c r="M1681" s="120">
        <f t="shared" si="819"/>
        <v>1.0056002500000001</v>
      </c>
      <c r="N1681" s="120">
        <f t="shared" si="812"/>
        <v>1.3532201920976001</v>
      </c>
      <c r="O1681" s="113">
        <f t="shared" si="815"/>
        <v>1.35877486</v>
      </c>
      <c r="P1681" s="113">
        <f t="shared" si="823"/>
        <v>1519.4739262999999</v>
      </c>
      <c r="Q1681" s="11">
        <f t="shared" si="835"/>
        <v>0</v>
      </c>
      <c r="R1681" s="30">
        <f t="shared" si="831"/>
        <v>0</v>
      </c>
      <c r="S1681" s="8">
        <f t="shared" si="824"/>
        <v>0</v>
      </c>
      <c r="T1681" s="122">
        <f t="shared" si="832"/>
        <v>0.13059999999999999</v>
      </c>
      <c r="U1681" s="121">
        <f t="shared" si="814"/>
        <v>21</v>
      </c>
      <c r="V1681" s="121">
        <v>252</v>
      </c>
      <c r="W1681" s="120">
        <f t="shared" si="825"/>
        <v>1.010281534</v>
      </c>
      <c r="X1681" s="113">
        <f t="shared" si="813"/>
        <v>15.622522829999999</v>
      </c>
      <c r="Y1681" s="113">
        <f t="shared" si="826"/>
        <v>0</v>
      </c>
      <c r="Z1681" s="125" t="str">
        <f t="shared" si="836"/>
        <v>J=</v>
      </c>
      <c r="AA1681" s="118">
        <f t="shared" si="837"/>
        <v>45828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>
        <f t="shared" si="827"/>
        <v>45827</v>
      </c>
      <c r="B1682" s="113">
        <f t="shared" si="820"/>
        <v>1536.1439962300001</v>
      </c>
      <c r="C1682" s="113">
        <f t="shared" si="833"/>
        <v>1118.26761816</v>
      </c>
      <c r="D1682" s="114">
        <f t="shared" si="828"/>
        <v>7245.38</v>
      </c>
      <c r="E1682" s="115">
        <f t="shared" si="816"/>
        <v>7276.54</v>
      </c>
      <c r="F1682" s="116">
        <f t="shared" si="817"/>
        <v>45767</v>
      </c>
      <c r="G1682" s="117">
        <f t="shared" si="821"/>
        <v>4.3006716003852752E-3</v>
      </c>
      <c r="H1682" s="118">
        <f t="shared" si="834"/>
        <v>45828</v>
      </c>
      <c r="I1682" s="118">
        <f t="shared" si="822"/>
        <v>45828</v>
      </c>
      <c r="J1682" s="119">
        <f t="shared" si="829"/>
        <v>22</v>
      </c>
      <c r="K1682" s="119">
        <f t="shared" si="818"/>
        <v>22</v>
      </c>
      <c r="L1682" s="8">
        <f t="shared" si="830"/>
        <v>1.0043006699999999</v>
      </c>
      <c r="M1682" s="120">
        <f t="shared" si="819"/>
        <v>1.0056002500000001</v>
      </c>
      <c r="N1682" s="120">
        <f t="shared" si="812"/>
        <v>1.3532201920976001</v>
      </c>
      <c r="O1682" s="113">
        <f t="shared" si="815"/>
        <v>1.3590399399999999</v>
      </c>
      <c r="P1682" s="113">
        <f t="shared" si="823"/>
        <v>1519.7703566800001</v>
      </c>
      <c r="Q1682" s="11">
        <f t="shared" si="835"/>
        <v>0</v>
      </c>
      <c r="R1682" s="30">
        <f t="shared" si="831"/>
        <v>0</v>
      </c>
      <c r="S1682" s="8">
        <f t="shared" si="824"/>
        <v>0</v>
      </c>
      <c r="T1682" s="122">
        <f t="shared" si="832"/>
        <v>0.13059999999999999</v>
      </c>
      <c r="U1682" s="121">
        <f t="shared" si="814"/>
        <v>22</v>
      </c>
      <c r="V1682" s="121">
        <v>252</v>
      </c>
      <c r="W1682" s="120">
        <f t="shared" si="825"/>
        <v>1.0107737590000001</v>
      </c>
      <c r="X1682" s="113">
        <f t="shared" si="813"/>
        <v>16.37363955</v>
      </c>
      <c r="Y1682" s="113">
        <f t="shared" si="826"/>
        <v>0</v>
      </c>
      <c r="Z1682" s="125" t="str">
        <f t="shared" si="836"/>
        <v>J=</v>
      </c>
      <c r="AA1682" s="118">
        <f t="shared" si="837"/>
        <v>45828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>
        <f t="shared" si="827"/>
        <v>45828</v>
      </c>
      <c r="B1683" s="113">
        <f t="shared" si="820"/>
        <v>1536.1439962300001</v>
      </c>
      <c r="C1683" s="113">
        <f t="shared" si="833"/>
        <v>1118.26761816</v>
      </c>
      <c r="D1683" s="114">
        <f t="shared" si="828"/>
        <v>7245.38</v>
      </c>
      <c r="E1683" s="115">
        <f t="shared" si="816"/>
        <v>7276.54</v>
      </c>
      <c r="F1683" s="116">
        <f t="shared" si="817"/>
        <v>45767</v>
      </c>
      <c r="G1683" s="117">
        <f t="shared" si="821"/>
        <v>4.3006716003852752E-3</v>
      </c>
      <c r="H1683" s="118">
        <f t="shared" si="834"/>
        <v>45859</v>
      </c>
      <c r="I1683" s="118">
        <f t="shared" si="822"/>
        <v>45828</v>
      </c>
      <c r="J1683" s="119">
        <f t="shared" si="829"/>
        <v>22</v>
      </c>
      <c r="K1683" s="119">
        <f t="shared" si="818"/>
        <v>22</v>
      </c>
      <c r="L1683" s="8">
        <f t="shared" si="830"/>
        <v>1.0043006699999999</v>
      </c>
      <c r="M1683" s="120">
        <f t="shared" si="819"/>
        <v>1.0056002500000001</v>
      </c>
      <c r="N1683" s="120">
        <f t="shared" si="812"/>
        <v>1.3532201920976001</v>
      </c>
      <c r="O1683" s="113">
        <f t="shared" si="815"/>
        <v>1.3590399399999999</v>
      </c>
      <c r="P1683" s="113">
        <f t="shared" si="823"/>
        <v>1519.7703566800001</v>
      </c>
      <c r="Q1683" s="11">
        <f t="shared" si="835"/>
        <v>55</v>
      </c>
      <c r="R1683" s="30">
        <f t="shared" si="831"/>
        <v>0</v>
      </c>
      <c r="S1683" s="8">
        <f t="shared" si="824"/>
        <v>0</v>
      </c>
      <c r="T1683" s="122">
        <f t="shared" si="832"/>
        <v>0.13059999999999999</v>
      </c>
      <c r="U1683" s="121">
        <f t="shared" si="814"/>
        <v>22</v>
      </c>
      <c r="V1683" s="121">
        <v>252</v>
      </c>
      <c r="W1683" s="120">
        <f t="shared" si="825"/>
        <v>1.0107737590000001</v>
      </c>
      <c r="X1683" s="113">
        <f t="shared" si="813"/>
        <v>16.37363955</v>
      </c>
      <c r="Y1683" s="113">
        <f t="shared" si="826"/>
        <v>16.37363955</v>
      </c>
      <c r="Z1683" s="125" t="str">
        <f t="shared" si="836"/>
        <v>J=</v>
      </c>
      <c r="AA1683" s="118">
        <f t="shared" si="837"/>
        <v>45828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>
        <f t="shared" si="827"/>
        <v>45829</v>
      </c>
      <c r="B1684" s="113">
        <f t="shared" si="820"/>
        <v>1520.8215632700001</v>
      </c>
      <c r="C1684" s="113">
        <f t="shared" si="833"/>
        <v>1118.26761816</v>
      </c>
      <c r="D1684" s="114">
        <f t="shared" si="828"/>
        <v>7245.38</v>
      </c>
      <c r="E1684" s="115">
        <f t="shared" si="816"/>
        <v>7276.54</v>
      </c>
      <c r="F1684" s="116">
        <f t="shared" si="817"/>
        <v>45797</v>
      </c>
      <c r="G1684" s="117">
        <f t="shared" si="821"/>
        <v>4.3006716003852752E-3</v>
      </c>
      <c r="H1684" s="118">
        <f t="shared" si="834"/>
        <v>45859</v>
      </c>
      <c r="I1684" s="118">
        <f t="shared" si="822"/>
        <v>45859</v>
      </c>
      <c r="J1684" s="119">
        <f t="shared" si="829"/>
        <v>21</v>
      </c>
      <c r="K1684" s="119">
        <f t="shared" si="818"/>
        <v>1</v>
      </c>
      <c r="L1684" s="8">
        <f t="shared" si="830"/>
        <v>1.0002043700000001</v>
      </c>
      <c r="M1684" s="120">
        <f t="shared" si="819"/>
        <v>1.0043006699999999</v>
      </c>
      <c r="N1684" s="120">
        <f t="shared" si="812"/>
        <v>1.3590399455811484</v>
      </c>
      <c r="O1684" s="113">
        <f t="shared" si="815"/>
        <v>1.3593176899999999</v>
      </c>
      <c r="P1684" s="113">
        <f t="shared" si="823"/>
        <v>1520.08095551</v>
      </c>
      <c r="Q1684" s="11">
        <f t="shared" si="835"/>
        <v>0</v>
      </c>
      <c r="R1684" s="30">
        <f t="shared" si="831"/>
        <v>0</v>
      </c>
      <c r="S1684" s="8">
        <f t="shared" si="824"/>
        <v>0</v>
      </c>
      <c r="T1684" s="122">
        <f t="shared" si="832"/>
        <v>0.13059999999999999</v>
      </c>
      <c r="U1684" s="121">
        <f t="shared" si="814"/>
        <v>1</v>
      </c>
      <c r="V1684" s="121">
        <v>252</v>
      </c>
      <c r="W1684" s="120">
        <f t="shared" si="825"/>
        <v>1.000487216</v>
      </c>
      <c r="X1684" s="113">
        <f t="shared" si="813"/>
        <v>0.74060775999999995</v>
      </c>
      <c r="Y1684" s="113">
        <f t="shared" si="826"/>
        <v>0</v>
      </c>
      <c r="Z1684" s="125" t="str">
        <f t="shared" si="836"/>
        <v>J=</v>
      </c>
      <c r="AA1684" s="118">
        <f t="shared" si="837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>
        <f t="shared" si="827"/>
        <v>45830</v>
      </c>
      <c r="B1685" s="113">
        <f t="shared" si="820"/>
        <v>1520.8215632700001</v>
      </c>
      <c r="C1685" s="113">
        <f t="shared" si="833"/>
        <v>1118.26761816</v>
      </c>
      <c r="D1685" s="114">
        <f t="shared" si="828"/>
        <v>7245.38</v>
      </c>
      <c r="E1685" s="115">
        <f t="shared" si="816"/>
        <v>7276.54</v>
      </c>
      <c r="F1685" s="116">
        <f t="shared" si="817"/>
        <v>45797</v>
      </c>
      <c r="G1685" s="117">
        <f t="shared" si="821"/>
        <v>4.3006716003852752E-3</v>
      </c>
      <c r="H1685" s="118">
        <f t="shared" si="834"/>
        <v>45859</v>
      </c>
      <c r="I1685" s="118">
        <f t="shared" si="822"/>
        <v>45859</v>
      </c>
      <c r="J1685" s="119">
        <f t="shared" si="829"/>
        <v>21</v>
      </c>
      <c r="K1685" s="119">
        <f t="shared" si="818"/>
        <v>1</v>
      </c>
      <c r="L1685" s="8">
        <f t="shared" si="830"/>
        <v>1.0002043700000001</v>
      </c>
      <c r="M1685" s="120">
        <f t="shared" si="819"/>
        <v>1.0043006699999999</v>
      </c>
      <c r="N1685" s="120">
        <f t="shared" si="812"/>
        <v>1.3590399455811484</v>
      </c>
      <c r="O1685" s="113">
        <f t="shared" si="815"/>
        <v>1.3593176899999999</v>
      </c>
      <c r="P1685" s="113">
        <f t="shared" si="823"/>
        <v>1520.08095551</v>
      </c>
      <c r="Q1685" s="11">
        <f t="shared" si="835"/>
        <v>0</v>
      </c>
      <c r="R1685" s="30">
        <f t="shared" si="831"/>
        <v>0</v>
      </c>
      <c r="S1685" s="8">
        <f t="shared" si="824"/>
        <v>0</v>
      </c>
      <c r="T1685" s="122">
        <f t="shared" si="832"/>
        <v>0.13059999999999999</v>
      </c>
      <c r="U1685" s="121">
        <f t="shared" si="814"/>
        <v>1</v>
      </c>
      <c r="V1685" s="121">
        <v>252</v>
      </c>
      <c r="W1685" s="120">
        <f t="shared" si="825"/>
        <v>1.000487216</v>
      </c>
      <c r="X1685" s="113">
        <f t="shared" si="813"/>
        <v>0.74060775999999995</v>
      </c>
      <c r="Y1685" s="113">
        <f t="shared" si="826"/>
        <v>0</v>
      </c>
      <c r="Z1685" s="125" t="str">
        <f t="shared" si="836"/>
        <v>J=</v>
      </c>
      <c r="AA1685" s="118">
        <f t="shared" si="837"/>
        <v>45859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>
        <f t="shared" si="827"/>
        <v>45831</v>
      </c>
      <c r="B1686" s="113">
        <f t="shared" si="820"/>
        <v>1520.8215632700001</v>
      </c>
      <c r="C1686" s="113">
        <f t="shared" si="833"/>
        <v>1118.26761816</v>
      </c>
      <c r="D1686" s="114">
        <f t="shared" si="828"/>
        <v>7245.38</v>
      </c>
      <c r="E1686" s="115">
        <f t="shared" si="816"/>
        <v>7276.54</v>
      </c>
      <c r="F1686" s="116">
        <f t="shared" si="817"/>
        <v>45797</v>
      </c>
      <c r="G1686" s="117">
        <f t="shared" si="821"/>
        <v>4.3006716003852752E-3</v>
      </c>
      <c r="H1686" s="118">
        <f t="shared" si="834"/>
        <v>45859</v>
      </c>
      <c r="I1686" s="118">
        <f t="shared" si="822"/>
        <v>45859</v>
      </c>
      <c r="J1686" s="119">
        <f t="shared" si="829"/>
        <v>21</v>
      </c>
      <c r="K1686" s="119">
        <f t="shared" si="818"/>
        <v>1</v>
      </c>
      <c r="L1686" s="8">
        <f t="shared" si="830"/>
        <v>1.0002043700000001</v>
      </c>
      <c r="M1686" s="120">
        <f t="shared" si="819"/>
        <v>1.0043006699999999</v>
      </c>
      <c r="N1686" s="120">
        <f t="shared" si="812"/>
        <v>1.3590399455811484</v>
      </c>
      <c r="O1686" s="113">
        <f t="shared" si="815"/>
        <v>1.3593176899999999</v>
      </c>
      <c r="P1686" s="113">
        <f t="shared" si="823"/>
        <v>1520.08095551</v>
      </c>
      <c r="Q1686" s="11">
        <f t="shared" si="835"/>
        <v>0</v>
      </c>
      <c r="R1686" s="30">
        <f t="shared" si="831"/>
        <v>0</v>
      </c>
      <c r="S1686" s="8">
        <f t="shared" si="824"/>
        <v>0</v>
      </c>
      <c r="T1686" s="122">
        <f t="shared" si="832"/>
        <v>0.13059999999999999</v>
      </c>
      <c r="U1686" s="121">
        <f t="shared" si="814"/>
        <v>1</v>
      </c>
      <c r="V1686" s="121">
        <v>252</v>
      </c>
      <c r="W1686" s="120">
        <f t="shared" si="825"/>
        <v>1.000487216</v>
      </c>
      <c r="X1686" s="113">
        <f t="shared" si="813"/>
        <v>0.74060775999999995</v>
      </c>
      <c r="Y1686" s="113">
        <f t="shared" si="826"/>
        <v>0</v>
      </c>
      <c r="Z1686" s="125" t="str">
        <f t="shared" si="836"/>
        <v>J=</v>
      </c>
      <c r="AA1686" s="118">
        <f t="shared" si="837"/>
        <v>45859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>
        <f t="shared" si="827"/>
        <v>45832</v>
      </c>
      <c r="B1687" s="113">
        <f t="shared" si="820"/>
        <v>1521.8735000200002</v>
      </c>
      <c r="C1687" s="113">
        <f t="shared" si="833"/>
        <v>1118.26761816</v>
      </c>
      <c r="D1687" s="114">
        <f t="shared" si="828"/>
        <v>7245.38</v>
      </c>
      <c r="E1687" s="115">
        <f t="shared" si="816"/>
        <v>7276.54</v>
      </c>
      <c r="F1687" s="116">
        <f t="shared" si="817"/>
        <v>45797</v>
      </c>
      <c r="G1687" s="117">
        <f t="shared" si="821"/>
        <v>4.3006716003852752E-3</v>
      </c>
      <c r="H1687" s="118">
        <f t="shared" si="834"/>
        <v>45859</v>
      </c>
      <c r="I1687" s="118">
        <f t="shared" si="822"/>
        <v>45859</v>
      </c>
      <c r="J1687" s="119">
        <f t="shared" si="829"/>
        <v>21</v>
      </c>
      <c r="K1687" s="119">
        <f t="shared" si="818"/>
        <v>2</v>
      </c>
      <c r="L1687" s="8">
        <f t="shared" si="830"/>
        <v>1.00040879</v>
      </c>
      <c r="M1687" s="120">
        <f t="shared" si="819"/>
        <v>1.0043006699999999</v>
      </c>
      <c r="N1687" s="120">
        <f t="shared" si="812"/>
        <v>1.3590399455811484</v>
      </c>
      <c r="O1687" s="113">
        <f t="shared" si="815"/>
        <v>1.3595955</v>
      </c>
      <c r="P1687" s="113">
        <f t="shared" si="823"/>
        <v>1520.3916214400001</v>
      </c>
      <c r="Q1687" s="11">
        <f t="shared" si="835"/>
        <v>0</v>
      </c>
      <c r="R1687" s="30">
        <f t="shared" si="831"/>
        <v>0</v>
      </c>
      <c r="S1687" s="8">
        <f t="shared" si="824"/>
        <v>0</v>
      </c>
      <c r="T1687" s="122">
        <f t="shared" si="832"/>
        <v>0.13059999999999999</v>
      </c>
      <c r="U1687" s="121">
        <f t="shared" si="814"/>
        <v>2</v>
      </c>
      <c r="V1687" s="121">
        <v>252</v>
      </c>
      <c r="W1687" s="120">
        <f t="shared" si="825"/>
        <v>1.0009746690000001</v>
      </c>
      <c r="X1687" s="113">
        <f t="shared" si="813"/>
        <v>1.4818785800000001</v>
      </c>
      <c r="Y1687" s="113">
        <f t="shared" si="826"/>
        <v>0</v>
      </c>
      <c r="Z1687" s="125" t="str">
        <f t="shared" si="836"/>
        <v>J=</v>
      </c>
      <c r="AA1687" s="118">
        <f t="shared" si="837"/>
        <v>45859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>
        <f t="shared" si="827"/>
        <v>45833</v>
      </c>
      <c r="B1688" s="113">
        <f t="shared" si="820"/>
        <v>1522.9261672299999</v>
      </c>
      <c r="C1688" s="113">
        <f t="shared" si="833"/>
        <v>1118.26761816</v>
      </c>
      <c r="D1688" s="114">
        <f t="shared" si="828"/>
        <v>7245.38</v>
      </c>
      <c r="E1688" s="115">
        <f t="shared" si="816"/>
        <v>7276.54</v>
      </c>
      <c r="F1688" s="116">
        <f t="shared" si="817"/>
        <v>45797</v>
      </c>
      <c r="G1688" s="117">
        <f t="shared" si="821"/>
        <v>4.3006716003852752E-3</v>
      </c>
      <c r="H1688" s="118">
        <f t="shared" si="834"/>
        <v>45859</v>
      </c>
      <c r="I1688" s="118">
        <f t="shared" si="822"/>
        <v>45859</v>
      </c>
      <c r="J1688" s="119">
        <f t="shared" si="829"/>
        <v>21</v>
      </c>
      <c r="K1688" s="119">
        <f t="shared" si="818"/>
        <v>3</v>
      </c>
      <c r="L1688" s="8">
        <f t="shared" si="830"/>
        <v>1.00061325</v>
      </c>
      <c r="M1688" s="120">
        <f t="shared" si="819"/>
        <v>1.0043006699999999</v>
      </c>
      <c r="N1688" s="120">
        <f t="shared" si="812"/>
        <v>1.3590399455811484</v>
      </c>
      <c r="O1688" s="113">
        <f t="shared" si="815"/>
        <v>1.3598733700000001</v>
      </c>
      <c r="P1688" s="113">
        <f t="shared" si="823"/>
        <v>1520.7023544599999</v>
      </c>
      <c r="Q1688" s="11">
        <f t="shared" si="835"/>
        <v>0</v>
      </c>
      <c r="R1688" s="30">
        <f t="shared" si="831"/>
        <v>0</v>
      </c>
      <c r="S1688" s="8">
        <f t="shared" si="824"/>
        <v>0</v>
      </c>
      <c r="T1688" s="122">
        <f t="shared" si="832"/>
        <v>0.13059999999999999</v>
      </c>
      <c r="U1688" s="121">
        <f t="shared" si="814"/>
        <v>3</v>
      </c>
      <c r="V1688" s="121">
        <v>252</v>
      </c>
      <c r="W1688" s="120">
        <f t="shared" si="825"/>
        <v>1.001462359</v>
      </c>
      <c r="X1688" s="113">
        <f t="shared" si="813"/>
        <v>2.2238127699999999</v>
      </c>
      <c r="Y1688" s="113">
        <f t="shared" si="826"/>
        <v>0</v>
      </c>
      <c r="Z1688" s="125" t="str">
        <f t="shared" si="836"/>
        <v>J=</v>
      </c>
      <c r="AA1688" s="118">
        <f t="shared" si="837"/>
        <v>45859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>
        <f t="shared" si="827"/>
        <v>45834</v>
      </c>
      <c r="B1689" s="113">
        <f t="shared" si="820"/>
        <v>1523.97956828</v>
      </c>
      <c r="C1689" s="113">
        <f t="shared" si="833"/>
        <v>1118.26761816</v>
      </c>
      <c r="D1689" s="114">
        <f t="shared" si="828"/>
        <v>7245.38</v>
      </c>
      <c r="E1689" s="115">
        <f t="shared" si="816"/>
        <v>7276.54</v>
      </c>
      <c r="F1689" s="116">
        <f t="shared" si="817"/>
        <v>45797</v>
      </c>
      <c r="G1689" s="117">
        <f t="shared" si="821"/>
        <v>4.3006716003852752E-3</v>
      </c>
      <c r="H1689" s="118">
        <f t="shared" si="834"/>
        <v>45859</v>
      </c>
      <c r="I1689" s="118">
        <f t="shared" si="822"/>
        <v>45859</v>
      </c>
      <c r="J1689" s="119">
        <f t="shared" si="829"/>
        <v>21</v>
      </c>
      <c r="K1689" s="119">
        <f t="shared" si="818"/>
        <v>4</v>
      </c>
      <c r="L1689" s="8">
        <f t="shared" si="830"/>
        <v>1.00081775</v>
      </c>
      <c r="M1689" s="120">
        <f t="shared" si="819"/>
        <v>1.0043006699999999</v>
      </c>
      <c r="N1689" s="120">
        <f t="shared" si="812"/>
        <v>1.3590399455811484</v>
      </c>
      <c r="O1689" s="113">
        <f t="shared" si="815"/>
        <v>1.3601513000000001</v>
      </c>
      <c r="P1689" s="113">
        <f t="shared" si="823"/>
        <v>1521.01315458</v>
      </c>
      <c r="Q1689" s="11">
        <f t="shared" si="835"/>
        <v>0</v>
      </c>
      <c r="R1689" s="30">
        <f t="shared" si="831"/>
        <v>0</v>
      </c>
      <c r="S1689" s="8">
        <f t="shared" si="824"/>
        <v>0</v>
      </c>
      <c r="T1689" s="122">
        <f t="shared" si="832"/>
        <v>0.13059999999999999</v>
      </c>
      <c r="U1689" s="121">
        <f t="shared" si="814"/>
        <v>4</v>
      </c>
      <c r="V1689" s="121">
        <v>252</v>
      </c>
      <c r="W1689" s="120">
        <f t="shared" si="825"/>
        <v>1.001950288</v>
      </c>
      <c r="X1689" s="113">
        <f t="shared" si="813"/>
        <v>2.9664136999999999</v>
      </c>
      <c r="Y1689" s="113">
        <f t="shared" si="826"/>
        <v>0</v>
      </c>
      <c r="Z1689" s="125" t="str">
        <f t="shared" si="836"/>
        <v>J=</v>
      </c>
      <c r="AA1689" s="118">
        <f t="shared" si="837"/>
        <v>45859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>
        <f t="shared" si="827"/>
        <v>45835</v>
      </c>
      <c r="B1690" s="113">
        <f t="shared" si="820"/>
        <v>1525.03367802</v>
      </c>
      <c r="C1690" s="113">
        <f t="shared" si="833"/>
        <v>1118.26761816</v>
      </c>
      <c r="D1690" s="114">
        <f t="shared" si="828"/>
        <v>7245.38</v>
      </c>
      <c r="E1690" s="115">
        <f t="shared" si="816"/>
        <v>7276.54</v>
      </c>
      <c r="F1690" s="116">
        <f t="shared" si="817"/>
        <v>45797</v>
      </c>
      <c r="G1690" s="117">
        <f t="shared" si="821"/>
        <v>4.3006716003852752E-3</v>
      </c>
      <c r="H1690" s="118">
        <f t="shared" si="834"/>
        <v>45859</v>
      </c>
      <c r="I1690" s="118">
        <f t="shared" si="822"/>
        <v>45859</v>
      </c>
      <c r="J1690" s="119">
        <f t="shared" si="829"/>
        <v>21</v>
      </c>
      <c r="K1690" s="119">
        <f t="shared" si="818"/>
        <v>5</v>
      </c>
      <c r="L1690" s="8">
        <f t="shared" si="830"/>
        <v>1.0010222900000001</v>
      </c>
      <c r="M1690" s="120">
        <f t="shared" si="819"/>
        <v>1.0043006699999999</v>
      </c>
      <c r="N1690" s="120">
        <f t="shared" si="812"/>
        <v>1.3590399455811484</v>
      </c>
      <c r="O1690" s="113">
        <f t="shared" si="815"/>
        <v>1.36042927</v>
      </c>
      <c r="P1690" s="113">
        <f t="shared" si="823"/>
        <v>1521.32399943</v>
      </c>
      <c r="Q1690" s="11">
        <f t="shared" si="835"/>
        <v>0</v>
      </c>
      <c r="R1690" s="30">
        <f t="shared" si="831"/>
        <v>0</v>
      </c>
      <c r="S1690" s="8">
        <f t="shared" si="824"/>
        <v>0</v>
      </c>
      <c r="T1690" s="122">
        <f t="shared" si="832"/>
        <v>0.13059999999999999</v>
      </c>
      <c r="U1690" s="121">
        <f t="shared" si="814"/>
        <v>5</v>
      </c>
      <c r="V1690" s="121">
        <v>252</v>
      </c>
      <c r="W1690" s="120">
        <f t="shared" si="825"/>
        <v>1.002438454</v>
      </c>
      <c r="X1690" s="113">
        <f t="shared" si="813"/>
        <v>3.7096785900000002</v>
      </c>
      <c r="Y1690" s="113">
        <f t="shared" si="826"/>
        <v>0</v>
      </c>
      <c r="Z1690" s="125" t="str">
        <f t="shared" si="836"/>
        <v>J=</v>
      </c>
      <c r="AA1690" s="118">
        <f t="shared" si="837"/>
        <v>45859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>
        <f t="shared" si="827"/>
        <v>45836</v>
      </c>
      <c r="B1691" s="113">
        <f t="shared" si="820"/>
        <v>1526.08854159</v>
      </c>
      <c r="C1691" s="113">
        <f t="shared" si="833"/>
        <v>1118.26761816</v>
      </c>
      <c r="D1691" s="114">
        <f t="shared" si="828"/>
        <v>7245.38</v>
      </c>
      <c r="E1691" s="115">
        <f t="shared" si="816"/>
        <v>7276.54</v>
      </c>
      <c r="F1691" s="116">
        <f t="shared" si="817"/>
        <v>45797</v>
      </c>
      <c r="G1691" s="117">
        <f t="shared" si="821"/>
        <v>4.3006716003852752E-3</v>
      </c>
      <c r="H1691" s="118">
        <f t="shared" si="834"/>
        <v>45859</v>
      </c>
      <c r="I1691" s="118">
        <f t="shared" si="822"/>
        <v>45859</v>
      </c>
      <c r="J1691" s="119">
        <f t="shared" si="829"/>
        <v>21</v>
      </c>
      <c r="K1691" s="119">
        <f t="shared" si="818"/>
        <v>6</v>
      </c>
      <c r="L1691" s="8">
        <f t="shared" si="830"/>
        <v>1.0012268799999999</v>
      </c>
      <c r="M1691" s="120">
        <f t="shared" si="819"/>
        <v>1.0043006699999999</v>
      </c>
      <c r="N1691" s="120">
        <f t="shared" si="812"/>
        <v>1.3590399455811484</v>
      </c>
      <c r="O1691" s="113">
        <f t="shared" si="815"/>
        <v>1.3607073199999999</v>
      </c>
      <c r="P1691" s="113">
        <f t="shared" si="823"/>
        <v>1521.63493374</v>
      </c>
      <c r="Q1691" s="11">
        <f t="shared" si="835"/>
        <v>0</v>
      </c>
      <c r="R1691" s="30">
        <f t="shared" si="831"/>
        <v>0</v>
      </c>
      <c r="S1691" s="8">
        <f t="shared" si="824"/>
        <v>0</v>
      </c>
      <c r="T1691" s="122">
        <f t="shared" si="832"/>
        <v>0.13059999999999999</v>
      </c>
      <c r="U1691" s="121">
        <f t="shared" si="814"/>
        <v>6</v>
      </c>
      <c r="V1691" s="121">
        <v>252</v>
      </c>
      <c r="W1691" s="120">
        <f t="shared" si="825"/>
        <v>1.0029268570000001</v>
      </c>
      <c r="X1691" s="113">
        <f t="shared" si="813"/>
        <v>4.45360785</v>
      </c>
      <c r="Y1691" s="113">
        <f t="shared" si="826"/>
        <v>0</v>
      </c>
      <c r="Z1691" s="125" t="str">
        <f t="shared" si="836"/>
        <v>J=</v>
      </c>
      <c r="AA1691" s="118">
        <f t="shared" si="837"/>
        <v>45859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>
        <f t="shared" si="827"/>
        <v>45837</v>
      </c>
      <c r="B1692" s="113">
        <f t="shared" si="820"/>
        <v>1526.08854159</v>
      </c>
      <c r="C1692" s="113">
        <f t="shared" si="833"/>
        <v>1118.26761816</v>
      </c>
      <c r="D1692" s="114">
        <f t="shared" si="828"/>
        <v>7245.38</v>
      </c>
      <c r="E1692" s="115">
        <f t="shared" si="816"/>
        <v>7276.54</v>
      </c>
      <c r="F1692" s="116">
        <f t="shared" si="817"/>
        <v>45797</v>
      </c>
      <c r="G1692" s="117">
        <f t="shared" si="821"/>
        <v>4.3006716003852752E-3</v>
      </c>
      <c r="H1692" s="118">
        <f t="shared" si="834"/>
        <v>45859</v>
      </c>
      <c r="I1692" s="118">
        <f t="shared" si="822"/>
        <v>45859</v>
      </c>
      <c r="J1692" s="119">
        <f t="shared" si="829"/>
        <v>21</v>
      </c>
      <c r="K1692" s="119">
        <f t="shared" si="818"/>
        <v>6</v>
      </c>
      <c r="L1692" s="8">
        <f t="shared" si="830"/>
        <v>1.0012268799999999</v>
      </c>
      <c r="M1692" s="120">
        <f t="shared" si="819"/>
        <v>1.0043006699999999</v>
      </c>
      <c r="N1692" s="120">
        <f t="shared" si="812"/>
        <v>1.3590399455811484</v>
      </c>
      <c r="O1692" s="113">
        <f t="shared" si="815"/>
        <v>1.3607073199999999</v>
      </c>
      <c r="P1692" s="113">
        <f t="shared" si="823"/>
        <v>1521.63493374</v>
      </c>
      <c r="Q1692" s="11">
        <f t="shared" si="835"/>
        <v>0</v>
      </c>
      <c r="R1692" s="30">
        <f t="shared" si="831"/>
        <v>0</v>
      </c>
      <c r="S1692" s="8">
        <f t="shared" si="824"/>
        <v>0</v>
      </c>
      <c r="T1692" s="122">
        <f t="shared" si="832"/>
        <v>0.13059999999999999</v>
      </c>
      <c r="U1692" s="121">
        <f t="shared" si="814"/>
        <v>6</v>
      </c>
      <c r="V1692" s="121">
        <v>252</v>
      </c>
      <c r="W1692" s="120">
        <f t="shared" si="825"/>
        <v>1.0029268570000001</v>
      </c>
      <c r="X1692" s="113">
        <f t="shared" si="813"/>
        <v>4.45360785</v>
      </c>
      <c r="Y1692" s="113">
        <f t="shared" si="826"/>
        <v>0</v>
      </c>
      <c r="Z1692" s="125" t="str">
        <f t="shared" si="836"/>
        <v>J=</v>
      </c>
      <c r="AA1692" s="118">
        <f t="shared" si="837"/>
        <v>45859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>
        <f t="shared" si="827"/>
        <v>45838</v>
      </c>
      <c r="B1693" s="113">
        <f t="shared" si="820"/>
        <v>1526.08854159</v>
      </c>
      <c r="C1693" s="113">
        <f t="shared" si="833"/>
        <v>1118.26761816</v>
      </c>
      <c r="D1693" s="114">
        <f t="shared" si="828"/>
        <v>7245.38</v>
      </c>
      <c r="E1693" s="115">
        <f t="shared" si="816"/>
        <v>7276.54</v>
      </c>
      <c r="F1693" s="116">
        <f t="shared" si="817"/>
        <v>45797</v>
      </c>
      <c r="G1693" s="117">
        <f t="shared" si="821"/>
        <v>4.3006716003852752E-3</v>
      </c>
      <c r="H1693" s="118">
        <f t="shared" si="834"/>
        <v>45859</v>
      </c>
      <c r="I1693" s="118">
        <f t="shared" si="822"/>
        <v>45859</v>
      </c>
      <c r="J1693" s="119">
        <f t="shared" si="829"/>
        <v>21</v>
      </c>
      <c r="K1693" s="119">
        <f t="shared" si="818"/>
        <v>6</v>
      </c>
      <c r="L1693" s="8">
        <f t="shared" si="830"/>
        <v>1.0012268799999999</v>
      </c>
      <c r="M1693" s="120">
        <f t="shared" si="819"/>
        <v>1.0043006699999999</v>
      </c>
      <c r="N1693" s="120">
        <f t="shared" si="812"/>
        <v>1.3590399455811484</v>
      </c>
      <c r="O1693" s="113">
        <f t="shared" si="815"/>
        <v>1.3607073199999999</v>
      </c>
      <c r="P1693" s="113">
        <f t="shared" si="823"/>
        <v>1521.63493374</v>
      </c>
      <c r="Q1693" s="11">
        <f t="shared" si="835"/>
        <v>0</v>
      </c>
      <c r="R1693" s="30">
        <f t="shared" si="831"/>
        <v>0</v>
      </c>
      <c r="S1693" s="8">
        <f t="shared" si="824"/>
        <v>0</v>
      </c>
      <c r="T1693" s="122">
        <f t="shared" si="832"/>
        <v>0.13059999999999999</v>
      </c>
      <c r="U1693" s="121">
        <f t="shared" si="814"/>
        <v>6</v>
      </c>
      <c r="V1693" s="121">
        <v>252</v>
      </c>
      <c r="W1693" s="120">
        <f t="shared" si="825"/>
        <v>1.0029268570000001</v>
      </c>
      <c r="X1693" s="113">
        <f t="shared" si="813"/>
        <v>4.45360785</v>
      </c>
      <c r="Y1693" s="113">
        <f t="shared" si="826"/>
        <v>0</v>
      </c>
      <c r="Z1693" s="125" t="str">
        <f t="shared" si="836"/>
        <v>J=</v>
      </c>
      <c r="AA1693" s="118">
        <f t="shared" si="837"/>
        <v>45859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>
        <f t="shared" si="827"/>
        <v>45839</v>
      </c>
      <c r="B1694" s="113">
        <f t="shared" si="820"/>
        <v>1527.1441175299999</v>
      </c>
      <c r="C1694" s="113">
        <f t="shared" si="833"/>
        <v>1118.26761816</v>
      </c>
      <c r="D1694" s="114">
        <f t="shared" si="828"/>
        <v>7245.38</v>
      </c>
      <c r="E1694" s="115">
        <f t="shared" si="816"/>
        <v>7276.54</v>
      </c>
      <c r="F1694" s="116">
        <f t="shared" si="817"/>
        <v>45797</v>
      </c>
      <c r="G1694" s="117">
        <f t="shared" si="821"/>
        <v>4.3006716003852752E-3</v>
      </c>
      <c r="H1694" s="118">
        <f t="shared" si="834"/>
        <v>45859</v>
      </c>
      <c r="I1694" s="118">
        <f t="shared" si="822"/>
        <v>45859</v>
      </c>
      <c r="J1694" s="119">
        <f t="shared" si="829"/>
        <v>21</v>
      </c>
      <c r="K1694" s="119">
        <f t="shared" si="818"/>
        <v>7</v>
      </c>
      <c r="L1694" s="8">
        <f t="shared" si="830"/>
        <v>1.0014315</v>
      </c>
      <c r="M1694" s="120">
        <f t="shared" si="819"/>
        <v>1.0043006699999999</v>
      </c>
      <c r="N1694" s="120">
        <f t="shared" si="812"/>
        <v>1.3590399455811484</v>
      </c>
      <c r="O1694" s="113">
        <f t="shared" si="815"/>
        <v>1.3609854100000001</v>
      </c>
      <c r="P1694" s="113">
        <f t="shared" si="823"/>
        <v>1521.94591279</v>
      </c>
      <c r="Q1694" s="11">
        <f t="shared" si="835"/>
        <v>0</v>
      </c>
      <c r="R1694" s="30">
        <f t="shared" si="831"/>
        <v>0</v>
      </c>
      <c r="S1694" s="8">
        <f t="shared" si="824"/>
        <v>0</v>
      </c>
      <c r="T1694" s="122">
        <f t="shared" si="832"/>
        <v>0.13059999999999999</v>
      </c>
      <c r="U1694" s="121">
        <f t="shared" si="814"/>
        <v>7</v>
      </c>
      <c r="V1694" s="121">
        <v>252</v>
      </c>
      <c r="W1694" s="120">
        <f t="shared" si="825"/>
        <v>1.0034154989999999</v>
      </c>
      <c r="X1694" s="113">
        <f t="shared" si="813"/>
        <v>5.1982047400000004</v>
      </c>
      <c r="Y1694" s="113">
        <f t="shared" si="826"/>
        <v>0</v>
      </c>
      <c r="Z1694" s="125" t="str">
        <f t="shared" si="836"/>
        <v>J=</v>
      </c>
      <c r="AA1694" s="118">
        <f t="shared" si="837"/>
        <v>45859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>
        <f t="shared" si="827"/>
        <v>45840</v>
      </c>
      <c r="B1695" s="113">
        <f t="shared" si="820"/>
        <v>1528.20042702</v>
      </c>
      <c r="C1695" s="113">
        <f t="shared" si="833"/>
        <v>1118.26761816</v>
      </c>
      <c r="D1695" s="114">
        <f t="shared" si="828"/>
        <v>7245.38</v>
      </c>
      <c r="E1695" s="115">
        <f t="shared" si="816"/>
        <v>7276.54</v>
      </c>
      <c r="F1695" s="116">
        <f t="shared" si="817"/>
        <v>45797</v>
      </c>
      <c r="G1695" s="117">
        <f t="shared" si="821"/>
        <v>4.3006716003852752E-3</v>
      </c>
      <c r="H1695" s="118">
        <f t="shared" si="834"/>
        <v>45859</v>
      </c>
      <c r="I1695" s="118">
        <f t="shared" si="822"/>
        <v>45859</v>
      </c>
      <c r="J1695" s="119">
        <f t="shared" si="829"/>
        <v>21</v>
      </c>
      <c r="K1695" s="119">
        <f t="shared" si="818"/>
        <v>8</v>
      </c>
      <c r="L1695" s="8">
        <f t="shared" si="830"/>
        <v>1.00163617</v>
      </c>
      <c r="M1695" s="120">
        <f t="shared" si="819"/>
        <v>1.0043006699999999</v>
      </c>
      <c r="N1695" s="120">
        <f t="shared" ref="N1695:N1758" si="838">IF(I1695&gt;I1694,N1694*M1695,N1694)</f>
        <v>1.3590399455811484</v>
      </c>
      <c r="O1695" s="113">
        <f t="shared" si="815"/>
        <v>1.36126356</v>
      </c>
      <c r="P1695" s="113">
        <f t="shared" si="823"/>
        <v>1522.25695892</v>
      </c>
      <c r="Q1695" s="11">
        <f t="shared" si="835"/>
        <v>0</v>
      </c>
      <c r="R1695" s="30">
        <f t="shared" si="831"/>
        <v>0</v>
      </c>
      <c r="S1695" s="8">
        <f t="shared" si="824"/>
        <v>0</v>
      </c>
      <c r="T1695" s="122">
        <f t="shared" si="832"/>
        <v>0.13059999999999999</v>
      </c>
      <c r="U1695" s="121">
        <f t="shared" si="814"/>
        <v>8</v>
      </c>
      <c r="V1695" s="121">
        <v>252</v>
      </c>
      <c r="W1695" s="120">
        <f t="shared" si="825"/>
        <v>1.003904379</v>
      </c>
      <c r="X1695" s="113">
        <f t="shared" si="813"/>
        <v>5.9434680999999996</v>
      </c>
      <c r="Y1695" s="113">
        <f t="shared" si="826"/>
        <v>0</v>
      </c>
      <c r="Z1695" s="125" t="str">
        <f t="shared" si="836"/>
        <v>J=</v>
      </c>
      <c r="AA1695" s="118">
        <f t="shared" si="837"/>
        <v>45859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>
        <f t="shared" si="827"/>
        <v>45841</v>
      </c>
      <c r="B1696" s="113">
        <f t="shared" si="820"/>
        <v>1529.25747041</v>
      </c>
      <c r="C1696" s="113">
        <f t="shared" si="833"/>
        <v>1118.26761816</v>
      </c>
      <c r="D1696" s="114">
        <f t="shared" si="828"/>
        <v>7245.38</v>
      </c>
      <c r="E1696" s="115">
        <f t="shared" si="816"/>
        <v>7276.54</v>
      </c>
      <c r="F1696" s="116">
        <f t="shared" si="817"/>
        <v>45797</v>
      </c>
      <c r="G1696" s="117">
        <f t="shared" si="821"/>
        <v>4.3006716003852752E-3</v>
      </c>
      <c r="H1696" s="118">
        <f t="shared" si="834"/>
        <v>45859</v>
      </c>
      <c r="I1696" s="118">
        <f t="shared" si="822"/>
        <v>45859</v>
      </c>
      <c r="J1696" s="119">
        <f t="shared" si="829"/>
        <v>21</v>
      </c>
      <c r="K1696" s="119">
        <f t="shared" si="818"/>
        <v>9</v>
      </c>
      <c r="L1696" s="8">
        <f t="shared" si="830"/>
        <v>1.00184088</v>
      </c>
      <c r="M1696" s="120">
        <f t="shared" si="819"/>
        <v>1.0043006699999999</v>
      </c>
      <c r="N1696" s="120">
        <f t="shared" si="838"/>
        <v>1.3590399455811484</v>
      </c>
      <c r="O1696" s="113">
        <f t="shared" si="815"/>
        <v>1.3615417700000001</v>
      </c>
      <c r="P1696" s="113">
        <f t="shared" si="823"/>
        <v>1522.5680721599999</v>
      </c>
      <c r="Q1696" s="11">
        <f t="shared" si="835"/>
        <v>0</v>
      </c>
      <c r="R1696" s="30">
        <f t="shared" si="831"/>
        <v>0</v>
      </c>
      <c r="S1696" s="8">
        <f t="shared" si="824"/>
        <v>0</v>
      </c>
      <c r="T1696" s="122">
        <f t="shared" si="832"/>
        <v>0.13059999999999999</v>
      </c>
      <c r="U1696" s="121">
        <f t="shared" si="814"/>
        <v>9</v>
      </c>
      <c r="V1696" s="121">
        <v>252</v>
      </c>
      <c r="W1696" s="120">
        <f t="shared" si="825"/>
        <v>1.0043934969999999</v>
      </c>
      <c r="X1696" s="113">
        <f t="shared" si="813"/>
        <v>6.68939825</v>
      </c>
      <c r="Y1696" s="113">
        <f t="shared" si="826"/>
        <v>0</v>
      </c>
      <c r="Z1696" s="125" t="str">
        <f t="shared" si="836"/>
        <v>J=</v>
      </c>
      <c r="AA1696" s="118">
        <f t="shared" si="837"/>
        <v>45859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>
        <f t="shared" si="827"/>
        <v>45842</v>
      </c>
      <c r="B1697" s="113">
        <f t="shared" si="820"/>
        <v>1530.3152367800001</v>
      </c>
      <c r="C1697" s="113">
        <f t="shared" si="833"/>
        <v>1118.26761816</v>
      </c>
      <c r="D1697" s="114">
        <f t="shared" si="828"/>
        <v>7245.38</v>
      </c>
      <c r="E1697" s="115">
        <f t="shared" si="816"/>
        <v>7276.54</v>
      </c>
      <c r="F1697" s="116">
        <f t="shared" si="817"/>
        <v>45797</v>
      </c>
      <c r="G1697" s="117">
        <f t="shared" si="821"/>
        <v>4.3006716003852752E-3</v>
      </c>
      <c r="H1697" s="118">
        <f t="shared" si="834"/>
        <v>45859</v>
      </c>
      <c r="I1697" s="118">
        <f t="shared" si="822"/>
        <v>45859</v>
      </c>
      <c r="J1697" s="119">
        <f t="shared" si="829"/>
        <v>21</v>
      </c>
      <c r="K1697" s="119">
        <f t="shared" si="818"/>
        <v>10</v>
      </c>
      <c r="L1697" s="8">
        <f t="shared" si="830"/>
        <v>1.00204563</v>
      </c>
      <c r="M1697" s="120">
        <f t="shared" si="819"/>
        <v>1.0043006699999999</v>
      </c>
      <c r="N1697" s="120">
        <f t="shared" si="838"/>
        <v>1.3590399455811484</v>
      </c>
      <c r="O1697" s="113">
        <f t="shared" si="815"/>
        <v>1.3618200300000001</v>
      </c>
      <c r="P1697" s="113">
        <f t="shared" si="823"/>
        <v>1522.87924131</v>
      </c>
      <c r="Q1697" s="11">
        <f t="shared" si="835"/>
        <v>0</v>
      </c>
      <c r="R1697" s="30">
        <f t="shared" si="831"/>
        <v>0</v>
      </c>
      <c r="S1697" s="8">
        <f t="shared" si="824"/>
        <v>0</v>
      </c>
      <c r="T1697" s="122">
        <f t="shared" si="832"/>
        <v>0.13059999999999999</v>
      </c>
      <c r="U1697" s="121">
        <f t="shared" si="814"/>
        <v>10</v>
      </c>
      <c r="V1697" s="121">
        <v>252</v>
      </c>
      <c r="W1697" s="120">
        <f t="shared" si="825"/>
        <v>1.004882853</v>
      </c>
      <c r="X1697" s="113">
        <f t="shared" si="813"/>
        <v>7.4359954699999999</v>
      </c>
      <c r="Y1697" s="113">
        <f t="shared" si="826"/>
        <v>0</v>
      </c>
      <c r="Z1697" s="125" t="str">
        <f t="shared" si="836"/>
        <v>J=</v>
      </c>
      <c r="AA1697" s="118">
        <f t="shared" si="837"/>
        <v>45859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>
        <f t="shared" si="827"/>
        <v>45843</v>
      </c>
      <c r="B1698" s="113">
        <f t="shared" si="820"/>
        <v>1531.3737504200001</v>
      </c>
      <c r="C1698" s="113">
        <f t="shared" si="833"/>
        <v>1118.26761816</v>
      </c>
      <c r="D1698" s="114">
        <f t="shared" si="828"/>
        <v>7245.38</v>
      </c>
      <c r="E1698" s="115">
        <f t="shared" si="816"/>
        <v>7276.54</v>
      </c>
      <c r="F1698" s="116">
        <f t="shared" si="817"/>
        <v>45797</v>
      </c>
      <c r="G1698" s="117">
        <f t="shared" si="821"/>
        <v>4.3006716003852752E-3</v>
      </c>
      <c r="H1698" s="118">
        <f t="shared" si="834"/>
        <v>45859</v>
      </c>
      <c r="I1698" s="118">
        <f t="shared" si="822"/>
        <v>45859</v>
      </c>
      <c r="J1698" s="119">
        <f t="shared" si="829"/>
        <v>21</v>
      </c>
      <c r="K1698" s="119">
        <f t="shared" si="818"/>
        <v>11</v>
      </c>
      <c r="L1698" s="8">
        <f t="shared" si="830"/>
        <v>1.0022504299999999</v>
      </c>
      <c r="M1698" s="120">
        <f t="shared" si="819"/>
        <v>1.0043006699999999</v>
      </c>
      <c r="N1698" s="120">
        <f t="shared" si="838"/>
        <v>1.3590399455811484</v>
      </c>
      <c r="O1698" s="113">
        <f t="shared" si="815"/>
        <v>1.3620983600000001</v>
      </c>
      <c r="P1698" s="113">
        <f t="shared" si="823"/>
        <v>1523.19048873</v>
      </c>
      <c r="Q1698" s="11">
        <f t="shared" si="835"/>
        <v>0</v>
      </c>
      <c r="R1698" s="30">
        <f t="shared" si="831"/>
        <v>0</v>
      </c>
      <c r="S1698" s="8">
        <f t="shared" si="824"/>
        <v>0</v>
      </c>
      <c r="T1698" s="122">
        <f t="shared" si="832"/>
        <v>0.13059999999999999</v>
      </c>
      <c r="U1698" s="121">
        <f t="shared" si="814"/>
        <v>11</v>
      </c>
      <c r="V1698" s="121">
        <v>252</v>
      </c>
      <c r="W1698" s="120">
        <f t="shared" si="825"/>
        <v>1.0053724479999999</v>
      </c>
      <c r="X1698" s="113">
        <f t="shared" ref="X1698:X1761" si="839">TRUNC((P1698*(W1698-1)),8)</f>
        <v>8.1832616900000001</v>
      </c>
      <c r="Y1698" s="113">
        <f t="shared" si="826"/>
        <v>0</v>
      </c>
      <c r="Z1698" s="125" t="str">
        <f t="shared" si="836"/>
        <v>J=</v>
      </c>
      <c r="AA1698" s="118">
        <f t="shared" si="837"/>
        <v>45859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>
        <f t="shared" si="827"/>
        <v>45844</v>
      </c>
      <c r="B1699" s="113">
        <f t="shared" si="820"/>
        <v>1531.3737504200001</v>
      </c>
      <c r="C1699" s="113">
        <f t="shared" si="833"/>
        <v>1118.26761816</v>
      </c>
      <c r="D1699" s="114">
        <f t="shared" si="828"/>
        <v>7245.38</v>
      </c>
      <c r="E1699" s="115">
        <f t="shared" si="816"/>
        <v>7276.54</v>
      </c>
      <c r="F1699" s="116">
        <f t="shared" si="817"/>
        <v>45797</v>
      </c>
      <c r="G1699" s="117">
        <f t="shared" si="821"/>
        <v>4.3006716003852752E-3</v>
      </c>
      <c r="H1699" s="118">
        <f t="shared" si="834"/>
        <v>45859</v>
      </c>
      <c r="I1699" s="118">
        <f t="shared" si="822"/>
        <v>45859</v>
      </c>
      <c r="J1699" s="119">
        <f t="shared" si="829"/>
        <v>21</v>
      </c>
      <c r="K1699" s="119">
        <f t="shared" si="818"/>
        <v>11</v>
      </c>
      <c r="L1699" s="8">
        <f t="shared" si="830"/>
        <v>1.0022504299999999</v>
      </c>
      <c r="M1699" s="120">
        <f t="shared" si="819"/>
        <v>1.0043006699999999</v>
      </c>
      <c r="N1699" s="120">
        <f t="shared" si="838"/>
        <v>1.3590399455811484</v>
      </c>
      <c r="O1699" s="113">
        <f t="shared" si="815"/>
        <v>1.3620983600000001</v>
      </c>
      <c r="P1699" s="113">
        <f t="shared" si="823"/>
        <v>1523.19048873</v>
      </c>
      <c r="Q1699" s="11">
        <f t="shared" si="835"/>
        <v>0</v>
      </c>
      <c r="R1699" s="30">
        <f t="shared" si="831"/>
        <v>0</v>
      </c>
      <c r="S1699" s="8">
        <f t="shared" si="824"/>
        <v>0</v>
      </c>
      <c r="T1699" s="122">
        <f t="shared" si="832"/>
        <v>0.13059999999999999</v>
      </c>
      <c r="U1699" s="121">
        <f t="shared" si="814"/>
        <v>11</v>
      </c>
      <c r="V1699" s="121">
        <v>252</v>
      </c>
      <c r="W1699" s="120">
        <f t="shared" si="825"/>
        <v>1.0053724479999999</v>
      </c>
      <c r="X1699" s="113">
        <f t="shared" si="839"/>
        <v>8.1832616900000001</v>
      </c>
      <c r="Y1699" s="113">
        <f t="shared" si="826"/>
        <v>0</v>
      </c>
      <c r="Z1699" s="125" t="str">
        <f t="shared" si="836"/>
        <v>J=</v>
      </c>
      <c r="AA1699" s="118">
        <f t="shared" si="837"/>
        <v>45859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>
        <f t="shared" si="827"/>
        <v>45845</v>
      </c>
      <c r="B1700" s="113">
        <f t="shared" si="820"/>
        <v>1531.3737504200001</v>
      </c>
      <c r="C1700" s="113">
        <f t="shared" si="833"/>
        <v>1118.26761816</v>
      </c>
      <c r="D1700" s="114">
        <f t="shared" si="828"/>
        <v>7245.38</v>
      </c>
      <c r="E1700" s="115">
        <f t="shared" si="816"/>
        <v>7276.54</v>
      </c>
      <c r="F1700" s="116">
        <f t="shared" si="817"/>
        <v>45797</v>
      </c>
      <c r="G1700" s="117">
        <f t="shared" si="821"/>
        <v>4.3006716003852752E-3</v>
      </c>
      <c r="H1700" s="118">
        <f t="shared" si="834"/>
        <v>45859</v>
      </c>
      <c r="I1700" s="118">
        <f t="shared" si="822"/>
        <v>45859</v>
      </c>
      <c r="J1700" s="119">
        <f t="shared" si="829"/>
        <v>21</v>
      </c>
      <c r="K1700" s="119">
        <f t="shared" si="818"/>
        <v>11</v>
      </c>
      <c r="L1700" s="8">
        <f t="shared" si="830"/>
        <v>1.0022504299999999</v>
      </c>
      <c r="M1700" s="120">
        <f t="shared" si="819"/>
        <v>1.0043006699999999</v>
      </c>
      <c r="N1700" s="120">
        <f t="shared" si="838"/>
        <v>1.3590399455811484</v>
      </c>
      <c r="O1700" s="113">
        <f t="shared" si="815"/>
        <v>1.3620983600000001</v>
      </c>
      <c r="P1700" s="113">
        <f t="shared" si="823"/>
        <v>1523.19048873</v>
      </c>
      <c r="Q1700" s="11">
        <f t="shared" si="835"/>
        <v>0</v>
      </c>
      <c r="R1700" s="30">
        <f t="shared" si="831"/>
        <v>0</v>
      </c>
      <c r="S1700" s="8">
        <f t="shared" si="824"/>
        <v>0</v>
      </c>
      <c r="T1700" s="122">
        <f t="shared" si="832"/>
        <v>0.13059999999999999</v>
      </c>
      <c r="U1700" s="121">
        <f t="shared" si="814"/>
        <v>11</v>
      </c>
      <c r="V1700" s="121">
        <v>252</v>
      </c>
      <c r="W1700" s="120">
        <f t="shared" si="825"/>
        <v>1.0053724479999999</v>
      </c>
      <c r="X1700" s="113">
        <f t="shared" si="839"/>
        <v>8.1832616900000001</v>
      </c>
      <c r="Y1700" s="113">
        <f t="shared" si="826"/>
        <v>0</v>
      </c>
      <c r="Z1700" s="125" t="str">
        <f t="shared" si="836"/>
        <v>J=</v>
      </c>
      <c r="AA1700" s="118">
        <f t="shared" si="837"/>
        <v>45859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>
        <f t="shared" si="827"/>
        <v>45846</v>
      </c>
      <c r="B1701" s="113">
        <f t="shared" si="820"/>
        <v>1532.4329876699999</v>
      </c>
      <c r="C1701" s="113">
        <f t="shared" si="833"/>
        <v>1118.26761816</v>
      </c>
      <c r="D1701" s="114">
        <f t="shared" si="828"/>
        <v>7245.38</v>
      </c>
      <c r="E1701" s="115">
        <f t="shared" si="816"/>
        <v>7276.54</v>
      </c>
      <c r="F1701" s="116">
        <f t="shared" si="817"/>
        <v>45797</v>
      </c>
      <c r="G1701" s="117">
        <f t="shared" si="821"/>
        <v>4.3006716003852752E-3</v>
      </c>
      <c r="H1701" s="118">
        <f t="shared" si="834"/>
        <v>45859</v>
      </c>
      <c r="I1701" s="118">
        <f t="shared" si="822"/>
        <v>45859</v>
      </c>
      <c r="J1701" s="119">
        <f t="shared" si="829"/>
        <v>21</v>
      </c>
      <c r="K1701" s="119">
        <f t="shared" si="818"/>
        <v>12</v>
      </c>
      <c r="L1701" s="8">
        <f t="shared" si="830"/>
        <v>1.0024552600000001</v>
      </c>
      <c r="M1701" s="120">
        <f t="shared" si="819"/>
        <v>1.0043006699999999</v>
      </c>
      <c r="N1701" s="120">
        <f t="shared" si="838"/>
        <v>1.3590399455811484</v>
      </c>
      <c r="O1701" s="113">
        <f t="shared" si="815"/>
        <v>1.36237674</v>
      </c>
      <c r="P1701" s="113">
        <f t="shared" si="823"/>
        <v>1523.50179207</v>
      </c>
      <c r="Q1701" s="11">
        <f t="shared" si="835"/>
        <v>0</v>
      </c>
      <c r="R1701" s="30">
        <f t="shared" si="831"/>
        <v>0</v>
      </c>
      <c r="S1701" s="8">
        <f t="shared" si="824"/>
        <v>0</v>
      </c>
      <c r="T1701" s="122">
        <f t="shared" si="832"/>
        <v>0.13059999999999999</v>
      </c>
      <c r="U1701" s="121">
        <f t="shared" ref="U1701:U1764" si="840">IF(Q1700&gt;0,1,IF(K1701=K1700,U1700,U1700+1))</f>
        <v>12</v>
      </c>
      <c r="V1701" s="121">
        <v>252</v>
      </c>
      <c r="W1701" s="120">
        <f t="shared" si="825"/>
        <v>1.005862281</v>
      </c>
      <c r="X1701" s="113">
        <f t="shared" si="839"/>
        <v>8.9311956000000006</v>
      </c>
      <c r="Y1701" s="113">
        <f t="shared" si="826"/>
        <v>0</v>
      </c>
      <c r="Z1701" s="125" t="str">
        <f t="shared" si="836"/>
        <v>J=</v>
      </c>
      <c r="AA1701" s="118">
        <f t="shared" si="837"/>
        <v>45859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>
        <f t="shared" si="827"/>
        <v>45847</v>
      </c>
      <c r="B1702" s="113">
        <f t="shared" si="820"/>
        <v>1533.49296162</v>
      </c>
      <c r="C1702" s="113">
        <f t="shared" si="833"/>
        <v>1118.26761816</v>
      </c>
      <c r="D1702" s="114">
        <f t="shared" si="828"/>
        <v>7245.38</v>
      </c>
      <c r="E1702" s="115">
        <f t="shared" si="816"/>
        <v>7276.54</v>
      </c>
      <c r="F1702" s="116">
        <f t="shared" si="817"/>
        <v>45797</v>
      </c>
      <c r="G1702" s="117">
        <f t="shared" si="821"/>
        <v>4.3006716003852752E-3</v>
      </c>
      <c r="H1702" s="118">
        <f t="shared" si="834"/>
        <v>45859</v>
      </c>
      <c r="I1702" s="118">
        <f t="shared" si="822"/>
        <v>45859</v>
      </c>
      <c r="J1702" s="119">
        <f t="shared" si="829"/>
        <v>21</v>
      </c>
      <c r="K1702" s="119">
        <f t="shared" si="818"/>
        <v>13</v>
      </c>
      <c r="L1702" s="8">
        <f t="shared" si="830"/>
        <v>1.0026601399999999</v>
      </c>
      <c r="M1702" s="120">
        <f t="shared" si="819"/>
        <v>1.0043006699999999</v>
      </c>
      <c r="N1702" s="120">
        <f t="shared" si="838"/>
        <v>1.3590399455811484</v>
      </c>
      <c r="O1702" s="113">
        <f t="shared" si="815"/>
        <v>1.36265518</v>
      </c>
      <c r="P1702" s="113">
        <f t="shared" si="823"/>
        <v>1523.81316251</v>
      </c>
      <c r="Q1702" s="11">
        <f t="shared" si="835"/>
        <v>0</v>
      </c>
      <c r="R1702" s="30">
        <f t="shared" si="831"/>
        <v>0</v>
      </c>
      <c r="S1702" s="8">
        <f t="shared" si="824"/>
        <v>0</v>
      </c>
      <c r="T1702" s="122">
        <f t="shared" si="832"/>
        <v>0.13059999999999999</v>
      </c>
      <c r="U1702" s="121">
        <f t="shared" si="840"/>
        <v>13</v>
      </c>
      <c r="V1702" s="121">
        <v>252</v>
      </c>
      <c r="W1702" s="120">
        <f t="shared" si="825"/>
        <v>1.006352353</v>
      </c>
      <c r="X1702" s="113">
        <f t="shared" si="839"/>
        <v>9.6797991099999994</v>
      </c>
      <c r="Y1702" s="113">
        <f t="shared" si="826"/>
        <v>0</v>
      </c>
      <c r="Z1702" s="125" t="str">
        <f t="shared" si="836"/>
        <v>J=</v>
      </c>
      <c r="AA1702" s="118">
        <f t="shared" si="837"/>
        <v>45859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>
        <f t="shared" si="827"/>
        <v>45848</v>
      </c>
      <c r="B1703" s="113">
        <f t="shared" si="820"/>
        <v>1534.5536613099998</v>
      </c>
      <c r="C1703" s="113">
        <f t="shared" si="833"/>
        <v>1118.26761816</v>
      </c>
      <c r="D1703" s="114">
        <f t="shared" si="828"/>
        <v>7245.38</v>
      </c>
      <c r="E1703" s="115">
        <f t="shared" si="816"/>
        <v>7276.54</v>
      </c>
      <c r="F1703" s="116">
        <f t="shared" si="817"/>
        <v>45797</v>
      </c>
      <c r="G1703" s="117">
        <f t="shared" si="821"/>
        <v>4.3006716003852752E-3</v>
      </c>
      <c r="H1703" s="118">
        <f t="shared" si="834"/>
        <v>45859</v>
      </c>
      <c r="I1703" s="118">
        <f t="shared" si="822"/>
        <v>45859</v>
      </c>
      <c r="J1703" s="119">
        <f t="shared" si="829"/>
        <v>21</v>
      </c>
      <c r="K1703" s="119">
        <f t="shared" si="818"/>
        <v>14</v>
      </c>
      <c r="L1703" s="8">
        <f t="shared" si="830"/>
        <v>1.00286506</v>
      </c>
      <c r="M1703" s="120">
        <f t="shared" si="819"/>
        <v>1.0043006699999999</v>
      </c>
      <c r="N1703" s="120">
        <f t="shared" si="838"/>
        <v>1.3590399455811484</v>
      </c>
      <c r="O1703" s="113">
        <f t="shared" si="815"/>
        <v>1.3629336700000001</v>
      </c>
      <c r="P1703" s="113">
        <f t="shared" si="823"/>
        <v>1524.1245888599999</v>
      </c>
      <c r="Q1703" s="11">
        <f t="shared" si="835"/>
        <v>0</v>
      </c>
      <c r="R1703" s="30">
        <f t="shared" si="831"/>
        <v>0</v>
      </c>
      <c r="S1703" s="8">
        <f t="shared" si="824"/>
        <v>0</v>
      </c>
      <c r="T1703" s="122">
        <f t="shared" si="832"/>
        <v>0.13059999999999999</v>
      </c>
      <c r="U1703" s="121">
        <f t="shared" si="840"/>
        <v>14</v>
      </c>
      <c r="V1703" s="121">
        <v>252</v>
      </c>
      <c r="W1703" s="120">
        <f t="shared" si="825"/>
        <v>1.0068426640000001</v>
      </c>
      <c r="X1703" s="113">
        <f t="shared" si="839"/>
        <v>10.42907245</v>
      </c>
      <c r="Y1703" s="113">
        <f t="shared" si="826"/>
        <v>0</v>
      </c>
      <c r="Z1703" s="125" t="str">
        <f t="shared" si="836"/>
        <v>J=</v>
      </c>
      <c r="AA1703" s="118">
        <f t="shared" si="837"/>
        <v>45859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>
        <f t="shared" si="827"/>
        <v>45849</v>
      </c>
      <c r="B1704" s="113">
        <f t="shared" si="820"/>
        <v>1535.6150967900001</v>
      </c>
      <c r="C1704" s="113">
        <f t="shared" si="833"/>
        <v>1118.26761816</v>
      </c>
      <c r="D1704" s="114">
        <f t="shared" si="828"/>
        <v>7245.38</v>
      </c>
      <c r="E1704" s="115">
        <f t="shared" si="816"/>
        <v>7276.54</v>
      </c>
      <c r="F1704" s="116">
        <f t="shared" si="817"/>
        <v>45797</v>
      </c>
      <c r="G1704" s="117">
        <f t="shared" si="821"/>
        <v>4.3006716003852752E-3</v>
      </c>
      <c r="H1704" s="118">
        <f t="shared" si="834"/>
        <v>45859</v>
      </c>
      <c r="I1704" s="118">
        <f t="shared" si="822"/>
        <v>45859</v>
      </c>
      <c r="J1704" s="119">
        <f t="shared" si="829"/>
        <v>21</v>
      </c>
      <c r="K1704" s="119">
        <f t="shared" si="818"/>
        <v>15</v>
      </c>
      <c r="L1704" s="8">
        <f t="shared" si="830"/>
        <v>1.00307002</v>
      </c>
      <c r="M1704" s="120">
        <f t="shared" si="819"/>
        <v>1.0043006699999999</v>
      </c>
      <c r="N1704" s="120">
        <f t="shared" si="838"/>
        <v>1.3590399455811484</v>
      </c>
      <c r="O1704" s="113">
        <f t="shared" si="815"/>
        <v>1.3632122200000001</v>
      </c>
      <c r="P1704" s="113">
        <f t="shared" si="823"/>
        <v>1524.4360823</v>
      </c>
      <c r="Q1704" s="11">
        <f t="shared" si="835"/>
        <v>0</v>
      </c>
      <c r="R1704" s="30">
        <f t="shared" si="831"/>
        <v>0</v>
      </c>
      <c r="S1704" s="8">
        <f t="shared" si="824"/>
        <v>0</v>
      </c>
      <c r="T1704" s="122">
        <f t="shared" si="832"/>
        <v>0.13059999999999999</v>
      </c>
      <c r="U1704" s="121">
        <f t="shared" si="840"/>
        <v>15</v>
      </c>
      <c r="V1704" s="121">
        <v>252</v>
      </c>
      <c r="W1704" s="120">
        <f t="shared" si="825"/>
        <v>1.0073332129999999</v>
      </c>
      <c r="X1704" s="113">
        <f t="shared" si="839"/>
        <v>11.17901449</v>
      </c>
      <c r="Y1704" s="113">
        <f t="shared" si="826"/>
        <v>0</v>
      </c>
      <c r="Z1704" s="125" t="str">
        <f t="shared" si="836"/>
        <v>J=</v>
      </c>
      <c r="AA1704" s="118">
        <f t="shared" si="837"/>
        <v>45859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>
        <f t="shared" si="827"/>
        <v>45850</v>
      </c>
      <c r="B1705" s="113">
        <f t="shared" si="820"/>
        <v>1536.67726017</v>
      </c>
      <c r="C1705" s="113">
        <f t="shared" si="833"/>
        <v>1118.26761816</v>
      </c>
      <c r="D1705" s="114">
        <f t="shared" si="828"/>
        <v>7245.38</v>
      </c>
      <c r="E1705" s="115">
        <f t="shared" si="816"/>
        <v>7276.54</v>
      </c>
      <c r="F1705" s="116">
        <f t="shared" si="817"/>
        <v>45797</v>
      </c>
      <c r="G1705" s="117">
        <f t="shared" si="821"/>
        <v>4.3006716003852752E-3</v>
      </c>
      <c r="H1705" s="118">
        <f t="shared" si="834"/>
        <v>45859</v>
      </c>
      <c r="I1705" s="118">
        <f t="shared" si="822"/>
        <v>45859</v>
      </c>
      <c r="J1705" s="119">
        <f t="shared" si="829"/>
        <v>21</v>
      </c>
      <c r="K1705" s="119">
        <f t="shared" si="818"/>
        <v>16</v>
      </c>
      <c r="L1705" s="8">
        <f t="shared" si="830"/>
        <v>1.00327502</v>
      </c>
      <c r="M1705" s="120">
        <f t="shared" si="819"/>
        <v>1.0043006699999999</v>
      </c>
      <c r="N1705" s="120">
        <f t="shared" si="838"/>
        <v>1.3590399455811484</v>
      </c>
      <c r="O1705" s="113">
        <f t="shared" ref="O1705:O1768" si="841">TRUNC(TRUNC((L1705*N1705),15),8)</f>
        <v>1.36349082</v>
      </c>
      <c r="P1705" s="113">
        <f t="shared" si="823"/>
        <v>1524.74763166</v>
      </c>
      <c r="Q1705" s="11">
        <f t="shared" si="835"/>
        <v>0</v>
      </c>
      <c r="R1705" s="30">
        <f t="shared" si="831"/>
        <v>0</v>
      </c>
      <c r="S1705" s="8">
        <f t="shared" si="824"/>
        <v>0</v>
      </c>
      <c r="T1705" s="122">
        <f t="shared" si="832"/>
        <v>0.13059999999999999</v>
      </c>
      <c r="U1705" s="121">
        <f t="shared" si="840"/>
        <v>16</v>
      </c>
      <c r="V1705" s="121">
        <v>252</v>
      </c>
      <c r="W1705" s="120">
        <f t="shared" si="825"/>
        <v>1.007824002</v>
      </c>
      <c r="X1705" s="113">
        <f t="shared" si="839"/>
        <v>11.929628510000001</v>
      </c>
      <c r="Y1705" s="113">
        <f t="shared" si="826"/>
        <v>0</v>
      </c>
      <c r="Z1705" s="125" t="str">
        <f t="shared" si="836"/>
        <v>J=</v>
      </c>
      <c r="AA1705" s="118">
        <f t="shared" si="837"/>
        <v>45859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>
        <f t="shared" si="827"/>
        <v>45851</v>
      </c>
      <c r="B1706" s="113">
        <f t="shared" si="820"/>
        <v>1536.67726017</v>
      </c>
      <c r="C1706" s="113">
        <f t="shared" si="833"/>
        <v>1118.26761816</v>
      </c>
      <c r="D1706" s="114">
        <f t="shared" si="828"/>
        <v>7245.38</v>
      </c>
      <c r="E1706" s="115">
        <f t="shared" ref="E1706:E1769" si="842">IF($K1706=1,VLOOKUP($A1705,$AO$10:$AS$131,4),E1705)</f>
        <v>7276.54</v>
      </c>
      <c r="F1706" s="116">
        <f t="shared" ref="F1706:F1769" si="843">IF($K1706=1,VLOOKUP($A1705,$AO$10:$AS$131,5),F1705)</f>
        <v>45797</v>
      </c>
      <c r="G1706" s="117">
        <f t="shared" si="821"/>
        <v>4.3006716003852752E-3</v>
      </c>
      <c r="H1706" s="118">
        <f t="shared" si="834"/>
        <v>45859</v>
      </c>
      <c r="I1706" s="118">
        <f t="shared" si="822"/>
        <v>45859</v>
      </c>
      <c r="J1706" s="119">
        <f t="shared" si="829"/>
        <v>21</v>
      </c>
      <c r="K1706" s="119">
        <f t="shared" ref="K1706:K1769" si="844">(J1706-(NETWORKDAYS(A1706,I1706,AD$176:AD$502)-1))</f>
        <v>16</v>
      </c>
      <c r="L1706" s="8">
        <f t="shared" si="830"/>
        <v>1.00327502</v>
      </c>
      <c r="M1706" s="120">
        <f t="shared" ref="M1706:M1769" si="845">IF(I1706&gt;I1705,L1705,M1705)</f>
        <v>1.0043006699999999</v>
      </c>
      <c r="N1706" s="120">
        <f t="shared" si="838"/>
        <v>1.3590399455811484</v>
      </c>
      <c r="O1706" s="113">
        <f t="shared" si="841"/>
        <v>1.36349082</v>
      </c>
      <c r="P1706" s="113">
        <f t="shared" si="823"/>
        <v>1524.74763166</v>
      </c>
      <c r="Q1706" s="11">
        <f t="shared" si="835"/>
        <v>0</v>
      </c>
      <c r="R1706" s="30">
        <f t="shared" si="831"/>
        <v>0</v>
      </c>
      <c r="S1706" s="8">
        <f t="shared" si="824"/>
        <v>0</v>
      </c>
      <c r="T1706" s="122">
        <f t="shared" si="832"/>
        <v>0.13059999999999999</v>
      </c>
      <c r="U1706" s="121">
        <f t="shared" si="840"/>
        <v>16</v>
      </c>
      <c r="V1706" s="121">
        <v>252</v>
      </c>
      <c r="W1706" s="120">
        <f t="shared" si="825"/>
        <v>1.007824002</v>
      </c>
      <c r="X1706" s="113">
        <f t="shared" si="839"/>
        <v>11.929628510000001</v>
      </c>
      <c r="Y1706" s="113">
        <f t="shared" si="826"/>
        <v>0</v>
      </c>
      <c r="Z1706" s="125" t="str">
        <f t="shared" si="836"/>
        <v>J=</v>
      </c>
      <c r="AA1706" s="118">
        <f t="shared" si="837"/>
        <v>45859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>
        <f t="shared" si="827"/>
        <v>45852</v>
      </c>
      <c r="B1707" s="113">
        <f t="shared" si="820"/>
        <v>1536.67726017</v>
      </c>
      <c r="C1707" s="113">
        <f t="shared" si="833"/>
        <v>1118.26761816</v>
      </c>
      <c r="D1707" s="114">
        <f t="shared" si="828"/>
        <v>7245.38</v>
      </c>
      <c r="E1707" s="115">
        <f t="shared" si="842"/>
        <v>7276.54</v>
      </c>
      <c r="F1707" s="116">
        <f t="shared" si="843"/>
        <v>45797</v>
      </c>
      <c r="G1707" s="117">
        <f t="shared" si="821"/>
        <v>4.3006716003852752E-3</v>
      </c>
      <c r="H1707" s="118">
        <f t="shared" si="834"/>
        <v>45859</v>
      </c>
      <c r="I1707" s="118">
        <f t="shared" si="822"/>
        <v>45859</v>
      </c>
      <c r="J1707" s="119">
        <f t="shared" si="829"/>
        <v>21</v>
      </c>
      <c r="K1707" s="119">
        <f t="shared" si="844"/>
        <v>16</v>
      </c>
      <c r="L1707" s="8">
        <f t="shared" si="830"/>
        <v>1.00327502</v>
      </c>
      <c r="M1707" s="120">
        <f t="shared" si="845"/>
        <v>1.0043006699999999</v>
      </c>
      <c r="N1707" s="120">
        <f t="shared" si="838"/>
        <v>1.3590399455811484</v>
      </c>
      <c r="O1707" s="113">
        <f t="shared" si="841"/>
        <v>1.36349082</v>
      </c>
      <c r="P1707" s="113">
        <f t="shared" si="823"/>
        <v>1524.74763166</v>
      </c>
      <c r="Q1707" s="11">
        <f t="shared" si="835"/>
        <v>0</v>
      </c>
      <c r="R1707" s="30">
        <f t="shared" si="831"/>
        <v>0</v>
      </c>
      <c r="S1707" s="8">
        <f t="shared" si="824"/>
        <v>0</v>
      </c>
      <c r="T1707" s="122">
        <f t="shared" si="832"/>
        <v>0.13059999999999999</v>
      </c>
      <c r="U1707" s="121">
        <f t="shared" si="840"/>
        <v>16</v>
      </c>
      <c r="V1707" s="121">
        <v>252</v>
      </c>
      <c r="W1707" s="120">
        <f t="shared" si="825"/>
        <v>1.007824002</v>
      </c>
      <c r="X1707" s="113">
        <f t="shared" si="839"/>
        <v>11.929628510000001</v>
      </c>
      <c r="Y1707" s="113">
        <f t="shared" si="826"/>
        <v>0</v>
      </c>
      <c r="Z1707" s="125" t="str">
        <f t="shared" si="836"/>
        <v>J=</v>
      </c>
      <c r="AA1707" s="118">
        <f t="shared" si="837"/>
        <v>45859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>
        <f t="shared" si="827"/>
        <v>45853</v>
      </c>
      <c r="B1708" s="113">
        <f t="shared" si="820"/>
        <v>1537.7401727899999</v>
      </c>
      <c r="C1708" s="113">
        <f t="shared" si="833"/>
        <v>1118.26761816</v>
      </c>
      <c r="D1708" s="114">
        <f t="shared" si="828"/>
        <v>7245.38</v>
      </c>
      <c r="E1708" s="115">
        <f t="shared" si="842"/>
        <v>7276.54</v>
      </c>
      <c r="F1708" s="116">
        <f t="shared" si="843"/>
        <v>45797</v>
      </c>
      <c r="G1708" s="117">
        <f t="shared" si="821"/>
        <v>4.3006716003852752E-3</v>
      </c>
      <c r="H1708" s="118">
        <f t="shared" si="834"/>
        <v>45859</v>
      </c>
      <c r="I1708" s="118">
        <f t="shared" si="822"/>
        <v>45859</v>
      </c>
      <c r="J1708" s="119">
        <f t="shared" si="829"/>
        <v>21</v>
      </c>
      <c r="K1708" s="119">
        <f t="shared" si="844"/>
        <v>17</v>
      </c>
      <c r="L1708" s="8">
        <f t="shared" si="830"/>
        <v>1.0034800699999999</v>
      </c>
      <c r="M1708" s="120">
        <f t="shared" si="845"/>
        <v>1.0043006699999999</v>
      </c>
      <c r="N1708" s="120">
        <f t="shared" si="838"/>
        <v>1.3590399455811484</v>
      </c>
      <c r="O1708" s="113">
        <f t="shared" si="841"/>
        <v>1.3637694899999999</v>
      </c>
      <c r="P1708" s="113">
        <f t="shared" si="823"/>
        <v>1525.0592592999999</v>
      </c>
      <c r="Q1708" s="11">
        <f t="shared" si="835"/>
        <v>0</v>
      </c>
      <c r="R1708" s="30">
        <f t="shared" si="831"/>
        <v>0</v>
      </c>
      <c r="S1708" s="8">
        <f t="shared" si="824"/>
        <v>0</v>
      </c>
      <c r="T1708" s="122">
        <f t="shared" si="832"/>
        <v>0.13059999999999999</v>
      </c>
      <c r="U1708" s="121">
        <f t="shared" si="840"/>
        <v>17</v>
      </c>
      <c r="V1708" s="121">
        <v>252</v>
      </c>
      <c r="W1708" s="120">
        <f t="shared" si="825"/>
        <v>1.0083150299999999</v>
      </c>
      <c r="X1708" s="113">
        <f t="shared" si="839"/>
        <v>12.68091349</v>
      </c>
      <c r="Y1708" s="113">
        <f t="shared" si="826"/>
        <v>0</v>
      </c>
      <c r="Z1708" s="125" t="str">
        <f t="shared" si="836"/>
        <v>J=</v>
      </c>
      <c r="AA1708" s="118">
        <f t="shared" si="837"/>
        <v>45859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>
        <f t="shared" si="827"/>
        <v>45854</v>
      </c>
      <c r="B1709" s="113">
        <f t="shared" si="820"/>
        <v>1538.8038124</v>
      </c>
      <c r="C1709" s="113">
        <f t="shared" si="833"/>
        <v>1118.26761816</v>
      </c>
      <c r="D1709" s="114">
        <f t="shared" si="828"/>
        <v>7245.38</v>
      </c>
      <c r="E1709" s="115">
        <f t="shared" si="842"/>
        <v>7276.54</v>
      </c>
      <c r="F1709" s="116">
        <f t="shared" si="843"/>
        <v>45797</v>
      </c>
      <c r="G1709" s="117">
        <f t="shared" si="821"/>
        <v>4.3006716003852752E-3</v>
      </c>
      <c r="H1709" s="118">
        <f t="shared" si="834"/>
        <v>45859</v>
      </c>
      <c r="I1709" s="118">
        <f t="shared" si="822"/>
        <v>45859</v>
      </c>
      <c r="J1709" s="119">
        <f t="shared" si="829"/>
        <v>21</v>
      </c>
      <c r="K1709" s="119">
        <f t="shared" si="844"/>
        <v>18</v>
      </c>
      <c r="L1709" s="8">
        <f t="shared" si="830"/>
        <v>1.0036851499999999</v>
      </c>
      <c r="M1709" s="120">
        <f t="shared" si="845"/>
        <v>1.0043006699999999</v>
      </c>
      <c r="N1709" s="120">
        <f t="shared" si="838"/>
        <v>1.3590399455811484</v>
      </c>
      <c r="O1709" s="113">
        <f t="shared" si="841"/>
        <v>1.36404821</v>
      </c>
      <c r="P1709" s="113">
        <f t="shared" si="823"/>
        <v>1525.3709428499999</v>
      </c>
      <c r="Q1709" s="11">
        <f t="shared" si="835"/>
        <v>0</v>
      </c>
      <c r="R1709" s="30">
        <f t="shared" si="831"/>
        <v>0</v>
      </c>
      <c r="S1709" s="8">
        <f t="shared" si="824"/>
        <v>0</v>
      </c>
      <c r="T1709" s="122">
        <f t="shared" si="832"/>
        <v>0.13059999999999999</v>
      </c>
      <c r="U1709" s="121">
        <f t="shared" si="840"/>
        <v>18</v>
      </c>
      <c r="V1709" s="121">
        <v>252</v>
      </c>
      <c r="W1709" s="120">
        <f t="shared" si="825"/>
        <v>1.008806297</v>
      </c>
      <c r="X1709" s="113">
        <f t="shared" si="839"/>
        <v>13.432869549999999</v>
      </c>
      <c r="Y1709" s="113">
        <f t="shared" si="826"/>
        <v>0</v>
      </c>
      <c r="Z1709" s="125" t="str">
        <f t="shared" si="836"/>
        <v>J=</v>
      </c>
      <c r="AA1709" s="118">
        <f t="shared" si="837"/>
        <v>45859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>
        <f t="shared" si="827"/>
        <v>45855</v>
      </c>
      <c r="B1710" s="113">
        <f t="shared" si="820"/>
        <v>1539.8681906100001</v>
      </c>
      <c r="C1710" s="113">
        <f t="shared" si="833"/>
        <v>1118.26761816</v>
      </c>
      <c r="D1710" s="114">
        <f t="shared" si="828"/>
        <v>7245.38</v>
      </c>
      <c r="E1710" s="115">
        <f t="shared" si="842"/>
        <v>7276.54</v>
      </c>
      <c r="F1710" s="116">
        <f t="shared" si="843"/>
        <v>45797</v>
      </c>
      <c r="G1710" s="117">
        <f t="shared" si="821"/>
        <v>4.3006716003852752E-3</v>
      </c>
      <c r="H1710" s="118">
        <f t="shared" si="834"/>
        <v>45859</v>
      </c>
      <c r="I1710" s="118">
        <f t="shared" si="822"/>
        <v>45859</v>
      </c>
      <c r="J1710" s="119">
        <f t="shared" si="829"/>
        <v>21</v>
      </c>
      <c r="K1710" s="119">
        <f t="shared" si="844"/>
        <v>19</v>
      </c>
      <c r="L1710" s="8">
        <f t="shared" si="830"/>
        <v>1.00389028</v>
      </c>
      <c r="M1710" s="120">
        <f t="shared" si="845"/>
        <v>1.0043006699999999</v>
      </c>
      <c r="N1710" s="120">
        <f t="shared" si="838"/>
        <v>1.3590399455811484</v>
      </c>
      <c r="O1710" s="113">
        <f t="shared" si="841"/>
        <v>1.3643269899999999</v>
      </c>
      <c r="P1710" s="113">
        <f t="shared" si="823"/>
        <v>1525.68269349</v>
      </c>
      <c r="Q1710" s="11">
        <f t="shared" si="835"/>
        <v>0</v>
      </c>
      <c r="R1710" s="30">
        <f t="shared" si="831"/>
        <v>0</v>
      </c>
      <c r="S1710" s="8">
        <f t="shared" si="824"/>
        <v>0</v>
      </c>
      <c r="T1710" s="122">
        <f t="shared" si="832"/>
        <v>0.13059999999999999</v>
      </c>
      <c r="U1710" s="121">
        <f t="shared" si="840"/>
        <v>19</v>
      </c>
      <c r="V1710" s="121">
        <v>252</v>
      </c>
      <c r="W1710" s="120">
        <f t="shared" si="825"/>
        <v>1.0092978029999999</v>
      </c>
      <c r="X1710" s="113">
        <f t="shared" si="839"/>
        <v>14.185497120000001</v>
      </c>
      <c r="Y1710" s="113">
        <f t="shared" si="826"/>
        <v>0</v>
      </c>
      <c r="Z1710" s="125" t="str">
        <f t="shared" si="836"/>
        <v>J=</v>
      </c>
      <c r="AA1710" s="118">
        <f t="shared" si="837"/>
        <v>45859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>
        <f t="shared" si="827"/>
        <v>45856</v>
      </c>
      <c r="B1711" s="113">
        <f t="shared" si="820"/>
        <v>1540.9332979799999</v>
      </c>
      <c r="C1711" s="113">
        <f t="shared" si="833"/>
        <v>1118.26761816</v>
      </c>
      <c r="D1711" s="114">
        <f t="shared" si="828"/>
        <v>7245.38</v>
      </c>
      <c r="E1711" s="115">
        <f t="shared" si="842"/>
        <v>7276.54</v>
      </c>
      <c r="F1711" s="116">
        <f t="shared" si="843"/>
        <v>45797</v>
      </c>
      <c r="G1711" s="117">
        <f t="shared" si="821"/>
        <v>4.3006716003852752E-3</v>
      </c>
      <c r="H1711" s="118">
        <f t="shared" si="834"/>
        <v>45859</v>
      </c>
      <c r="I1711" s="118">
        <f t="shared" si="822"/>
        <v>45859</v>
      </c>
      <c r="J1711" s="119">
        <f t="shared" si="829"/>
        <v>21</v>
      </c>
      <c r="K1711" s="119">
        <f t="shared" si="844"/>
        <v>20</v>
      </c>
      <c r="L1711" s="8">
        <f t="shared" si="830"/>
        <v>1.0040954499999999</v>
      </c>
      <c r="M1711" s="120">
        <f t="shared" si="845"/>
        <v>1.0043006699999999</v>
      </c>
      <c r="N1711" s="120">
        <f t="shared" si="838"/>
        <v>1.3590399455811484</v>
      </c>
      <c r="O1711" s="113">
        <f t="shared" si="841"/>
        <v>1.36460582</v>
      </c>
      <c r="P1711" s="113">
        <f t="shared" si="823"/>
        <v>1525.9945000499999</v>
      </c>
      <c r="Q1711" s="11">
        <f t="shared" si="835"/>
        <v>0</v>
      </c>
      <c r="R1711" s="30">
        <f t="shared" si="831"/>
        <v>0</v>
      </c>
      <c r="S1711" s="8">
        <f t="shared" si="824"/>
        <v>0</v>
      </c>
      <c r="T1711" s="122">
        <f t="shared" si="832"/>
        <v>0.13059999999999999</v>
      </c>
      <c r="U1711" s="121">
        <f t="shared" si="840"/>
        <v>20</v>
      </c>
      <c r="V1711" s="121">
        <v>252</v>
      </c>
      <c r="W1711" s="120">
        <f t="shared" si="825"/>
        <v>1.009789549</v>
      </c>
      <c r="X1711" s="113">
        <f t="shared" si="839"/>
        <v>14.93879793</v>
      </c>
      <c r="Y1711" s="113">
        <f t="shared" si="826"/>
        <v>0</v>
      </c>
      <c r="Z1711" s="125" t="str">
        <f t="shared" si="836"/>
        <v>J=</v>
      </c>
      <c r="AA1711" s="118">
        <f t="shared" si="837"/>
        <v>45859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>
        <f t="shared" si="827"/>
        <v>45857</v>
      </c>
      <c r="B1712" s="113">
        <f t="shared" si="820"/>
        <v>1541.99915588</v>
      </c>
      <c r="C1712" s="113">
        <f t="shared" si="833"/>
        <v>1118.26761816</v>
      </c>
      <c r="D1712" s="114">
        <f t="shared" si="828"/>
        <v>7245.38</v>
      </c>
      <c r="E1712" s="115">
        <f t="shared" si="842"/>
        <v>7276.54</v>
      </c>
      <c r="F1712" s="116">
        <f t="shared" si="843"/>
        <v>45797</v>
      </c>
      <c r="G1712" s="117">
        <f t="shared" si="821"/>
        <v>4.3006716003852752E-3</v>
      </c>
      <c r="H1712" s="118">
        <f t="shared" si="834"/>
        <v>45859</v>
      </c>
      <c r="I1712" s="118">
        <f t="shared" si="822"/>
        <v>45859</v>
      </c>
      <c r="J1712" s="119">
        <f t="shared" si="829"/>
        <v>21</v>
      </c>
      <c r="K1712" s="119">
        <f t="shared" si="844"/>
        <v>21</v>
      </c>
      <c r="L1712" s="8">
        <f t="shared" si="830"/>
        <v>1.0043006699999999</v>
      </c>
      <c r="M1712" s="120">
        <f t="shared" si="845"/>
        <v>1.0043006699999999</v>
      </c>
      <c r="N1712" s="120">
        <f t="shared" si="838"/>
        <v>1.3590399455811484</v>
      </c>
      <c r="O1712" s="113">
        <f t="shared" si="841"/>
        <v>1.3648847200000001</v>
      </c>
      <c r="P1712" s="113">
        <f t="shared" si="823"/>
        <v>1526.3063848899999</v>
      </c>
      <c r="Q1712" s="11">
        <f t="shared" si="835"/>
        <v>0</v>
      </c>
      <c r="R1712" s="30">
        <f t="shared" si="831"/>
        <v>0</v>
      </c>
      <c r="S1712" s="8">
        <f t="shared" si="824"/>
        <v>0</v>
      </c>
      <c r="T1712" s="122">
        <f t="shared" si="832"/>
        <v>0.13059999999999999</v>
      </c>
      <c r="U1712" s="121">
        <f t="shared" si="840"/>
        <v>21</v>
      </c>
      <c r="V1712" s="121">
        <v>252</v>
      </c>
      <c r="W1712" s="120">
        <f t="shared" si="825"/>
        <v>1.010281534</v>
      </c>
      <c r="X1712" s="113">
        <f t="shared" si="839"/>
        <v>15.69277099</v>
      </c>
      <c r="Y1712" s="113">
        <f t="shared" si="826"/>
        <v>0</v>
      </c>
      <c r="Z1712" s="125" t="str">
        <f t="shared" si="836"/>
        <v>J=</v>
      </c>
      <c r="AA1712" s="118">
        <f t="shared" si="837"/>
        <v>45859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>
        <f t="shared" si="827"/>
        <v>45858</v>
      </c>
      <c r="B1713" s="113">
        <f t="shared" si="820"/>
        <v>1541.99915588</v>
      </c>
      <c r="C1713" s="113">
        <f t="shared" si="833"/>
        <v>1118.26761816</v>
      </c>
      <c r="D1713" s="114">
        <f t="shared" si="828"/>
        <v>7245.38</v>
      </c>
      <c r="E1713" s="115">
        <f t="shared" si="842"/>
        <v>7276.54</v>
      </c>
      <c r="F1713" s="116">
        <f t="shared" si="843"/>
        <v>45797</v>
      </c>
      <c r="G1713" s="117">
        <f t="shared" si="821"/>
        <v>4.3006716003852752E-3</v>
      </c>
      <c r="H1713" s="118">
        <f t="shared" si="834"/>
        <v>45889</v>
      </c>
      <c r="I1713" s="118">
        <f t="shared" si="822"/>
        <v>45859</v>
      </c>
      <c r="J1713" s="119">
        <f t="shared" si="829"/>
        <v>21</v>
      </c>
      <c r="K1713" s="119">
        <f t="shared" si="844"/>
        <v>21</v>
      </c>
      <c r="L1713" s="8">
        <f t="shared" si="830"/>
        <v>1.0043006699999999</v>
      </c>
      <c r="M1713" s="120">
        <f t="shared" si="845"/>
        <v>1.0043006699999999</v>
      </c>
      <c r="N1713" s="120">
        <f t="shared" si="838"/>
        <v>1.3590399455811484</v>
      </c>
      <c r="O1713" s="113">
        <f t="shared" si="841"/>
        <v>1.3648847200000001</v>
      </c>
      <c r="P1713" s="113">
        <f t="shared" si="823"/>
        <v>1526.3063848899999</v>
      </c>
      <c r="Q1713" s="11">
        <f t="shared" si="835"/>
        <v>0</v>
      </c>
      <c r="R1713" s="30">
        <f t="shared" si="831"/>
        <v>0</v>
      </c>
      <c r="S1713" s="8">
        <f t="shared" si="824"/>
        <v>0</v>
      </c>
      <c r="T1713" s="122">
        <f t="shared" si="832"/>
        <v>0.13059999999999999</v>
      </c>
      <c r="U1713" s="121">
        <f t="shared" si="840"/>
        <v>21</v>
      </c>
      <c r="V1713" s="121">
        <v>252</v>
      </c>
      <c r="W1713" s="120">
        <f t="shared" si="825"/>
        <v>1.010281534</v>
      </c>
      <c r="X1713" s="113">
        <f t="shared" si="839"/>
        <v>15.69277099</v>
      </c>
      <c r="Y1713" s="113">
        <f t="shared" si="826"/>
        <v>0</v>
      </c>
      <c r="Z1713" s="125" t="str">
        <f t="shared" si="836"/>
        <v>J=</v>
      </c>
      <c r="AA1713" s="118">
        <f t="shared" si="837"/>
        <v>45859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>
        <f t="shared" si="827"/>
        <v>45859</v>
      </c>
      <c r="B1714" s="113">
        <f t="shared" si="820"/>
        <v>1541.99915588</v>
      </c>
      <c r="C1714" s="113">
        <f t="shared" si="833"/>
        <v>1118.26761816</v>
      </c>
      <c r="D1714" s="114">
        <f t="shared" si="828"/>
        <v>7245.38</v>
      </c>
      <c r="E1714" s="115">
        <f t="shared" si="842"/>
        <v>7276.54</v>
      </c>
      <c r="F1714" s="116">
        <f t="shared" si="843"/>
        <v>45797</v>
      </c>
      <c r="G1714" s="117">
        <f t="shared" si="821"/>
        <v>4.3006716003852752E-3</v>
      </c>
      <c r="H1714" s="118">
        <f t="shared" si="834"/>
        <v>45889</v>
      </c>
      <c r="I1714" s="118">
        <f t="shared" si="822"/>
        <v>45859</v>
      </c>
      <c r="J1714" s="119">
        <f t="shared" si="829"/>
        <v>21</v>
      </c>
      <c r="K1714" s="119">
        <f t="shared" si="844"/>
        <v>21</v>
      </c>
      <c r="L1714" s="8">
        <f t="shared" si="830"/>
        <v>1.0043006699999999</v>
      </c>
      <c r="M1714" s="120">
        <f t="shared" si="845"/>
        <v>1.0043006699999999</v>
      </c>
      <c r="N1714" s="120">
        <f t="shared" si="838"/>
        <v>1.3590399455811484</v>
      </c>
      <c r="O1714" s="113">
        <f t="shared" si="841"/>
        <v>1.3648847200000001</v>
      </c>
      <c r="P1714" s="113">
        <f t="shared" si="823"/>
        <v>1526.3063848899999</v>
      </c>
      <c r="Q1714" s="11">
        <f t="shared" si="835"/>
        <v>56</v>
      </c>
      <c r="R1714" s="30">
        <f t="shared" si="831"/>
        <v>0</v>
      </c>
      <c r="S1714" s="8">
        <f t="shared" si="824"/>
        <v>0</v>
      </c>
      <c r="T1714" s="122">
        <f t="shared" si="832"/>
        <v>0.13059999999999999</v>
      </c>
      <c r="U1714" s="121">
        <f t="shared" si="840"/>
        <v>21</v>
      </c>
      <c r="V1714" s="121">
        <v>252</v>
      </c>
      <c r="W1714" s="120">
        <f t="shared" si="825"/>
        <v>1.010281534</v>
      </c>
      <c r="X1714" s="113">
        <f t="shared" si="839"/>
        <v>15.69277099</v>
      </c>
      <c r="Y1714" s="113">
        <f t="shared" si="826"/>
        <v>15.69277099</v>
      </c>
      <c r="Z1714" s="125" t="str">
        <f t="shared" si="836"/>
        <v>J=</v>
      </c>
      <c r="AA1714" s="118">
        <f t="shared" si="837"/>
        <v>45859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>
        <f t="shared" si="827"/>
        <v>45860</v>
      </c>
      <c r="B1715" s="113">
        <f t="shared" si="820"/>
        <v>1527.34792079</v>
      </c>
      <c r="C1715" s="113">
        <f t="shared" si="833"/>
        <v>1118.26761816</v>
      </c>
      <c r="D1715" s="114">
        <f t="shared" si="828"/>
        <v>7245.38</v>
      </c>
      <c r="E1715" s="115">
        <f t="shared" si="842"/>
        <v>7276.54</v>
      </c>
      <c r="F1715" s="116">
        <f t="shared" si="843"/>
        <v>45829</v>
      </c>
      <c r="G1715" s="117">
        <f t="shared" si="821"/>
        <v>4.3006716003852752E-3</v>
      </c>
      <c r="H1715" s="118">
        <f t="shared" si="834"/>
        <v>45889</v>
      </c>
      <c r="I1715" s="118">
        <f t="shared" si="822"/>
        <v>45889</v>
      </c>
      <c r="J1715" s="119">
        <f t="shared" si="829"/>
        <v>22</v>
      </c>
      <c r="K1715" s="119">
        <f t="shared" si="844"/>
        <v>1</v>
      </c>
      <c r="L1715" s="8">
        <f t="shared" si="830"/>
        <v>1.0001950799999999</v>
      </c>
      <c r="M1715" s="120">
        <f t="shared" si="845"/>
        <v>1.0043006699999999</v>
      </c>
      <c r="N1715" s="120">
        <f t="shared" si="838"/>
        <v>1.3648847279039107</v>
      </c>
      <c r="O1715" s="113">
        <f t="shared" si="841"/>
        <v>1.3651509799999999</v>
      </c>
      <c r="P1715" s="113">
        <f t="shared" si="823"/>
        <v>1526.60413483</v>
      </c>
      <c r="Q1715" s="11">
        <f t="shared" si="835"/>
        <v>0</v>
      </c>
      <c r="R1715" s="30">
        <f t="shared" si="831"/>
        <v>0</v>
      </c>
      <c r="S1715" s="8">
        <f t="shared" si="824"/>
        <v>0</v>
      </c>
      <c r="T1715" s="122">
        <f t="shared" si="832"/>
        <v>0.13059999999999999</v>
      </c>
      <c r="U1715" s="121">
        <f t="shared" si="840"/>
        <v>1</v>
      </c>
      <c r="V1715" s="121">
        <v>252</v>
      </c>
      <c r="W1715" s="120">
        <f t="shared" si="825"/>
        <v>1.000487216</v>
      </c>
      <c r="X1715" s="113">
        <f t="shared" si="839"/>
        <v>0.74378595999999997</v>
      </c>
      <c r="Y1715" s="113">
        <f t="shared" si="826"/>
        <v>0</v>
      </c>
      <c r="Z1715" s="125" t="str">
        <f t="shared" si="836"/>
        <v>J=</v>
      </c>
      <c r="AA1715" s="118">
        <f t="shared" si="837"/>
        <v>45889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>
        <f t="shared" si="827"/>
        <v>45861</v>
      </c>
      <c r="B1716" s="113">
        <f t="shared" si="820"/>
        <v>1528.3901758500001</v>
      </c>
      <c r="C1716" s="113">
        <f t="shared" si="833"/>
        <v>1118.26761816</v>
      </c>
      <c r="D1716" s="114">
        <f t="shared" si="828"/>
        <v>7245.38</v>
      </c>
      <c r="E1716" s="115">
        <f t="shared" si="842"/>
        <v>7276.54</v>
      </c>
      <c r="F1716" s="116">
        <f t="shared" si="843"/>
        <v>45829</v>
      </c>
      <c r="G1716" s="117">
        <f t="shared" si="821"/>
        <v>4.3006716003852752E-3</v>
      </c>
      <c r="H1716" s="118">
        <f t="shared" si="834"/>
        <v>45889</v>
      </c>
      <c r="I1716" s="118">
        <f t="shared" si="822"/>
        <v>45889</v>
      </c>
      <c r="J1716" s="119">
        <f t="shared" si="829"/>
        <v>22</v>
      </c>
      <c r="K1716" s="119">
        <f t="shared" si="844"/>
        <v>2</v>
      </c>
      <c r="L1716" s="8">
        <f t="shared" si="830"/>
        <v>1.0003902</v>
      </c>
      <c r="M1716" s="120">
        <f t="shared" si="845"/>
        <v>1.0043006699999999</v>
      </c>
      <c r="N1716" s="120">
        <f t="shared" si="838"/>
        <v>1.3648847279039107</v>
      </c>
      <c r="O1716" s="113">
        <f t="shared" si="841"/>
        <v>1.3654173000000001</v>
      </c>
      <c r="P1716" s="113">
        <f t="shared" si="823"/>
        <v>1526.9019518600001</v>
      </c>
      <c r="Q1716" s="11">
        <f t="shared" si="835"/>
        <v>0</v>
      </c>
      <c r="R1716" s="30">
        <f t="shared" si="831"/>
        <v>0</v>
      </c>
      <c r="S1716" s="8">
        <f t="shared" si="824"/>
        <v>0</v>
      </c>
      <c r="T1716" s="122">
        <f t="shared" si="832"/>
        <v>0.13059999999999999</v>
      </c>
      <c r="U1716" s="121">
        <f t="shared" si="840"/>
        <v>2</v>
      </c>
      <c r="V1716" s="121">
        <v>252</v>
      </c>
      <c r="W1716" s="120">
        <f t="shared" si="825"/>
        <v>1.0009746690000001</v>
      </c>
      <c r="X1716" s="113">
        <f t="shared" si="839"/>
        <v>1.4882239900000001</v>
      </c>
      <c r="Y1716" s="113">
        <f t="shared" si="826"/>
        <v>0</v>
      </c>
      <c r="Z1716" s="125" t="str">
        <f t="shared" si="836"/>
        <v>J=</v>
      </c>
      <c r="AA1716" s="118">
        <f t="shared" si="837"/>
        <v>45889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>
        <f t="shared" si="827"/>
        <v>45862</v>
      </c>
      <c r="B1717" s="113">
        <f t="shared" si="820"/>
        <v>1529.43313921</v>
      </c>
      <c r="C1717" s="113">
        <f t="shared" si="833"/>
        <v>1118.26761816</v>
      </c>
      <c r="D1717" s="114">
        <f t="shared" si="828"/>
        <v>7245.38</v>
      </c>
      <c r="E1717" s="115">
        <f t="shared" si="842"/>
        <v>7276.54</v>
      </c>
      <c r="F1717" s="116">
        <f t="shared" si="843"/>
        <v>45829</v>
      </c>
      <c r="G1717" s="117">
        <f t="shared" si="821"/>
        <v>4.3006716003852752E-3</v>
      </c>
      <c r="H1717" s="118">
        <f t="shared" si="834"/>
        <v>45889</v>
      </c>
      <c r="I1717" s="118">
        <f t="shared" si="822"/>
        <v>45889</v>
      </c>
      <c r="J1717" s="119">
        <f t="shared" si="829"/>
        <v>22</v>
      </c>
      <c r="K1717" s="119">
        <f t="shared" si="844"/>
        <v>3</v>
      </c>
      <c r="L1717" s="8">
        <f t="shared" si="830"/>
        <v>1.0005853600000001</v>
      </c>
      <c r="M1717" s="120">
        <f t="shared" si="845"/>
        <v>1.0043006699999999</v>
      </c>
      <c r="N1717" s="120">
        <f t="shared" si="838"/>
        <v>1.3648847279039107</v>
      </c>
      <c r="O1717" s="113">
        <f t="shared" si="841"/>
        <v>1.3656836699999999</v>
      </c>
      <c r="P1717" s="113">
        <f t="shared" si="823"/>
        <v>1527.1998248100001</v>
      </c>
      <c r="Q1717" s="11">
        <f t="shared" si="835"/>
        <v>0</v>
      </c>
      <c r="R1717" s="30">
        <f t="shared" si="831"/>
        <v>0</v>
      </c>
      <c r="S1717" s="8">
        <f t="shared" si="824"/>
        <v>0</v>
      </c>
      <c r="T1717" s="122">
        <f t="shared" si="832"/>
        <v>0.13059999999999999</v>
      </c>
      <c r="U1717" s="121">
        <f t="shared" si="840"/>
        <v>3</v>
      </c>
      <c r="V1717" s="121">
        <v>252</v>
      </c>
      <c r="W1717" s="120">
        <f t="shared" si="825"/>
        <v>1.001462359</v>
      </c>
      <c r="X1717" s="113">
        <f t="shared" si="839"/>
        <v>2.2333143999999998</v>
      </c>
      <c r="Y1717" s="113">
        <f t="shared" si="826"/>
        <v>0</v>
      </c>
      <c r="Z1717" s="125" t="str">
        <f t="shared" si="836"/>
        <v>J=</v>
      </c>
      <c r="AA1717" s="118">
        <f t="shared" si="837"/>
        <v>45889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>
        <f t="shared" si="827"/>
        <v>45863</v>
      </c>
      <c r="B1718" s="113">
        <f t="shared" si="820"/>
        <v>1530.4768254100002</v>
      </c>
      <c r="C1718" s="113">
        <f t="shared" si="833"/>
        <v>1118.26761816</v>
      </c>
      <c r="D1718" s="114">
        <f t="shared" si="828"/>
        <v>7245.38</v>
      </c>
      <c r="E1718" s="115">
        <f t="shared" si="842"/>
        <v>7276.54</v>
      </c>
      <c r="F1718" s="116">
        <f t="shared" si="843"/>
        <v>45829</v>
      </c>
      <c r="G1718" s="117">
        <f t="shared" si="821"/>
        <v>4.3006716003852752E-3</v>
      </c>
      <c r="H1718" s="118">
        <f t="shared" si="834"/>
        <v>45889</v>
      </c>
      <c r="I1718" s="118">
        <f t="shared" si="822"/>
        <v>45889</v>
      </c>
      <c r="J1718" s="119">
        <f t="shared" si="829"/>
        <v>22</v>
      </c>
      <c r="K1718" s="119">
        <f t="shared" si="844"/>
        <v>4</v>
      </c>
      <c r="L1718" s="8">
        <f t="shared" si="830"/>
        <v>1.0007805599999999</v>
      </c>
      <c r="M1718" s="120">
        <f t="shared" si="845"/>
        <v>1.0043006699999999</v>
      </c>
      <c r="N1718" s="120">
        <f t="shared" si="838"/>
        <v>1.3648847279039107</v>
      </c>
      <c r="O1718" s="113">
        <f t="shared" si="841"/>
        <v>1.3659501000000001</v>
      </c>
      <c r="P1718" s="113">
        <f t="shared" si="823"/>
        <v>1527.4977648500001</v>
      </c>
      <c r="Q1718" s="11">
        <f t="shared" si="835"/>
        <v>0</v>
      </c>
      <c r="R1718" s="30">
        <f t="shared" si="831"/>
        <v>0</v>
      </c>
      <c r="S1718" s="8">
        <f t="shared" si="824"/>
        <v>0</v>
      </c>
      <c r="T1718" s="122">
        <f t="shared" si="832"/>
        <v>0.13059999999999999</v>
      </c>
      <c r="U1718" s="121">
        <f t="shared" si="840"/>
        <v>4</v>
      </c>
      <c r="V1718" s="121">
        <v>252</v>
      </c>
      <c r="W1718" s="120">
        <f t="shared" si="825"/>
        <v>1.001950288</v>
      </c>
      <c r="X1718" s="113">
        <f t="shared" si="839"/>
        <v>2.9790605600000002</v>
      </c>
      <c r="Y1718" s="113">
        <f t="shared" si="826"/>
        <v>0</v>
      </c>
      <c r="Z1718" s="125" t="str">
        <f t="shared" si="836"/>
        <v>J=</v>
      </c>
      <c r="AA1718" s="118">
        <f t="shared" si="837"/>
        <v>45889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>
        <f t="shared" si="827"/>
        <v>45864</v>
      </c>
      <c r="B1719" s="113">
        <f t="shared" si="820"/>
        <v>1531.52122048</v>
      </c>
      <c r="C1719" s="113">
        <f t="shared" si="833"/>
        <v>1118.26761816</v>
      </c>
      <c r="D1719" s="114">
        <f t="shared" si="828"/>
        <v>7245.38</v>
      </c>
      <c r="E1719" s="115">
        <f t="shared" si="842"/>
        <v>7276.54</v>
      </c>
      <c r="F1719" s="116">
        <f t="shared" si="843"/>
        <v>45829</v>
      </c>
      <c r="G1719" s="117">
        <f t="shared" si="821"/>
        <v>4.3006716003852752E-3</v>
      </c>
      <c r="H1719" s="118">
        <f t="shared" si="834"/>
        <v>45889</v>
      </c>
      <c r="I1719" s="118">
        <f t="shared" si="822"/>
        <v>45889</v>
      </c>
      <c r="J1719" s="119">
        <f t="shared" si="829"/>
        <v>22</v>
      </c>
      <c r="K1719" s="119">
        <f t="shared" si="844"/>
        <v>5</v>
      </c>
      <c r="L1719" s="8">
        <f t="shared" si="830"/>
        <v>1.0009758</v>
      </c>
      <c r="M1719" s="120">
        <f t="shared" si="845"/>
        <v>1.0043006699999999</v>
      </c>
      <c r="N1719" s="120">
        <f t="shared" si="838"/>
        <v>1.3648847279039107</v>
      </c>
      <c r="O1719" s="113">
        <f t="shared" si="841"/>
        <v>1.3662165799999999</v>
      </c>
      <c r="P1719" s="113">
        <f t="shared" si="823"/>
        <v>1527.7957607999999</v>
      </c>
      <c r="Q1719" s="11">
        <f t="shared" si="835"/>
        <v>0</v>
      </c>
      <c r="R1719" s="30">
        <f t="shared" si="831"/>
        <v>0</v>
      </c>
      <c r="S1719" s="8">
        <f t="shared" si="824"/>
        <v>0</v>
      </c>
      <c r="T1719" s="122">
        <f t="shared" si="832"/>
        <v>0.13059999999999999</v>
      </c>
      <c r="U1719" s="121">
        <f t="shared" si="840"/>
        <v>5</v>
      </c>
      <c r="V1719" s="121">
        <v>252</v>
      </c>
      <c r="W1719" s="120">
        <f t="shared" si="825"/>
        <v>1.002438454</v>
      </c>
      <c r="X1719" s="113">
        <f t="shared" si="839"/>
        <v>3.7254596800000002</v>
      </c>
      <c r="Y1719" s="113">
        <f t="shared" si="826"/>
        <v>0</v>
      </c>
      <c r="Z1719" s="125" t="str">
        <f t="shared" si="836"/>
        <v>J=</v>
      </c>
      <c r="AA1719" s="118">
        <f t="shared" si="837"/>
        <v>45889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>
        <f t="shared" si="827"/>
        <v>45865</v>
      </c>
      <c r="B1720" s="113">
        <f t="shared" si="820"/>
        <v>1531.52122048</v>
      </c>
      <c r="C1720" s="113">
        <f t="shared" si="833"/>
        <v>1118.26761816</v>
      </c>
      <c r="D1720" s="114">
        <f t="shared" si="828"/>
        <v>7245.38</v>
      </c>
      <c r="E1720" s="115">
        <f t="shared" si="842"/>
        <v>7276.54</v>
      </c>
      <c r="F1720" s="116">
        <f t="shared" si="843"/>
        <v>45829</v>
      </c>
      <c r="G1720" s="117">
        <f t="shared" si="821"/>
        <v>4.3006716003852752E-3</v>
      </c>
      <c r="H1720" s="118">
        <f t="shared" si="834"/>
        <v>45889</v>
      </c>
      <c r="I1720" s="118">
        <f t="shared" si="822"/>
        <v>45889</v>
      </c>
      <c r="J1720" s="119">
        <f t="shared" si="829"/>
        <v>22</v>
      </c>
      <c r="K1720" s="119">
        <f t="shared" si="844"/>
        <v>5</v>
      </c>
      <c r="L1720" s="8">
        <f t="shared" si="830"/>
        <v>1.0009758</v>
      </c>
      <c r="M1720" s="120">
        <f t="shared" si="845"/>
        <v>1.0043006699999999</v>
      </c>
      <c r="N1720" s="120">
        <f t="shared" si="838"/>
        <v>1.3648847279039107</v>
      </c>
      <c r="O1720" s="113">
        <f t="shared" si="841"/>
        <v>1.3662165799999999</v>
      </c>
      <c r="P1720" s="113">
        <f t="shared" si="823"/>
        <v>1527.7957607999999</v>
      </c>
      <c r="Q1720" s="11">
        <f t="shared" si="835"/>
        <v>0</v>
      </c>
      <c r="R1720" s="30">
        <f t="shared" si="831"/>
        <v>0</v>
      </c>
      <c r="S1720" s="8">
        <f t="shared" si="824"/>
        <v>0</v>
      </c>
      <c r="T1720" s="122">
        <f t="shared" si="832"/>
        <v>0.13059999999999999</v>
      </c>
      <c r="U1720" s="121">
        <f t="shared" si="840"/>
        <v>5</v>
      </c>
      <c r="V1720" s="121">
        <v>252</v>
      </c>
      <c r="W1720" s="120">
        <f t="shared" si="825"/>
        <v>1.002438454</v>
      </c>
      <c r="X1720" s="113">
        <f t="shared" si="839"/>
        <v>3.7254596800000002</v>
      </c>
      <c r="Y1720" s="113">
        <f t="shared" si="826"/>
        <v>0</v>
      </c>
      <c r="Z1720" s="125" t="str">
        <f t="shared" si="836"/>
        <v>J=</v>
      </c>
      <c r="AA1720" s="118">
        <f t="shared" si="837"/>
        <v>45889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>
        <f t="shared" si="827"/>
        <v>45866</v>
      </c>
      <c r="B1721" s="113">
        <f t="shared" si="820"/>
        <v>1531.52122048</v>
      </c>
      <c r="C1721" s="113">
        <f t="shared" si="833"/>
        <v>1118.26761816</v>
      </c>
      <c r="D1721" s="114">
        <f t="shared" si="828"/>
        <v>7245.38</v>
      </c>
      <c r="E1721" s="115">
        <f t="shared" si="842"/>
        <v>7276.54</v>
      </c>
      <c r="F1721" s="116">
        <f t="shared" si="843"/>
        <v>45829</v>
      </c>
      <c r="G1721" s="117">
        <f t="shared" si="821"/>
        <v>4.3006716003852752E-3</v>
      </c>
      <c r="H1721" s="118">
        <f t="shared" si="834"/>
        <v>45889</v>
      </c>
      <c r="I1721" s="118">
        <f t="shared" si="822"/>
        <v>45889</v>
      </c>
      <c r="J1721" s="119">
        <f t="shared" si="829"/>
        <v>22</v>
      </c>
      <c r="K1721" s="119">
        <f t="shared" si="844"/>
        <v>5</v>
      </c>
      <c r="L1721" s="8">
        <f t="shared" si="830"/>
        <v>1.0009758</v>
      </c>
      <c r="M1721" s="120">
        <f t="shared" si="845"/>
        <v>1.0043006699999999</v>
      </c>
      <c r="N1721" s="120">
        <f t="shared" si="838"/>
        <v>1.3648847279039107</v>
      </c>
      <c r="O1721" s="113">
        <f t="shared" si="841"/>
        <v>1.3662165799999999</v>
      </c>
      <c r="P1721" s="113">
        <f t="shared" si="823"/>
        <v>1527.7957607999999</v>
      </c>
      <c r="Q1721" s="11">
        <f t="shared" si="835"/>
        <v>0</v>
      </c>
      <c r="R1721" s="30">
        <f t="shared" si="831"/>
        <v>0</v>
      </c>
      <c r="S1721" s="8">
        <f t="shared" si="824"/>
        <v>0</v>
      </c>
      <c r="T1721" s="122">
        <f t="shared" si="832"/>
        <v>0.13059999999999999</v>
      </c>
      <c r="U1721" s="121">
        <f t="shared" si="840"/>
        <v>5</v>
      </c>
      <c r="V1721" s="121">
        <v>252</v>
      </c>
      <c r="W1721" s="120">
        <f t="shared" si="825"/>
        <v>1.002438454</v>
      </c>
      <c r="X1721" s="113">
        <f t="shared" si="839"/>
        <v>3.7254596800000002</v>
      </c>
      <c r="Y1721" s="113">
        <f t="shared" si="826"/>
        <v>0</v>
      </c>
      <c r="Z1721" s="125" t="str">
        <f t="shared" si="836"/>
        <v>J=</v>
      </c>
      <c r="AA1721" s="118">
        <f t="shared" si="837"/>
        <v>45889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>
        <f t="shared" si="827"/>
        <v>45867</v>
      </c>
      <c r="B1722" s="113">
        <f t="shared" si="820"/>
        <v>1532.56632474</v>
      </c>
      <c r="C1722" s="113">
        <f t="shared" si="833"/>
        <v>1118.26761816</v>
      </c>
      <c r="D1722" s="114">
        <f t="shared" si="828"/>
        <v>7245.38</v>
      </c>
      <c r="E1722" s="115">
        <f t="shared" si="842"/>
        <v>7276.54</v>
      </c>
      <c r="F1722" s="116">
        <f t="shared" si="843"/>
        <v>45829</v>
      </c>
      <c r="G1722" s="117">
        <f t="shared" si="821"/>
        <v>4.3006716003852752E-3</v>
      </c>
      <c r="H1722" s="118">
        <f t="shared" si="834"/>
        <v>45889</v>
      </c>
      <c r="I1722" s="118">
        <f t="shared" si="822"/>
        <v>45889</v>
      </c>
      <c r="J1722" s="119">
        <f t="shared" si="829"/>
        <v>22</v>
      </c>
      <c r="K1722" s="119">
        <f t="shared" si="844"/>
        <v>6</v>
      </c>
      <c r="L1722" s="8">
        <f t="shared" si="830"/>
        <v>1.00117108</v>
      </c>
      <c r="M1722" s="120">
        <f t="shared" si="845"/>
        <v>1.0043006699999999</v>
      </c>
      <c r="N1722" s="120">
        <f t="shared" si="838"/>
        <v>1.3648847279039107</v>
      </c>
      <c r="O1722" s="113">
        <f t="shared" si="841"/>
        <v>1.3664831099999999</v>
      </c>
      <c r="P1722" s="113">
        <f t="shared" si="823"/>
        <v>1528.09381267</v>
      </c>
      <c r="Q1722" s="11">
        <f t="shared" si="835"/>
        <v>0</v>
      </c>
      <c r="R1722" s="30">
        <f t="shared" si="831"/>
        <v>0</v>
      </c>
      <c r="S1722" s="8">
        <f t="shared" si="824"/>
        <v>0</v>
      </c>
      <c r="T1722" s="122">
        <f t="shared" si="832"/>
        <v>0.13059999999999999</v>
      </c>
      <c r="U1722" s="121">
        <f t="shared" si="840"/>
        <v>6</v>
      </c>
      <c r="V1722" s="121">
        <v>252</v>
      </c>
      <c r="W1722" s="120">
        <f t="shared" si="825"/>
        <v>1.0029268570000001</v>
      </c>
      <c r="X1722" s="113">
        <f t="shared" si="839"/>
        <v>4.4725120699999996</v>
      </c>
      <c r="Y1722" s="113">
        <f t="shared" si="826"/>
        <v>0</v>
      </c>
      <c r="Z1722" s="125" t="str">
        <f t="shared" si="836"/>
        <v>J=</v>
      </c>
      <c r="AA1722" s="118">
        <f t="shared" si="837"/>
        <v>45889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>
        <f t="shared" si="827"/>
        <v>45868</v>
      </c>
      <c r="B1723" s="113">
        <f t="shared" si="820"/>
        <v>1533.61214152</v>
      </c>
      <c r="C1723" s="113">
        <f t="shared" si="833"/>
        <v>1118.26761816</v>
      </c>
      <c r="D1723" s="114">
        <f t="shared" si="828"/>
        <v>7245.38</v>
      </c>
      <c r="E1723" s="115">
        <f t="shared" si="842"/>
        <v>7276.54</v>
      </c>
      <c r="F1723" s="116">
        <f t="shared" si="843"/>
        <v>45829</v>
      </c>
      <c r="G1723" s="117">
        <f t="shared" si="821"/>
        <v>4.3006716003852752E-3</v>
      </c>
      <c r="H1723" s="118">
        <f t="shared" si="834"/>
        <v>45889</v>
      </c>
      <c r="I1723" s="118">
        <f t="shared" si="822"/>
        <v>45889</v>
      </c>
      <c r="J1723" s="119">
        <f t="shared" si="829"/>
        <v>22</v>
      </c>
      <c r="K1723" s="119">
        <f t="shared" si="844"/>
        <v>7</v>
      </c>
      <c r="L1723" s="8">
        <f t="shared" si="830"/>
        <v>1.0013663900000001</v>
      </c>
      <c r="M1723" s="120">
        <f t="shared" si="845"/>
        <v>1.0043006699999999</v>
      </c>
      <c r="N1723" s="120">
        <f t="shared" si="838"/>
        <v>1.3648847279039107</v>
      </c>
      <c r="O1723" s="113">
        <f t="shared" si="841"/>
        <v>1.36674969</v>
      </c>
      <c r="P1723" s="113">
        <f t="shared" si="823"/>
        <v>1528.39192045</v>
      </c>
      <c r="Q1723" s="11">
        <f t="shared" si="835"/>
        <v>0</v>
      </c>
      <c r="R1723" s="30">
        <f t="shared" si="831"/>
        <v>0</v>
      </c>
      <c r="S1723" s="8">
        <f t="shared" si="824"/>
        <v>0</v>
      </c>
      <c r="T1723" s="122">
        <f t="shared" si="832"/>
        <v>0.13059999999999999</v>
      </c>
      <c r="U1723" s="121">
        <f t="shared" si="840"/>
        <v>7</v>
      </c>
      <c r="V1723" s="121">
        <v>252</v>
      </c>
      <c r="W1723" s="120">
        <f t="shared" si="825"/>
        <v>1.0034154989999999</v>
      </c>
      <c r="X1723" s="113">
        <f t="shared" si="839"/>
        <v>5.22022107</v>
      </c>
      <c r="Y1723" s="113">
        <f t="shared" si="826"/>
        <v>0</v>
      </c>
      <c r="Z1723" s="125" t="str">
        <f t="shared" si="836"/>
        <v>J=</v>
      </c>
      <c r="AA1723" s="118">
        <f t="shared" si="837"/>
        <v>45889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>
        <f t="shared" si="827"/>
        <v>45869</v>
      </c>
      <c r="B1724" s="113">
        <f t="shared" si="820"/>
        <v>1534.6586696100001</v>
      </c>
      <c r="C1724" s="113">
        <f t="shared" si="833"/>
        <v>1118.26761816</v>
      </c>
      <c r="D1724" s="114">
        <f t="shared" si="828"/>
        <v>7245.38</v>
      </c>
      <c r="E1724" s="115">
        <f t="shared" si="842"/>
        <v>7276.54</v>
      </c>
      <c r="F1724" s="116">
        <f t="shared" si="843"/>
        <v>45829</v>
      </c>
      <c r="G1724" s="117">
        <f t="shared" si="821"/>
        <v>4.3006716003852752E-3</v>
      </c>
      <c r="H1724" s="118">
        <f t="shared" si="834"/>
        <v>45889</v>
      </c>
      <c r="I1724" s="118">
        <f t="shared" si="822"/>
        <v>45889</v>
      </c>
      <c r="J1724" s="119">
        <f t="shared" si="829"/>
        <v>22</v>
      </c>
      <c r="K1724" s="119">
        <f t="shared" si="844"/>
        <v>8</v>
      </c>
      <c r="L1724" s="8">
        <f t="shared" si="830"/>
        <v>1.0015617400000001</v>
      </c>
      <c r="M1724" s="120">
        <f t="shared" si="845"/>
        <v>1.0043006699999999</v>
      </c>
      <c r="N1724" s="120">
        <f t="shared" si="838"/>
        <v>1.3648847279039107</v>
      </c>
      <c r="O1724" s="113">
        <f t="shared" si="841"/>
        <v>1.3670163200000001</v>
      </c>
      <c r="P1724" s="113">
        <f t="shared" si="823"/>
        <v>1528.6900841500001</v>
      </c>
      <c r="Q1724" s="11">
        <f t="shared" si="835"/>
        <v>0</v>
      </c>
      <c r="R1724" s="30">
        <f t="shared" si="831"/>
        <v>0</v>
      </c>
      <c r="S1724" s="8">
        <f t="shared" si="824"/>
        <v>0</v>
      </c>
      <c r="T1724" s="122">
        <f t="shared" si="832"/>
        <v>0.13059999999999999</v>
      </c>
      <c r="U1724" s="121">
        <f t="shared" si="840"/>
        <v>8</v>
      </c>
      <c r="V1724" s="121">
        <v>252</v>
      </c>
      <c r="W1724" s="120">
        <f t="shared" si="825"/>
        <v>1.003904379</v>
      </c>
      <c r="X1724" s="113">
        <f t="shared" si="839"/>
        <v>5.9685854599999999</v>
      </c>
      <c r="Y1724" s="113">
        <f t="shared" si="826"/>
        <v>0</v>
      </c>
      <c r="Z1724" s="125" t="str">
        <f t="shared" si="836"/>
        <v>J=</v>
      </c>
      <c r="AA1724" s="118">
        <f t="shared" si="837"/>
        <v>45889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>
        <f t="shared" si="827"/>
        <v>45870</v>
      </c>
      <c r="B1725" s="113">
        <f t="shared" si="820"/>
        <v>1535.70590928</v>
      </c>
      <c r="C1725" s="113">
        <f t="shared" si="833"/>
        <v>1118.26761816</v>
      </c>
      <c r="D1725" s="114">
        <f t="shared" si="828"/>
        <v>7245.38</v>
      </c>
      <c r="E1725" s="115">
        <f t="shared" si="842"/>
        <v>7276.54</v>
      </c>
      <c r="F1725" s="116">
        <f t="shared" si="843"/>
        <v>45829</v>
      </c>
      <c r="G1725" s="117">
        <f t="shared" si="821"/>
        <v>4.3006716003852752E-3</v>
      </c>
      <c r="H1725" s="118">
        <f t="shared" si="834"/>
        <v>45889</v>
      </c>
      <c r="I1725" s="118">
        <f t="shared" si="822"/>
        <v>45889</v>
      </c>
      <c r="J1725" s="119">
        <f t="shared" si="829"/>
        <v>22</v>
      </c>
      <c r="K1725" s="119">
        <f t="shared" si="844"/>
        <v>9</v>
      </c>
      <c r="L1725" s="8">
        <f t="shared" si="830"/>
        <v>1.0017571300000001</v>
      </c>
      <c r="M1725" s="120">
        <f t="shared" si="845"/>
        <v>1.0043006699999999</v>
      </c>
      <c r="N1725" s="120">
        <f t="shared" si="838"/>
        <v>1.3648847279039107</v>
      </c>
      <c r="O1725" s="113">
        <f t="shared" si="841"/>
        <v>1.367283</v>
      </c>
      <c r="P1725" s="113">
        <f t="shared" si="823"/>
        <v>1528.98830376</v>
      </c>
      <c r="Q1725" s="11">
        <f t="shared" si="835"/>
        <v>0</v>
      </c>
      <c r="R1725" s="30">
        <f t="shared" si="831"/>
        <v>0</v>
      </c>
      <c r="S1725" s="8">
        <f t="shared" si="824"/>
        <v>0</v>
      </c>
      <c r="T1725" s="122">
        <f t="shared" si="832"/>
        <v>0.13059999999999999</v>
      </c>
      <c r="U1725" s="121">
        <f t="shared" si="840"/>
        <v>9</v>
      </c>
      <c r="V1725" s="121">
        <v>252</v>
      </c>
      <c r="W1725" s="120">
        <f t="shared" si="825"/>
        <v>1.0043934969999999</v>
      </c>
      <c r="X1725" s="113">
        <f t="shared" si="839"/>
        <v>6.7176055200000002</v>
      </c>
      <c r="Y1725" s="113">
        <f t="shared" si="826"/>
        <v>0</v>
      </c>
      <c r="Z1725" s="125" t="str">
        <f t="shared" si="836"/>
        <v>J=</v>
      </c>
      <c r="AA1725" s="118">
        <f t="shared" si="837"/>
        <v>45889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>
        <f t="shared" si="827"/>
        <v>45871</v>
      </c>
      <c r="B1726" s="113">
        <f t="shared" si="820"/>
        <v>1536.7538720700002</v>
      </c>
      <c r="C1726" s="113">
        <f t="shared" si="833"/>
        <v>1118.26761816</v>
      </c>
      <c r="D1726" s="114">
        <f t="shared" si="828"/>
        <v>7245.38</v>
      </c>
      <c r="E1726" s="115">
        <f t="shared" si="842"/>
        <v>7276.54</v>
      </c>
      <c r="F1726" s="116">
        <f t="shared" si="843"/>
        <v>45829</v>
      </c>
      <c r="G1726" s="117">
        <f t="shared" si="821"/>
        <v>4.3006716003852752E-3</v>
      </c>
      <c r="H1726" s="118">
        <f t="shared" si="834"/>
        <v>45889</v>
      </c>
      <c r="I1726" s="118">
        <f t="shared" si="822"/>
        <v>45889</v>
      </c>
      <c r="J1726" s="119">
        <f t="shared" si="829"/>
        <v>22</v>
      </c>
      <c r="K1726" s="119">
        <f t="shared" si="844"/>
        <v>10</v>
      </c>
      <c r="L1726" s="8">
        <f t="shared" si="830"/>
        <v>1.0019525600000001</v>
      </c>
      <c r="M1726" s="120">
        <f t="shared" si="845"/>
        <v>1.0043006699999999</v>
      </c>
      <c r="N1726" s="120">
        <f t="shared" si="838"/>
        <v>1.3648847279039107</v>
      </c>
      <c r="O1726" s="113">
        <f t="shared" si="841"/>
        <v>1.3675497400000001</v>
      </c>
      <c r="P1726" s="113">
        <f t="shared" si="823"/>
        <v>1529.2865904600001</v>
      </c>
      <c r="Q1726" s="11">
        <f t="shared" si="835"/>
        <v>0</v>
      </c>
      <c r="R1726" s="30">
        <f t="shared" si="831"/>
        <v>0</v>
      </c>
      <c r="S1726" s="8">
        <f t="shared" si="824"/>
        <v>0</v>
      </c>
      <c r="T1726" s="122">
        <f t="shared" si="832"/>
        <v>0.13059999999999999</v>
      </c>
      <c r="U1726" s="121">
        <f t="shared" si="840"/>
        <v>10</v>
      </c>
      <c r="V1726" s="121">
        <v>252</v>
      </c>
      <c r="W1726" s="120">
        <f t="shared" si="825"/>
        <v>1.004882853</v>
      </c>
      <c r="X1726" s="113">
        <f t="shared" si="839"/>
        <v>7.4672816099999997</v>
      </c>
      <c r="Y1726" s="113">
        <f t="shared" si="826"/>
        <v>0</v>
      </c>
      <c r="Z1726" s="125" t="str">
        <f t="shared" si="836"/>
        <v>J=</v>
      </c>
      <c r="AA1726" s="118">
        <f t="shared" si="837"/>
        <v>45889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>
        <f t="shared" si="827"/>
        <v>45872</v>
      </c>
      <c r="B1727" s="113">
        <f t="shared" si="820"/>
        <v>1536.7538720700002</v>
      </c>
      <c r="C1727" s="113">
        <f t="shared" si="833"/>
        <v>1118.26761816</v>
      </c>
      <c r="D1727" s="114">
        <f t="shared" si="828"/>
        <v>7245.38</v>
      </c>
      <c r="E1727" s="115">
        <f t="shared" si="842"/>
        <v>7276.54</v>
      </c>
      <c r="F1727" s="116">
        <f t="shared" si="843"/>
        <v>45829</v>
      </c>
      <c r="G1727" s="117">
        <f t="shared" si="821"/>
        <v>4.3006716003852752E-3</v>
      </c>
      <c r="H1727" s="118">
        <f t="shared" si="834"/>
        <v>45889</v>
      </c>
      <c r="I1727" s="118">
        <f t="shared" si="822"/>
        <v>45889</v>
      </c>
      <c r="J1727" s="119">
        <f t="shared" si="829"/>
        <v>22</v>
      </c>
      <c r="K1727" s="119">
        <f t="shared" si="844"/>
        <v>10</v>
      </c>
      <c r="L1727" s="8">
        <f t="shared" si="830"/>
        <v>1.0019525600000001</v>
      </c>
      <c r="M1727" s="120">
        <f t="shared" si="845"/>
        <v>1.0043006699999999</v>
      </c>
      <c r="N1727" s="120">
        <f t="shared" si="838"/>
        <v>1.3648847279039107</v>
      </c>
      <c r="O1727" s="113">
        <f t="shared" si="841"/>
        <v>1.3675497400000001</v>
      </c>
      <c r="P1727" s="113">
        <f t="shared" si="823"/>
        <v>1529.2865904600001</v>
      </c>
      <c r="Q1727" s="11">
        <f t="shared" si="835"/>
        <v>0</v>
      </c>
      <c r="R1727" s="30">
        <f t="shared" si="831"/>
        <v>0</v>
      </c>
      <c r="S1727" s="8">
        <f t="shared" si="824"/>
        <v>0</v>
      </c>
      <c r="T1727" s="122">
        <f t="shared" si="832"/>
        <v>0.13059999999999999</v>
      </c>
      <c r="U1727" s="121">
        <f t="shared" si="840"/>
        <v>10</v>
      </c>
      <c r="V1727" s="121">
        <v>252</v>
      </c>
      <c r="W1727" s="120">
        <f t="shared" si="825"/>
        <v>1.004882853</v>
      </c>
      <c r="X1727" s="113">
        <f t="shared" si="839"/>
        <v>7.4672816099999997</v>
      </c>
      <c r="Y1727" s="113">
        <f t="shared" si="826"/>
        <v>0</v>
      </c>
      <c r="Z1727" s="125" t="str">
        <f t="shared" si="836"/>
        <v>J=</v>
      </c>
      <c r="AA1727" s="118">
        <f t="shared" si="837"/>
        <v>45889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>
        <f t="shared" si="827"/>
        <v>45873</v>
      </c>
      <c r="B1728" s="113">
        <f t="shared" si="820"/>
        <v>1536.7538720700002</v>
      </c>
      <c r="C1728" s="113">
        <f t="shared" si="833"/>
        <v>1118.26761816</v>
      </c>
      <c r="D1728" s="114">
        <f t="shared" si="828"/>
        <v>7245.38</v>
      </c>
      <c r="E1728" s="115">
        <f t="shared" si="842"/>
        <v>7276.54</v>
      </c>
      <c r="F1728" s="116">
        <f t="shared" si="843"/>
        <v>45829</v>
      </c>
      <c r="G1728" s="117">
        <f t="shared" si="821"/>
        <v>4.3006716003852752E-3</v>
      </c>
      <c r="H1728" s="118">
        <f t="shared" si="834"/>
        <v>45889</v>
      </c>
      <c r="I1728" s="118">
        <f t="shared" si="822"/>
        <v>45889</v>
      </c>
      <c r="J1728" s="119">
        <f t="shared" si="829"/>
        <v>22</v>
      </c>
      <c r="K1728" s="119">
        <f t="shared" si="844"/>
        <v>10</v>
      </c>
      <c r="L1728" s="8">
        <f t="shared" si="830"/>
        <v>1.0019525600000001</v>
      </c>
      <c r="M1728" s="120">
        <f t="shared" si="845"/>
        <v>1.0043006699999999</v>
      </c>
      <c r="N1728" s="120">
        <f t="shared" si="838"/>
        <v>1.3648847279039107</v>
      </c>
      <c r="O1728" s="113">
        <f t="shared" si="841"/>
        <v>1.3675497400000001</v>
      </c>
      <c r="P1728" s="113">
        <f t="shared" si="823"/>
        <v>1529.2865904600001</v>
      </c>
      <c r="Q1728" s="11">
        <f t="shared" si="835"/>
        <v>0</v>
      </c>
      <c r="R1728" s="30">
        <f t="shared" si="831"/>
        <v>0</v>
      </c>
      <c r="S1728" s="8">
        <f t="shared" si="824"/>
        <v>0</v>
      </c>
      <c r="T1728" s="122">
        <f t="shared" si="832"/>
        <v>0.13059999999999999</v>
      </c>
      <c r="U1728" s="121">
        <f t="shared" si="840"/>
        <v>10</v>
      </c>
      <c r="V1728" s="121">
        <v>252</v>
      </c>
      <c r="W1728" s="120">
        <f t="shared" si="825"/>
        <v>1.004882853</v>
      </c>
      <c r="X1728" s="113">
        <f t="shared" si="839"/>
        <v>7.4672816099999997</v>
      </c>
      <c r="Y1728" s="113">
        <f t="shared" si="826"/>
        <v>0</v>
      </c>
      <c r="Z1728" s="125" t="str">
        <f t="shared" si="836"/>
        <v>J=</v>
      </c>
      <c r="AA1728" s="118">
        <f t="shared" si="837"/>
        <v>45889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>
        <f t="shared" si="827"/>
        <v>45874</v>
      </c>
      <c r="B1729" s="113">
        <f t="shared" si="820"/>
        <v>1537.80253735</v>
      </c>
      <c r="C1729" s="113">
        <f t="shared" si="833"/>
        <v>1118.26761816</v>
      </c>
      <c r="D1729" s="114">
        <f t="shared" si="828"/>
        <v>7245.38</v>
      </c>
      <c r="E1729" s="115">
        <f t="shared" si="842"/>
        <v>7276.54</v>
      </c>
      <c r="F1729" s="116">
        <f t="shared" si="843"/>
        <v>45829</v>
      </c>
      <c r="G1729" s="117">
        <f t="shared" si="821"/>
        <v>4.3006716003852752E-3</v>
      </c>
      <c r="H1729" s="118">
        <f t="shared" si="834"/>
        <v>45889</v>
      </c>
      <c r="I1729" s="118">
        <f t="shared" si="822"/>
        <v>45889</v>
      </c>
      <c r="J1729" s="119">
        <f t="shared" si="829"/>
        <v>22</v>
      </c>
      <c r="K1729" s="119">
        <f t="shared" si="844"/>
        <v>11</v>
      </c>
      <c r="L1729" s="8">
        <f t="shared" si="830"/>
        <v>1.0021480199999999</v>
      </c>
      <c r="M1729" s="120">
        <f t="shared" si="845"/>
        <v>1.0043006699999999</v>
      </c>
      <c r="N1729" s="120">
        <f t="shared" si="838"/>
        <v>1.3648847279039107</v>
      </c>
      <c r="O1729" s="113">
        <f t="shared" si="841"/>
        <v>1.3678165200000001</v>
      </c>
      <c r="P1729" s="113">
        <f t="shared" si="823"/>
        <v>1529.5849218999999</v>
      </c>
      <c r="Q1729" s="11">
        <f t="shared" si="835"/>
        <v>0</v>
      </c>
      <c r="R1729" s="30">
        <f t="shared" si="831"/>
        <v>0</v>
      </c>
      <c r="S1729" s="8">
        <f t="shared" si="824"/>
        <v>0</v>
      </c>
      <c r="T1729" s="122">
        <f t="shared" si="832"/>
        <v>0.13059999999999999</v>
      </c>
      <c r="U1729" s="121">
        <f t="shared" si="840"/>
        <v>11</v>
      </c>
      <c r="V1729" s="121">
        <v>252</v>
      </c>
      <c r="W1729" s="120">
        <f t="shared" si="825"/>
        <v>1.0053724479999999</v>
      </c>
      <c r="X1729" s="113">
        <f t="shared" si="839"/>
        <v>8.2176154500000003</v>
      </c>
      <c r="Y1729" s="113">
        <f t="shared" si="826"/>
        <v>0</v>
      </c>
      <c r="Z1729" s="125" t="str">
        <f t="shared" si="836"/>
        <v>J=</v>
      </c>
      <c r="AA1729" s="118">
        <f t="shared" si="837"/>
        <v>45889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>
        <f t="shared" si="827"/>
        <v>45875</v>
      </c>
      <c r="B1730" s="113">
        <f t="shared" si="820"/>
        <v>1538.8519375899998</v>
      </c>
      <c r="C1730" s="113">
        <f t="shared" si="833"/>
        <v>1118.26761816</v>
      </c>
      <c r="D1730" s="114">
        <f t="shared" si="828"/>
        <v>7245.38</v>
      </c>
      <c r="E1730" s="115">
        <f t="shared" si="842"/>
        <v>7276.54</v>
      </c>
      <c r="F1730" s="116">
        <f t="shared" si="843"/>
        <v>45829</v>
      </c>
      <c r="G1730" s="117">
        <f t="shared" si="821"/>
        <v>4.3006716003852752E-3</v>
      </c>
      <c r="H1730" s="118">
        <f t="shared" si="834"/>
        <v>45889</v>
      </c>
      <c r="I1730" s="118">
        <f t="shared" si="822"/>
        <v>45889</v>
      </c>
      <c r="J1730" s="119">
        <f t="shared" si="829"/>
        <v>22</v>
      </c>
      <c r="K1730" s="119">
        <f t="shared" si="844"/>
        <v>12</v>
      </c>
      <c r="L1730" s="8">
        <f t="shared" si="830"/>
        <v>1.0023435300000001</v>
      </c>
      <c r="M1730" s="120">
        <f t="shared" si="845"/>
        <v>1.0043006699999999</v>
      </c>
      <c r="N1730" s="120">
        <f t="shared" si="838"/>
        <v>1.3648847279039107</v>
      </c>
      <c r="O1730" s="113">
        <f t="shared" si="841"/>
        <v>1.3680833699999999</v>
      </c>
      <c r="P1730" s="113">
        <f t="shared" si="823"/>
        <v>1529.8833316099999</v>
      </c>
      <c r="Q1730" s="11">
        <f t="shared" si="835"/>
        <v>0</v>
      </c>
      <c r="R1730" s="30">
        <f t="shared" si="831"/>
        <v>0</v>
      </c>
      <c r="S1730" s="8">
        <f t="shared" si="824"/>
        <v>0</v>
      </c>
      <c r="T1730" s="122">
        <f t="shared" si="832"/>
        <v>0.13059999999999999</v>
      </c>
      <c r="U1730" s="121">
        <f t="shared" si="840"/>
        <v>12</v>
      </c>
      <c r="V1730" s="121">
        <v>252</v>
      </c>
      <c r="W1730" s="120">
        <f t="shared" si="825"/>
        <v>1.005862281</v>
      </c>
      <c r="X1730" s="113">
        <f t="shared" si="839"/>
        <v>8.9686059799999995</v>
      </c>
      <c r="Y1730" s="113">
        <f t="shared" si="826"/>
        <v>0</v>
      </c>
      <c r="Z1730" s="125" t="str">
        <f t="shared" si="836"/>
        <v>J=</v>
      </c>
      <c r="AA1730" s="118">
        <f t="shared" si="837"/>
        <v>45889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>
        <f t="shared" si="827"/>
        <v>45876</v>
      </c>
      <c r="B1731" s="113">
        <f t="shared" si="820"/>
        <v>1539.9020409</v>
      </c>
      <c r="C1731" s="113">
        <f t="shared" si="833"/>
        <v>1118.26761816</v>
      </c>
      <c r="D1731" s="114">
        <f t="shared" si="828"/>
        <v>7245.38</v>
      </c>
      <c r="E1731" s="115">
        <f t="shared" si="842"/>
        <v>7276.54</v>
      </c>
      <c r="F1731" s="116">
        <f t="shared" si="843"/>
        <v>45829</v>
      </c>
      <c r="G1731" s="117">
        <f t="shared" si="821"/>
        <v>4.3006716003852752E-3</v>
      </c>
      <c r="H1731" s="118">
        <f t="shared" si="834"/>
        <v>45889</v>
      </c>
      <c r="I1731" s="118">
        <f t="shared" si="822"/>
        <v>45889</v>
      </c>
      <c r="J1731" s="119">
        <f t="shared" si="829"/>
        <v>22</v>
      </c>
      <c r="K1731" s="119">
        <f t="shared" si="844"/>
        <v>13</v>
      </c>
      <c r="L1731" s="8">
        <f t="shared" si="830"/>
        <v>1.0025390700000001</v>
      </c>
      <c r="M1731" s="120">
        <f t="shared" si="845"/>
        <v>1.0043006699999999</v>
      </c>
      <c r="N1731" s="120">
        <f t="shared" si="838"/>
        <v>1.3648847279039107</v>
      </c>
      <c r="O1731" s="113">
        <f t="shared" si="841"/>
        <v>1.3683502599999999</v>
      </c>
      <c r="P1731" s="113">
        <f t="shared" si="823"/>
        <v>1530.18178605</v>
      </c>
      <c r="Q1731" s="11">
        <f t="shared" si="835"/>
        <v>0</v>
      </c>
      <c r="R1731" s="30">
        <f t="shared" si="831"/>
        <v>0</v>
      </c>
      <c r="S1731" s="8">
        <f t="shared" si="824"/>
        <v>0</v>
      </c>
      <c r="T1731" s="122">
        <f t="shared" si="832"/>
        <v>0.13059999999999999</v>
      </c>
      <c r="U1731" s="121">
        <f t="shared" si="840"/>
        <v>13</v>
      </c>
      <c r="V1731" s="121">
        <v>252</v>
      </c>
      <c r="W1731" s="120">
        <f t="shared" si="825"/>
        <v>1.006352353</v>
      </c>
      <c r="X1731" s="113">
        <f t="shared" si="839"/>
        <v>9.7202548499999999</v>
      </c>
      <c r="Y1731" s="113">
        <f t="shared" si="826"/>
        <v>0</v>
      </c>
      <c r="Z1731" s="125" t="str">
        <f t="shared" si="836"/>
        <v>J=</v>
      </c>
      <c r="AA1731" s="118">
        <f t="shared" si="837"/>
        <v>45889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>
        <f t="shared" si="827"/>
        <v>45877</v>
      </c>
      <c r="B1732" s="113">
        <f t="shared" si="820"/>
        <v>1540.95285883</v>
      </c>
      <c r="C1732" s="113">
        <f t="shared" si="833"/>
        <v>1118.26761816</v>
      </c>
      <c r="D1732" s="114">
        <f t="shared" si="828"/>
        <v>7245.38</v>
      </c>
      <c r="E1732" s="115">
        <f t="shared" si="842"/>
        <v>7276.54</v>
      </c>
      <c r="F1732" s="116">
        <f t="shared" si="843"/>
        <v>45829</v>
      </c>
      <c r="G1732" s="117">
        <f t="shared" si="821"/>
        <v>4.3006716003852752E-3</v>
      </c>
      <c r="H1732" s="118">
        <f t="shared" si="834"/>
        <v>45889</v>
      </c>
      <c r="I1732" s="118">
        <f t="shared" si="822"/>
        <v>45889</v>
      </c>
      <c r="J1732" s="119">
        <f t="shared" si="829"/>
        <v>22</v>
      </c>
      <c r="K1732" s="119">
        <f t="shared" si="844"/>
        <v>14</v>
      </c>
      <c r="L1732" s="8">
        <f t="shared" si="830"/>
        <v>1.0027346500000001</v>
      </c>
      <c r="M1732" s="120">
        <f t="shared" si="845"/>
        <v>1.0043006699999999</v>
      </c>
      <c r="N1732" s="120">
        <f t="shared" si="838"/>
        <v>1.3648847279039107</v>
      </c>
      <c r="O1732" s="113">
        <f t="shared" si="841"/>
        <v>1.3686172000000001</v>
      </c>
      <c r="P1732" s="113">
        <f t="shared" si="823"/>
        <v>1530.4802964099999</v>
      </c>
      <c r="Q1732" s="11">
        <f t="shared" si="835"/>
        <v>0</v>
      </c>
      <c r="R1732" s="30">
        <f t="shared" si="831"/>
        <v>0</v>
      </c>
      <c r="S1732" s="8">
        <f t="shared" si="824"/>
        <v>0</v>
      </c>
      <c r="T1732" s="122">
        <f t="shared" si="832"/>
        <v>0.13059999999999999</v>
      </c>
      <c r="U1732" s="121">
        <f t="shared" si="840"/>
        <v>14</v>
      </c>
      <c r="V1732" s="121">
        <v>252</v>
      </c>
      <c r="W1732" s="120">
        <f t="shared" si="825"/>
        <v>1.0068426640000001</v>
      </c>
      <c r="X1732" s="113">
        <f t="shared" si="839"/>
        <v>10.472562419999999</v>
      </c>
      <c r="Y1732" s="113">
        <f t="shared" si="826"/>
        <v>0</v>
      </c>
      <c r="Z1732" s="125" t="str">
        <f t="shared" si="836"/>
        <v>J=</v>
      </c>
      <c r="AA1732" s="118">
        <f t="shared" si="837"/>
        <v>45889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>
        <f t="shared" si="827"/>
        <v>45878</v>
      </c>
      <c r="B1733" s="113">
        <f t="shared" si="820"/>
        <v>1542.0044014</v>
      </c>
      <c r="C1733" s="113">
        <f t="shared" si="833"/>
        <v>1118.26761816</v>
      </c>
      <c r="D1733" s="114">
        <f t="shared" si="828"/>
        <v>7245.38</v>
      </c>
      <c r="E1733" s="115">
        <f t="shared" si="842"/>
        <v>7276.54</v>
      </c>
      <c r="F1733" s="116">
        <f t="shared" si="843"/>
        <v>45829</v>
      </c>
      <c r="G1733" s="117">
        <f t="shared" si="821"/>
        <v>4.3006716003852752E-3</v>
      </c>
      <c r="H1733" s="118">
        <f t="shared" si="834"/>
        <v>45889</v>
      </c>
      <c r="I1733" s="118">
        <f t="shared" si="822"/>
        <v>45889</v>
      </c>
      <c r="J1733" s="119">
        <f t="shared" si="829"/>
        <v>22</v>
      </c>
      <c r="K1733" s="119">
        <f t="shared" si="844"/>
        <v>15</v>
      </c>
      <c r="L1733" s="8">
        <f t="shared" si="830"/>
        <v>1.00293027</v>
      </c>
      <c r="M1733" s="120">
        <f t="shared" si="845"/>
        <v>1.0043006699999999</v>
      </c>
      <c r="N1733" s="120">
        <f t="shared" si="838"/>
        <v>1.3648847279039107</v>
      </c>
      <c r="O1733" s="113">
        <f t="shared" si="841"/>
        <v>1.3688842000000001</v>
      </c>
      <c r="P1733" s="113">
        <f t="shared" si="823"/>
        <v>1530.7788738700001</v>
      </c>
      <c r="Q1733" s="11">
        <f t="shared" si="835"/>
        <v>0</v>
      </c>
      <c r="R1733" s="30">
        <f t="shared" si="831"/>
        <v>0</v>
      </c>
      <c r="S1733" s="8">
        <f t="shared" si="824"/>
        <v>0</v>
      </c>
      <c r="T1733" s="122">
        <f t="shared" si="832"/>
        <v>0.13059999999999999</v>
      </c>
      <c r="U1733" s="121">
        <f t="shared" si="840"/>
        <v>15</v>
      </c>
      <c r="V1733" s="121">
        <v>252</v>
      </c>
      <c r="W1733" s="120">
        <f t="shared" si="825"/>
        <v>1.0073332129999999</v>
      </c>
      <c r="X1733" s="113">
        <f t="shared" si="839"/>
        <v>11.225527530000001</v>
      </c>
      <c r="Y1733" s="113">
        <f t="shared" si="826"/>
        <v>0</v>
      </c>
      <c r="Z1733" s="125" t="str">
        <f t="shared" si="836"/>
        <v>J=</v>
      </c>
      <c r="AA1733" s="118">
        <f t="shared" si="837"/>
        <v>45889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>
        <f t="shared" si="827"/>
        <v>45879</v>
      </c>
      <c r="B1734" s="113">
        <f t="shared" si="820"/>
        <v>1542.0044014</v>
      </c>
      <c r="C1734" s="113">
        <f t="shared" si="833"/>
        <v>1118.26761816</v>
      </c>
      <c r="D1734" s="114">
        <f t="shared" si="828"/>
        <v>7245.38</v>
      </c>
      <c r="E1734" s="115">
        <f t="shared" si="842"/>
        <v>7276.54</v>
      </c>
      <c r="F1734" s="116">
        <f t="shared" si="843"/>
        <v>45829</v>
      </c>
      <c r="G1734" s="117">
        <f t="shared" si="821"/>
        <v>4.3006716003852752E-3</v>
      </c>
      <c r="H1734" s="118">
        <f t="shared" si="834"/>
        <v>45889</v>
      </c>
      <c r="I1734" s="118">
        <f t="shared" si="822"/>
        <v>45889</v>
      </c>
      <c r="J1734" s="119">
        <f t="shared" si="829"/>
        <v>22</v>
      </c>
      <c r="K1734" s="119">
        <f t="shared" si="844"/>
        <v>15</v>
      </c>
      <c r="L1734" s="8">
        <f t="shared" si="830"/>
        <v>1.00293027</v>
      </c>
      <c r="M1734" s="120">
        <f t="shared" si="845"/>
        <v>1.0043006699999999</v>
      </c>
      <c r="N1734" s="120">
        <f t="shared" si="838"/>
        <v>1.3648847279039107</v>
      </c>
      <c r="O1734" s="113">
        <f t="shared" si="841"/>
        <v>1.3688842000000001</v>
      </c>
      <c r="P1734" s="113">
        <f t="shared" si="823"/>
        <v>1530.7788738700001</v>
      </c>
      <c r="Q1734" s="11">
        <f t="shared" si="835"/>
        <v>0</v>
      </c>
      <c r="R1734" s="30">
        <f t="shared" si="831"/>
        <v>0</v>
      </c>
      <c r="S1734" s="8">
        <f t="shared" si="824"/>
        <v>0</v>
      </c>
      <c r="T1734" s="122">
        <f t="shared" si="832"/>
        <v>0.13059999999999999</v>
      </c>
      <c r="U1734" s="121">
        <f t="shared" si="840"/>
        <v>15</v>
      </c>
      <c r="V1734" s="121">
        <v>252</v>
      </c>
      <c r="W1734" s="120">
        <f t="shared" si="825"/>
        <v>1.0073332129999999</v>
      </c>
      <c r="X1734" s="113">
        <f t="shared" si="839"/>
        <v>11.225527530000001</v>
      </c>
      <c r="Y1734" s="113">
        <f t="shared" si="826"/>
        <v>0</v>
      </c>
      <c r="Z1734" s="125" t="str">
        <f t="shared" si="836"/>
        <v>J=</v>
      </c>
      <c r="AA1734" s="118">
        <f t="shared" si="837"/>
        <v>45889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>
        <f t="shared" si="827"/>
        <v>45880</v>
      </c>
      <c r="B1735" s="113">
        <f t="shared" si="820"/>
        <v>1542.0044014</v>
      </c>
      <c r="C1735" s="113">
        <f t="shared" si="833"/>
        <v>1118.26761816</v>
      </c>
      <c r="D1735" s="114">
        <f t="shared" si="828"/>
        <v>7245.38</v>
      </c>
      <c r="E1735" s="115">
        <f t="shared" si="842"/>
        <v>7276.54</v>
      </c>
      <c r="F1735" s="116">
        <f t="shared" si="843"/>
        <v>45829</v>
      </c>
      <c r="G1735" s="117">
        <f t="shared" si="821"/>
        <v>4.3006716003852752E-3</v>
      </c>
      <c r="H1735" s="118">
        <f t="shared" si="834"/>
        <v>45889</v>
      </c>
      <c r="I1735" s="118">
        <f t="shared" si="822"/>
        <v>45889</v>
      </c>
      <c r="J1735" s="119">
        <f t="shared" si="829"/>
        <v>22</v>
      </c>
      <c r="K1735" s="119">
        <f t="shared" si="844"/>
        <v>15</v>
      </c>
      <c r="L1735" s="8">
        <f t="shared" si="830"/>
        <v>1.00293027</v>
      </c>
      <c r="M1735" s="120">
        <f t="shared" si="845"/>
        <v>1.0043006699999999</v>
      </c>
      <c r="N1735" s="120">
        <f t="shared" si="838"/>
        <v>1.3648847279039107</v>
      </c>
      <c r="O1735" s="113">
        <f t="shared" si="841"/>
        <v>1.3688842000000001</v>
      </c>
      <c r="P1735" s="113">
        <f t="shared" si="823"/>
        <v>1530.7788738700001</v>
      </c>
      <c r="Q1735" s="11">
        <f t="shared" si="835"/>
        <v>0</v>
      </c>
      <c r="R1735" s="30">
        <f t="shared" si="831"/>
        <v>0</v>
      </c>
      <c r="S1735" s="8">
        <f t="shared" si="824"/>
        <v>0</v>
      </c>
      <c r="T1735" s="122">
        <f t="shared" si="832"/>
        <v>0.13059999999999999</v>
      </c>
      <c r="U1735" s="121">
        <f t="shared" si="840"/>
        <v>15</v>
      </c>
      <c r="V1735" s="121">
        <v>252</v>
      </c>
      <c r="W1735" s="120">
        <f t="shared" si="825"/>
        <v>1.0073332129999999</v>
      </c>
      <c r="X1735" s="113">
        <f t="shared" si="839"/>
        <v>11.225527530000001</v>
      </c>
      <c r="Y1735" s="113">
        <f t="shared" si="826"/>
        <v>0</v>
      </c>
      <c r="Z1735" s="125" t="str">
        <f t="shared" si="836"/>
        <v>J=</v>
      </c>
      <c r="AA1735" s="118">
        <f t="shared" si="837"/>
        <v>45889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>
        <f t="shared" si="827"/>
        <v>45881</v>
      </c>
      <c r="B1736" s="113">
        <f t="shared" si="820"/>
        <v>1543.0566719799999</v>
      </c>
      <c r="C1736" s="113">
        <f t="shared" si="833"/>
        <v>1118.26761816</v>
      </c>
      <c r="D1736" s="114">
        <f t="shared" si="828"/>
        <v>7245.38</v>
      </c>
      <c r="E1736" s="115">
        <f t="shared" si="842"/>
        <v>7276.54</v>
      </c>
      <c r="F1736" s="116">
        <f t="shared" si="843"/>
        <v>45829</v>
      </c>
      <c r="G1736" s="117">
        <f t="shared" si="821"/>
        <v>4.3006716003852752E-3</v>
      </c>
      <c r="H1736" s="118">
        <f t="shared" si="834"/>
        <v>45889</v>
      </c>
      <c r="I1736" s="118">
        <f t="shared" si="822"/>
        <v>45889</v>
      </c>
      <c r="J1736" s="119">
        <f t="shared" si="829"/>
        <v>22</v>
      </c>
      <c r="K1736" s="119">
        <f t="shared" si="844"/>
        <v>16</v>
      </c>
      <c r="L1736" s="8">
        <f t="shared" si="830"/>
        <v>1.0031259299999999</v>
      </c>
      <c r="M1736" s="120">
        <f t="shared" si="845"/>
        <v>1.0043006699999999</v>
      </c>
      <c r="N1736" s="120">
        <f t="shared" si="838"/>
        <v>1.3648847279039107</v>
      </c>
      <c r="O1736" s="113">
        <f t="shared" si="841"/>
        <v>1.36915126</v>
      </c>
      <c r="P1736" s="113">
        <f t="shared" si="823"/>
        <v>1531.0775184199999</v>
      </c>
      <c r="Q1736" s="11">
        <f t="shared" si="835"/>
        <v>0</v>
      </c>
      <c r="R1736" s="30">
        <f t="shared" si="831"/>
        <v>0</v>
      </c>
      <c r="S1736" s="8">
        <f t="shared" si="824"/>
        <v>0</v>
      </c>
      <c r="T1736" s="122">
        <f t="shared" si="832"/>
        <v>0.13059999999999999</v>
      </c>
      <c r="U1736" s="121">
        <f t="shared" si="840"/>
        <v>16</v>
      </c>
      <c r="V1736" s="121">
        <v>252</v>
      </c>
      <c r="W1736" s="120">
        <f t="shared" si="825"/>
        <v>1.007824002</v>
      </c>
      <c r="X1736" s="113">
        <f t="shared" si="839"/>
        <v>11.97915356</v>
      </c>
      <c r="Y1736" s="113">
        <f t="shared" si="826"/>
        <v>0</v>
      </c>
      <c r="Z1736" s="125" t="str">
        <f t="shared" si="836"/>
        <v>J=</v>
      </c>
      <c r="AA1736" s="118">
        <f t="shared" si="837"/>
        <v>45889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>
        <f t="shared" si="827"/>
        <v>45882</v>
      </c>
      <c r="B1737" s="113">
        <f t="shared" si="820"/>
        <v>1544.10963552</v>
      </c>
      <c r="C1737" s="113">
        <f t="shared" si="833"/>
        <v>1118.26761816</v>
      </c>
      <c r="D1737" s="114">
        <f t="shared" si="828"/>
        <v>7245.38</v>
      </c>
      <c r="E1737" s="115">
        <f t="shared" si="842"/>
        <v>7276.54</v>
      </c>
      <c r="F1737" s="116">
        <f t="shared" si="843"/>
        <v>45829</v>
      </c>
      <c r="G1737" s="117">
        <f t="shared" si="821"/>
        <v>4.3006716003852752E-3</v>
      </c>
      <c r="H1737" s="118">
        <f t="shared" si="834"/>
        <v>45889</v>
      </c>
      <c r="I1737" s="118">
        <f t="shared" si="822"/>
        <v>45889</v>
      </c>
      <c r="J1737" s="119">
        <f t="shared" si="829"/>
        <v>22</v>
      </c>
      <c r="K1737" s="119">
        <f t="shared" si="844"/>
        <v>17</v>
      </c>
      <c r="L1737" s="8">
        <f t="shared" si="830"/>
        <v>1.0033216199999999</v>
      </c>
      <c r="M1737" s="120">
        <f t="shared" si="845"/>
        <v>1.0043006699999999</v>
      </c>
      <c r="N1737" s="120">
        <f t="shared" si="838"/>
        <v>1.3648847279039107</v>
      </c>
      <c r="O1737" s="113">
        <f t="shared" si="841"/>
        <v>1.3694183499999999</v>
      </c>
      <c r="P1737" s="113">
        <f t="shared" si="823"/>
        <v>1531.37619651</v>
      </c>
      <c r="Q1737" s="11">
        <f t="shared" si="835"/>
        <v>0</v>
      </c>
      <c r="R1737" s="30">
        <f t="shared" si="831"/>
        <v>0</v>
      </c>
      <c r="S1737" s="8">
        <f t="shared" si="824"/>
        <v>0</v>
      </c>
      <c r="T1737" s="122">
        <f t="shared" si="832"/>
        <v>0.13059999999999999</v>
      </c>
      <c r="U1737" s="121">
        <f t="shared" si="840"/>
        <v>17</v>
      </c>
      <c r="V1737" s="121">
        <v>252</v>
      </c>
      <c r="W1737" s="120">
        <f t="shared" si="825"/>
        <v>1.0083150299999999</v>
      </c>
      <c r="X1737" s="113">
        <f t="shared" si="839"/>
        <v>12.73343901</v>
      </c>
      <c r="Y1737" s="113">
        <f t="shared" si="826"/>
        <v>0</v>
      </c>
      <c r="Z1737" s="125" t="str">
        <f t="shared" si="836"/>
        <v>J=</v>
      </c>
      <c r="AA1737" s="118">
        <f t="shared" si="837"/>
        <v>45889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>
        <f t="shared" si="827"/>
        <v>45883</v>
      </c>
      <c r="B1738" s="113">
        <f t="shared" ref="B1738:B1801" si="846">(P1738+X1738)</f>
        <v>1545.1633261499999</v>
      </c>
      <c r="C1738" s="113">
        <f t="shared" si="833"/>
        <v>1118.26761816</v>
      </c>
      <c r="D1738" s="114">
        <f t="shared" si="828"/>
        <v>7245.38</v>
      </c>
      <c r="E1738" s="115">
        <f t="shared" si="842"/>
        <v>7276.54</v>
      </c>
      <c r="F1738" s="116">
        <f t="shared" si="843"/>
        <v>45829</v>
      </c>
      <c r="G1738" s="117">
        <f t="shared" ref="G1738:G1801" si="847">(E1738/D1738)-1</f>
        <v>4.3006716003852752E-3</v>
      </c>
      <c r="H1738" s="118">
        <f t="shared" si="834"/>
        <v>45889</v>
      </c>
      <c r="I1738" s="118">
        <f t="shared" ref="I1738:I1801" si="848">IF(A1738&gt;I1737,H1738,I1737)</f>
        <v>45889</v>
      </c>
      <c r="J1738" s="119">
        <f t="shared" si="829"/>
        <v>22</v>
      </c>
      <c r="K1738" s="119">
        <f t="shared" si="844"/>
        <v>18</v>
      </c>
      <c r="L1738" s="8">
        <f t="shared" si="830"/>
        <v>1.0035173500000001</v>
      </c>
      <c r="M1738" s="120">
        <f t="shared" si="845"/>
        <v>1.0043006699999999</v>
      </c>
      <c r="N1738" s="120">
        <f t="shared" si="838"/>
        <v>1.3648847279039107</v>
      </c>
      <c r="O1738" s="113">
        <f t="shared" si="841"/>
        <v>1.3696854999999999</v>
      </c>
      <c r="P1738" s="113">
        <f t="shared" ref="P1738:P1801" si="849">TRUNC(C1738*O1738,8)</f>
        <v>1531.67494171</v>
      </c>
      <c r="Q1738" s="11">
        <f t="shared" si="835"/>
        <v>0</v>
      </c>
      <c r="R1738" s="30">
        <f t="shared" si="831"/>
        <v>0</v>
      </c>
      <c r="S1738" s="8">
        <f t="shared" ref="S1738:S1801" si="850">IF(R1738&gt;0,TRUNC(R1738*P1738,8),0)</f>
        <v>0</v>
      </c>
      <c r="T1738" s="122">
        <f t="shared" si="832"/>
        <v>0.13059999999999999</v>
      </c>
      <c r="U1738" s="121">
        <f t="shared" si="840"/>
        <v>18</v>
      </c>
      <c r="V1738" s="121">
        <v>252</v>
      </c>
      <c r="W1738" s="120">
        <f t="shared" ref="W1738:W1801" si="851">ROUND((1+T1738)^TRUNC((U1738/V1738),9),9)</f>
        <v>1.008806297</v>
      </c>
      <c r="X1738" s="113">
        <f t="shared" si="839"/>
        <v>13.488384440000001</v>
      </c>
      <c r="Y1738" s="113">
        <f t="shared" ref="Y1738:Y1801" si="852">IF(Q1738&gt;0,S1738+X1738,0)</f>
        <v>0</v>
      </c>
      <c r="Z1738" s="125" t="str">
        <f t="shared" si="836"/>
        <v>J=</v>
      </c>
      <c r="AA1738" s="118">
        <f t="shared" si="837"/>
        <v>45889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>
        <f t="shared" ref="A1739:A1802" si="853">(A1738+1)</f>
        <v>45884</v>
      </c>
      <c r="B1739" s="113">
        <f t="shared" si="846"/>
        <v>1546.2177328800001</v>
      </c>
      <c r="C1739" s="113">
        <f t="shared" si="833"/>
        <v>1118.26761816</v>
      </c>
      <c r="D1739" s="114">
        <f t="shared" ref="D1739:D1802" si="854">IF(E1739=E1738,D1738,E1738)</f>
        <v>7245.38</v>
      </c>
      <c r="E1739" s="115">
        <f t="shared" si="842"/>
        <v>7276.54</v>
      </c>
      <c r="F1739" s="116">
        <f t="shared" si="843"/>
        <v>45829</v>
      </c>
      <c r="G1739" s="117">
        <f t="shared" si="847"/>
        <v>4.3006716003852752E-3</v>
      </c>
      <c r="H1739" s="118">
        <f t="shared" si="834"/>
        <v>45889</v>
      </c>
      <c r="I1739" s="118">
        <f t="shared" si="848"/>
        <v>45889</v>
      </c>
      <c r="J1739" s="119">
        <f t="shared" ref="J1739:J1802" si="855">IF(I1739=I1738,J1738,NETWORKDAYS(I1738,I1739,$AD$176:$AD$502)-1)</f>
        <v>22</v>
      </c>
      <c r="K1739" s="119">
        <f t="shared" si="844"/>
        <v>19</v>
      </c>
      <c r="L1739" s="8">
        <f t="shared" ref="L1739:L1802" si="856">IF(E1739&lt;D1739,1,TRUNC((E1739/D1739)^TRUNC((K1739/J1739),9),8))</f>
        <v>1.00371312</v>
      </c>
      <c r="M1739" s="120">
        <f t="shared" si="845"/>
        <v>1.0043006699999999</v>
      </c>
      <c r="N1739" s="120">
        <f t="shared" si="838"/>
        <v>1.3648847279039107</v>
      </c>
      <c r="O1739" s="113">
        <f t="shared" si="841"/>
        <v>1.3699527</v>
      </c>
      <c r="P1739" s="113">
        <f t="shared" si="849"/>
        <v>1531.9737428200001</v>
      </c>
      <c r="Q1739" s="11">
        <f t="shared" si="835"/>
        <v>0</v>
      </c>
      <c r="R1739" s="30">
        <f t="shared" ref="R1739:R1802" si="857">IF(Q1739&gt;0,VLOOKUP($A1739,$AD$10:$AI$170,6),0)</f>
        <v>0</v>
      </c>
      <c r="S1739" s="8">
        <f t="shared" si="850"/>
        <v>0</v>
      </c>
      <c r="T1739" s="122">
        <f t="shared" ref="T1739:T1802" si="858">(T1738)</f>
        <v>0.13059999999999999</v>
      </c>
      <c r="U1739" s="121">
        <f t="shared" si="840"/>
        <v>19</v>
      </c>
      <c r="V1739" s="121">
        <v>252</v>
      </c>
      <c r="W1739" s="120">
        <f t="shared" si="851"/>
        <v>1.0092978029999999</v>
      </c>
      <c r="X1739" s="113">
        <f t="shared" si="839"/>
        <v>14.24399006</v>
      </c>
      <c r="Y1739" s="113">
        <f t="shared" si="852"/>
        <v>0</v>
      </c>
      <c r="Z1739" s="125" t="str">
        <f t="shared" si="836"/>
        <v>J=</v>
      </c>
      <c r="AA1739" s="118">
        <f t="shared" si="837"/>
        <v>45889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>
        <f t="shared" si="853"/>
        <v>45885</v>
      </c>
      <c r="B1740" s="113">
        <f t="shared" si="846"/>
        <v>1547.2728688200002</v>
      </c>
      <c r="C1740" s="113">
        <f t="shared" ref="C1740:C1803" si="859">TRUNC(IF(Q1739&gt;0,VLOOKUP(A1739,$AD$12:$AE$170,2),C1739),8)</f>
        <v>1118.26761816</v>
      </c>
      <c r="D1740" s="114">
        <f t="shared" si="854"/>
        <v>7245.38</v>
      </c>
      <c r="E1740" s="115">
        <f t="shared" si="842"/>
        <v>7276.54</v>
      </c>
      <c r="F1740" s="116">
        <f t="shared" si="843"/>
        <v>45829</v>
      </c>
      <c r="G1740" s="117">
        <f t="shared" si="847"/>
        <v>4.3006716003852752E-3</v>
      </c>
      <c r="H1740" s="118">
        <f t="shared" ref="H1740:H1803" si="860">IF(DAY(A1740)=H$9,VLOOKUP(A1740,AH$118:AN$450,4),H1739)</f>
        <v>45889</v>
      </c>
      <c r="I1740" s="118">
        <f t="shared" si="848"/>
        <v>45889</v>
      </c>
      <c r="J1740" s="119">
        <f t="shared" si="855"/>
        <v>22</v>
      </c>
      <c r="K1740" s="119">
        <f t="shared" si="844"/>
        <v>20</v>
      </c>
      <c r="L1740" s="8">
        <f t="shared" si="856"/>
        <v>1.0039089299999999</v>
      </c>
      <c r="M1740" s="120">
        <f t="shared" si="845"/>
        <v>1.0043006699999999</v>
      </c>
      <c r="N1740" s="120">
        <f t="shared" si="838"/>
        <v>1.3648847279039107</v>
      </c>
      <c r="O1740" s="113">
        <f t="shared" si="841"/>
        <v>1.37021996</v>
      </c>
      <c r="P1740" s="113">
        <f t="shared" si="849"/>
        <v>1532.2726110200001</v>
      </c>
      <c r="Q1740" s="11">
        <f t="shared" ref="Q1740:Q1803" si="861">IF(VLOOKUP(A1740,AD$10:AK$170,8)=VLOOKUP(A1739,AD$10:AK$170,8),0,VLOOKUP(A1740,AD$10:AK$170,8))</f>
        <v>0</v>
      </c>
      <c r="R1740" s="30">
        <f t="shared" si="857"/>
        <v>0</v>
      </c>
      <c r="S1740" s="8">
        <f t="shared" si="850"/>
        <v>0</v>
      </c>
      <c r="T1740" s="122">
        <f t="shared" si="858"/>
        <v>0.13059999999999999</v>
      </c>
      <c r="U1740" s="121">
        <f t="shared" si="840"/>
        <v>20</v>
      </c>
      <c r="V1740" s="121">
        <v>252</v>
      </c>
      <c r="W1740" s="120">
        <f t="shared" si="851"/>
        <v>1.009789549</v>
      </c>
      <c r="X1740" s="113">
        <f t="shared" si="839"/>
        <v>15.0002578</v>
      </c>
      <c r="Y1740" s="113">
        <f t="shared" si="852"/>
        <v>0</v>
      </c>
      <c r="Z1740" s="125" t="str">
        <f t="shared" ref="Z1740:Z1803" si="862">IF($Q1739&gt;0,VLOOKUP($A1739,$AD$10:$AM$170,9),Z1739)</f>
        <v>J=</v>
      </c>
      <c r="AA1740" s="118">
        <f t="shared" ref="AA1740:AA1803" si="863">IF($Q1739&gt;0,VLOOKUP($A1739,$AD$10:$AM$170,10),AA1739)</f>
        <v>45889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>
        <f t="shared" si="853"/>
        <v>45886</v>
      </c>
      <c r="B1741" s="113">
        <f t="shared" si="846"/>
        <v>1547.2728688200002</v>
      </c>
      <c r="C1741" s="113">
        <f t="shared" si="859"/>
        <v>1118.26761816</v>
      </c>
      <c r="D1741" s="114">
        <f t="shared" si="854"/>
        <v>7245.38</v>
      </c>
      <c r="E1741" s="115">
        <f t="shared" si="842"/>
        <v>7276.54</v>
      </c>
      <c r="F1741" s="116">
        <f t="shared" si="843"/>
        <v>45829</v>
      </c>
      <c r="G1741" s="117">
        <f t="shared" si="847"/>
        <v>4.3006716003852752E-3</v>
      </c>
      <c r="H1741" s="118">
        <f t="shared" si="860"/>
        <v>45889</v>
      </c>
      <c r="I1741" s="118">
        <f t="shared" si="848"/>
        <v>45889</v>
      </c>
      <c r="J1741" s="119">
        <f t="shared" si="855"/>
        <v>22</v>
      </c>
      <c r="K1741" s="119">
        <f t="shared" si="844"/>
        <v>20</v>
      </c>
      <c r="L1741" s="8">
        <f t="shared" si="856"/>
        <v>1.0039089299999999</v>
      </c>
      <c r="M1741" s="120">
        <f t="shared" si="845"/>
        <v>1.0043006699999999</v>
      </c>
      <c r="N1741" s="120">
        <f t="shared" si="838"/>
        <v>1.3648847279039107</v>
      </c>
      <c r="O1741" s="113">
        <f t="shared" si="841"/>
        <v>1.37021996</v>
      </c>
      <c r="P1741" s="113">
        <f t="shared" si="849"/>
        <v>1532.2726110200001</v>
      </c>
      <c r="Q1741" s="11">
        <f t="shared" si="861"/>
        <v>0</v>
      </c>
      <c r="R1741" s="30">
        <f t="shared" si="857"/>
        <v>0</v>
      </c>
      <c r="S1741" s="8">
        <f t="shared" si="850"/>
        <v>0</v>
      </c>
      <c r="T1741" s="122">
        <f t="shared" si="858"/>
        <v>0.13059999999999999</v>
      </c>
      <c r="U1741" s="121">
        <f t="shared" si="840"/>
        <v>20</v>
      </c>
      <c r="V1741" s="121">
        <v>252</v>
      </c>
      <c r="W1741" s="120">
        <f t="shared" si="851"/>
        <v>1.009789549</v>
      </c>
      <c r="X1741" s="113">
        <f t="shared" si="839"/>
        <v>15.0002578</v>
      </c>
      <c r="Y1741" s="113">
        <f t="shared" si="852"/>
        <v>0</v>
      </c>
      <c r="Z1741" s="125" t="str">
        <f t="shared" si="862"/>
        <v>J=</v>
      </c>
      <c r="AA1741" s="118">
        <f t="shared" si="863"/>
        <v>45889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>
        <f t="shared" si="853"/>
        <v>45887</v>
      </c>
      <c r="B1742" s="113">
        <f t="shared" si="846"/>
        <v>1547.2728688200002</v>
      </c>
      <c r="C1742" s="113">
        <f t="shared" si="859"/>
        <v>1118.26761816</v>
      </c>
      <c r="D1742" s="114">
        <f t="shared" si="854"/>
        <v>7245.38</v>
      </c>
      <c r="E1742" s="115">
        <f t="shared" si="842"/>
        <v>7276.54</v>
      </c>
      <c r="F1742" s="116">
        <f t="shared" si="843"/>
        <v>45829</v>
      </c>
      <c r="G1742" s="117">
        <f t="shared" si="847"/>
        <v>4.3006716003852752E-3</v>
      </c>
      <c r="H1742" s="118">
        <f t="shared" si="860"/>
        <v>45889</v>
      </c>
      <c r="I1742" s="118">
        <f t="shared" si="848"/>
        <v>45889</v>
      </c>
      <c r="J1742" s="119">
        <f t="shared" si="855"/>
        <v>22</v>
      </c>
      <c r="K1742" s="119">
        <f t="shared" si="844"/>
        <v>20</v>
      </c>
      <c r="L1742" s="8">
        <f t="shared" si="856"/>
        <v>1.0039089299999999</v>
      </c>
      <c r="M1742" s="120">
        <f t="shared" si="845"/>
        <v>1.0043006699999999</v>
      </c>
      <c r="N1742" s="120">
        <f t="shared" si="838"/>
        <v>1.3648847279039107</v>
      </c>
      <c r="O1742" s="113">
        <f t="shared" si="841"/>
        <v>1.37021996</v>
      </c>
      <c r="P1742" s="113">
        <f t="shared" si="849"/>
        <v>1532.2726110200001</v>
      </c>
      <c r="Q1742" s="11">
        <f t="shared" si="861"/>
        <v>0</v>
      </c>
      <c r="R1742" s="30">
        <f t="shared" si="857"/>
        <v>0</v>
      </c>
      <c r="S1742" s="8">
        <f t="shared" si="850"/>
        <v>0</v>
      </c>
      <c r="T1742" s="122">
        <f t="shared" si="858"/>
        <v>0.13059999999999999</v>
      </c>
      <c r="U1742" s="121">
        <f t="shared" si="840"/>
        <v>20</v>
      </c>
      <c r="V1742" s="121">
        <v>252</v>
      </c>
      <c r="W1742" s="120">
        <f t="shared" si="851"/>
        <v>1.009789549</v>
      </c>
      <c r="X1742" s="113">
        <f t="shared" si="839"/>
        <v>15.0002578</v>
      </c>
      <c r="Y1742" s="113">
        <f t="shared" si="852"/>
        <v>0</v>
      </c>
      <c r="Z1742" s="125" t="str">
        <f t="shared" si="862"/>
        <v>J=</v>
      </c>
      <c r="AA1742" s="118">
        <f t="shared" si="863"/>
        <v>45889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>
        <f t="shared" si="853"/>
        <v>45888</v>
      </c>
      <c r="B1743" s="113">
        <f t="shared" si="846"/>
        <v>1548.32872148</v>
      </c>
      <c r="C1743" s="113">
        <f t="shared" si="859"/>
        <v>1118.26761816</v>
      </c>
      <c r="D1743" s="114">
        <f t="shared" si="854"/>
        <v>7245.38</v>
      </c>
      <c r="E1743" s="115">
        <f t="shared" si="842"/>
        <v>7276.54</v>
      </c>
      <c r="F1743" s="116">
        <f t="shared" si="843"/>
        <v>45829</v>
      </c>
      <c r="G1743" s="117">
        <f t="shared" si="847"/>
        <v>4.3006716003852752E-3</v>
      </c>
      <c r="H1743" s="118">
        <f t="shared" si="860"/>
        <v>45889</v>
      </c>
      <c r="I1743" s="118">
        <f t="shared" si="848"/>
        <v>45889</v>
      </c>
      <c r="J1743" s="119">
        <f t="shared" si="855"/>
        <v>22</v>
      </c>
      <c r="K1743" s="119">
        <f t="shared" si="844"/>
        <v>21</v>
      </c>
      <c r="L1743" s="8">
        <f t="shared" si="856"/>
        <v>1.00410478</v>
      </c>
      <c r="M1743" s="120">
        <f t="shared" si="845"/>
        <v>1.0043006699999999</v>
      </c>
      <c r="N1743" s="120">
        <f t="shared" si="838"/>
        <v>1.3648847279039107</v>
      </c>
      <c r="O1743" s="113">
        <f t="shared" si="841"/>
        <v>1.3704872699999999</v>
      </c>
      <c r="P1743" s="113">
        <f t="shared" si="849"/>
        <v>1532.5715351399999</v>
      </c>
      <c r="Q1743" s="11">
        <f t="shared" si="861"/>
        <v>0</v>
      </c>
      <c r="R1743" s="30">
        <f t="shared" si="857"/>
        <v>0</v>
      </c>
      <c r="S1743" s="8">
        <f t="shared" si="850"/>
        <v>0</v>
      </c>
      <c r="T1743" s="122">
        <f t="shared" si="858"/>
        <v>0.13059999999999999</v>
      </c>
      <c r="U1743" s="121">
        <f t="shared" si="840"/>
        <v>21</v>
      </c>
      <c r="V1743" s="121">
        <v>252</v>
      </c>
      <c r="W1743" s="120">
        <f t="shared" si="851"/>
        <v>1.010281534</v>
      </c>
      <c r="X1743" s="113">
        <f t="shared" si="839"/>
        <v>15.757186340000001</v>
      </c>
      <c r="Y1743" s="113">
        <f t="shared" si="852"/>
        <v>0</v>
      </c>
      <c r="Z1743" s="125" t="str">
        <f t="shared" si="862"/>
        <v>J=</v>
      </c>
      <c r="AA1743" s="118">
        <f t="shared" si="863"/>
        <v>45889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>
        <f t="shared" si="853"/>
        <v>45889</v>
      </c>
      <c r="B1744" s="113">
        <f t="shared" si="846"/>
        <v>1549.38530397</v>
      </c>
      <c r="C1744" s="113">
        <f t="shared" si="859"/>
        <v>1118.26761816</v>
      </c>
      <c r="D1744" s="114">
        <f t="shared" si="854"/>
        <v>7245.38</v>
      </c>
      <c r="E1744" s="115">
        <f t="shared" si="842"/>
        <v>7276.54</v>
      </c>
      <c r="F1744" s="116">
        <f t="shared" si="843"/>
        <v>45829</v>
      </c>
      <c r="G1744" s="117">
        <f t="shared" si="847"/>
        <v>4.3006716003852752E-3</v>
      </c>
      <c r="H1744" s="118">
        <f t="shared" si="860"/>
        <v>45922</v>
      </c>
      <c r="I1744" s="118">
        <f t="shared" si="848"/>
        <v>45889</v>
      </c>
      <c r="J1744" s="119">
        <f t="shared" si="855"/>
        <v>22</v>
      </c>
      <c r="K1744" s="119">
        <f t="shared" si="844"/>
        <v>22</v>
      </c>
      <c r="L1744" s="8">
        <f t="shared" si="856"/>
        <v>1.0043006699999999</v>
      </c>
      <c r="M1744" s="120">
        <f t="shared" si="845"/>
        <v>1.0043006699999999</v>
      </c>
      <c r="N1744" s="120">
        <f t="shared" si="838"/>
        <v>1.3648847279039107</v>
      </c>
      <c r="O1744" s="113">
        <f t="shared" si="841"/>
        <v>1.3707546399999999</v>
      </c>
      <c r="P1744" s="113">
        <f t="shared" si="849"/>
        <v>1532.8705263500001</v>
      </c>
      <c r="Q1744" s="11">
        <f t="shared" si="861"/>
        <v>57</v>
      </c>
      <c r="R1744" s="30">
        <f t="shared" si="857"/>
        <v>0</v>
      </c>
      <c r="S1744" s="8">
        <f t="shared" si="850"/>
        <v>0</v>
      </c>
      <c r="T1744" s="122">
        <f t="shared" si="858"/>
        <v>0.13059999999999999</v>
      </c>
      <c r="U1744" s="121">
        <f t="shared" si="840"/>
        <v>22</v>
      </c>
      <c r="V1744" s="121">
        <v>252</v>
      </c>
      <c r="W1744" s="120">
        <f t="shared" si="851"/>
        <v>1.0107737590000001</v>
      </c>
      <c r="X1744" s="113">
        <f t="shared" si="839"/>
        <v>16.51477762</v>
      </c>
      <c r="Y1744" s="113">
        <f t="shared" si="852"/>
        <v>16.51477762</v>
      </c>
      <c r="Z1744" s="125" t="str">
        <f t="shared" si="862"/>
        <v>J=</v>
      </c>
      <c r="AA1744" s="118">
        <f t="shared" si="863"/>
        <v>45889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>
        <f t="shared" si="853"/>
        <v>45890</v>
      </c>
      <c r="B1745" s="113">
        <f t="shared" si="846"/>
        <v>1533.9035352399999</v>
      </c>
      <c r="C1745" s="113">
        <f t="shared" si="859"/>
        <v>1118.26761816</v>
      </c>
      <c r="D1745" s="114">
        <f t="shared" si="854"/>
        <v>7245.38</v>
      </c>
      <c r="E1745" s="115">
        <f t="shared" si="842"/>
        <v>7276.54</v>
      </c>
      <c r="F1745" s="116">
        <f t="shared" si="843"/>
        <v>45858</v>
      </c>
      <c r="G1745" s="117">
        <f t="shared" si="847"/>
        <v>4.3006716003852752E-3</v>
      </c>
      <c r="H1745" s="118">
        <f t="shared" si="860"/>
        <v>45922</v>
      </c>
      <c r="I1745" s="118">
        <f t="shared" si="848"/>
        <v>45922</v>
      </c>
      <c r="J1745" s="119">
        <f t="shared" si="855"/>
        <v>23</v>
      </c>
      <c r="K1745" s="119">
        <f t="shared" si="844"/>
        <v>1</v>
      </c>
      <c r="L1745" s="8">
        <f t="shared" si="856"/>
        <v>1.0001865999999999</v>
      </c>
      <c r="M1745" s="120">
        <f t="shared" si="845"/>
        <v>1.0043006699999999</v>
      </c>
      <c r="N1745" s="120">
        <f t="shared" si="838"/>
        <v>1.3707546467066651</v>
      </c>
      <c r="O1745" s="113">
        <f t="shared" si="841"/>
        <v>1.37101042</v>
      </c>
      <c r="P1745" s="113">
        <f t="shared" si="849"/>
        <v>1533.1565568399999</v>
      </c>
      <c r="Q1745" s="11">
        <f t="shared" si="861"/>
        <v>0</v>
      </c>
      <c r="R1745" s="30">
        <f t="shared" si="857"/>
        <v>0</v>
      </c>
      <c r="S1745" s="8">
        <f t="shared" si="850"/>
        <v>0</v>
      </c>
      <c r="T1745" s="122">
        <f t="shared" si="858"/>
        <v>0.13059999999999999</v>
      </c>
      <c r="U1745" s="121">
        <f t="shared" si="840"/>
        <v>1</v>
      </c>
      <c r="V1745" s="121">
        <v>252</v>
      </c>
      <c r="W1745" s="120">
        <f t="shared" si="851"/>
        <v>1.000487216</v>
      </c>
      <c r="X1745" s="113">
        <f t="shared" si="839"/>
        <v>0.74697840000000004</v>
      </c>
      <c r="Y1745" s="113">
        <f t="shared" si="852"/>
        <v>0</v>
      </c>
      <c r="Z1745" s="125" t="str">
        <f t="shared" si="862"/>
        <v>J=</v>
      </c>
      <c r="AA1745" s="118">
        <f t="shared" si="863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>
        <f t="shared" si="853"/>
        <v>45891</v>
      </c>
      <c r="B1746" s="113">
        <f t="shared" si="846"/>
        <v>1534.9372422500001</v>
      </c>
      <c r="C1746" s="113">
        <f t="shared" si="859"/>
        <v>1118.26761816</v>
      </c>
      <c r="D1746" s="114">
        <f t="shared" si="854"/>
        <v>7245.38</v>
      </c>
      <c r="E1746" s="115">
        <f t="shared" si="842"/>
        <v>7276.54</v>
      </c>
      <c r="F1746" s="116">
        <f t="shared" si="843"/>
        <v>45858</v>
      </c>
      <c r="G1746" s="117">
        <f t="shared" si="847"/>
        <v>4.3006716003852752E-3</v>
      </c>
      <c r="H1746" s="118">
        <f t="shared" si="860"/>
        <v>45922</v>
      </c>
      <c r="I1746" s="118">
        <f t="shared" si="848"/>
        <v>45922</v>
      </c>
      <c r="J1746" s="119">
        <f t="shared" si="855"/>
        <v>23</v>
      </c>
      <c r="K1746" s="119">
        <f t="shared" si="844"/>
        <v>2</v>
      </c>
      <c r="L1746" s="8">
        <f t="shared" si="856"/>
        <v>1.0003732299999999</v>
      </c>
      <c r="M1746" s="120">
        <f t="shared" si="845"/>
        <v>1.0043006699999999</v>
      </c>
      <c r="N1746" s="120">
        <f t="shared" si="838"/>
        <v>1.3707546467066651</v>
      </c>
      <c r="O1746" s="113">
        <f t="shared" si="841"/>
        <v>1.3712662499999999</v>
      </c>
      <c r="P1746" s="113">
        <f t="shared" si="849"/>
        <v>1533.4426432499999</v>
      </c>
      <c r="Q1746" s="11">
        <f t="shared" si="861"/>
        <v>0</v>
      </c>
      <c r="R1746" s="30">
        <f t="shared" si="857"/>
        <v>0</v>
      </c>
      <c r="S1746" s="8">
        <f t="shared" si="850"/>
        <v>0</v>
      </c>
      <c r="T1746" s="122">
        <f t="shared" si="858"/>
        <v>0.13059999999999999</v>
      </c>
      <c r="U1746" s="121">
        <f t="shared" si="840"/>
        <v>2</v>
      </c>
      <c r="V1746" s="121">
        <v>252</v>
      </c>
      <c r="W1746" s="120">
        <f t="shared" si="851"/>
        <v>1.0009746690000001</v>
      </c>
      <c r="X1746" s="113">
        <f t="shared" si="839"/>
        <v>1.494599</v>
      </c>
      <c r="Y1746" s="113">
        <f t="shared" si="852"/>
        <v>0</v>
      </c>
      <c r="Z1746" s="125" t="str">
        <f t="shared" si="862"/>
        <v>J=</v>
      </c>
      <c r="AA1746" s="118">
        <f t="shared" si="863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>
        <f t="shared" si="853"/>
        <v>45892</v>
      </c>
      <c r="B1747" s="113">
        <f t="shared" si="846"/>
        <v>1535.9716588499998</v>
      </c>
      <c r="C1747" s="113">
        <f t="shared" si="859"/>
        <v>1118.26761816</v>
      </c>
      <c r="D1747" s="114">
        <f t="shared" si="854"/>
        <v>7245.38</v>
      </c>
      <c r="E1747" s="115">
        <f t="shared" si="842"/>
        <v>7276.54</v>
      </c>
      <c r="F1747" s="116">
        <f t="shared" si="843"/>
        <v>45858</v>
      </c>
      <c r="G1747" s="117">
        <f t="shared" si="847"/>
        <v>4.3006716003852752E-3</v>
      </c>
      <c r="H1747" s="118">
        <f t="shared" si="860"/>
        <v>45922</v>
      </c>
      <c r="I1747" s="118">
        <f t="shared" si="848"/>
        <v>45922</v>
      </c>
      <c r="J1747" s="119">
        <f t="shared" si="855"/>
        <v>23</v>
      </c>
      <c r="K1747" s="119">
        <f t="shared" si="844"/>
        <v>3</v>
      </c>
      <c r="L1747" s="8">
        <f t="shared" si="856"/>
        <v>1.00055991</v>
      </c>
      <c r="M1747" s="120">
        <f t="shared" si="845"/>
        <v>1.0043006699999999</v>
      </c>
      <c r="N1747" s="120">
        <f t="shared" si="838"/>
        <v>1.3707546467066651</v>
      </c>
      <c r="O1747" s="113">
        <f t="shared" si="841"/>
        <v>1.3715221399999999</v>
      </c>
      <c r="P1747" s="113">
        <f t="shared" si="849"/>
        <v>1533.7287967499999</v>
      </c>
      <c r="Q1747" s="11">
        <f t="shared" si="861"/>
        <v>0</v>
      </c>
      <c r="R1747" s="30">
        <f t="shared" si="857"/>
        <v>0</v>
      </c>
      <c r="S1747" s="8">
        <f t="shared" si="850"/>
        <v>0</v>
      </c>
      <c r="T1747" s="122">
        <f t="shared" si="858"/>
        <v>0.13059999999999999</v>
      </c>
      <c r="U1747" s="121">
        <f t="shared" si="840"/>
        <v>3</v>
      </c>
      <c r="V1747" s="121">
        <v>252</v>
      </c>
      <c r="W1747" s="120">
        <f t="shared" si="851"/>
        <v>1.001462359</v>
      </c>
      <c r="X1747" s="113">
        <f t="shared" si="839"/>
        <v>2.2428621</v>
      </c>
      <c r="Y1747" s="113">
        <f t="shared" si="852"/>
        <v>0</v>
      </c>
      <c r="Z1747" s="125" t="str">
        <f t="shared" si="862"/>
        <v>J=</v>
      </c>
      <c r="AA1747" s="118">
        <f t="shared" si="863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>
        <f t="shared" si="853"/>
        <v>45893</v>
      </c>
      <c r="B1748" s="113">
        <f t="shared" si="846"/>
        <v>1535.9716588499998</v>
      </c>
      <c r="C1748" s="113">
        <f t="shared" si="859"/>
        <v>1118.26761816</v>
      </c>
      <c r="D1748" s="114">
        <f t="shared" si="854"/>
        <v>7245.38</v>
      </c>
      <c r="E1748" s="115">
        <f t="shared" si="842"/>
        <v>7276.54</v>
      </c>
      <c r="F1748" s="116">
        <f t="shared" si="843"/>
        <v>45858</v>
      </c>
      <c r="G1748" s="117">
        <f t="shared" si="847"/>
        <v>4.3006716003852752E-3</v>
      </c>
      <c r="H1748" s="118">
        <f t="shared" si="860"/>
        <v>45922</v>
      </c>
      <c r="I1748" s="118">
        <f t="shared" si="848"/>
        <v>45922</v>
      </c>
      <c r="J1748" s="119">
        <f t="shared" si="855"/>
        <v>23</v>
      </c>
      <c r="K1748" s="119">
        <f t="shared" si="844"/>
        <v>3</v>
      </c>
      <c r="L1748" s="8">
        <f t="shared" si="856"/>
        <v>1.00055991</v>
      </c>
      <c r="M1748" s="120">
        <f t="shared" si="845"/>
        <v>1.0043006699999999</v>
      </c>
      <c r="N1748" s="120">
        <f t="shared" si="838"/>
        <v>1.3707546467066651</v>
      </c>
      <c r="O1748" s="113">
        <f t="shared" si="841"/>
        <v>1.3715221399999999</v>
      </c>
      <c r="P1748" s="113">
        <f t="shared" si="849"/>
        <v>1533.7287967499999</v>
      </c>
      <c r="Q1748" s="11">
        <f t="shared" si="861"/>
        <v>0</v>
      </c>
      <c r="R1748" s="30">
        <f t="shared" si="857"/>
        <v>0</v>
      </c>
      <c r="S1748" s="8">
        <f t="shared" si="850"/>
        <v>0</v>
      </c>
      <c r="T1748" s="122">
        <f t="shared" si="858"/>
        <v>0.13059999999999999</v>
      </c>
      <c r="U1748" s="121">
        <f t="shared" si="840"/>
        <v>3</v>
      </c>
      <c r="V1748" s="121">
        <v>252</v>
      </c>
      <c r="W1748" s="120">
        <f t="shared" si="851"/>
        <v>1.001462359</v>
      </c>
      <c r="X1748" s="113">
        <f t="shared" si="839"/>
        <v>2.2428621</v>
      </c>
      <c r="Y1748" s="113">
        <f t="shared" si="852"/>
        <v>0</v>
      </c>
      <c r="Z1748" s="125" t="str">
        <f t="shared" si="862"/>
        <v>J=</v>
      </c>
      <c r="AA1748" s="118">
        <f t="shared" si="863"/>
        <v>45922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>
        <f t="shared" si="853"/>
        <v>45894</v>
      </c>
      <c r="B1749" s="113">
        <f t="shared" si="846"/>
        <v>1535.9716588499998</v>
      </c>
      <c r="C1749" s="113">
        <f t="shared" si="859"/>
        <v>1118.26761816</v>
      </c>
      <c r="D1749" s="114">
        <f t="shared" si="854"/>
        <v>7245.38</v>
      </c>
      <c r="E1749" s="115">
        <f t="shared" si="842"/>
        <v>7276.54</v>
      </c>
      <c r="F1749" s="116">
        <f t="shared" si="843"/>
        <v>45858</v>
      </c>
      <c r="G1749" s="117">
        <f t="shared" si="847"/>
        <v>4.3006716003852752E-3</v>
      </c>
      <c r="H1749" s="118">
        <f t="shared" si="860"/>
        <v>45922</v>
      </c>
      <c r="I1749" s="118">
        <f t="shared" si="848"/>
        <v>45922</v>
      </c>
      <c r="J1749" s="119">
        <f t="shared" si="855"/>
        <v>23</v>
      </c>
      <c r="K1749" s="119">
        <f t="shared" si="844"/>
        <v>3</v>
      </c>
      <c r="L1749" s="8">
        <f t="shared" si="856"/>
        <v>1.00055991</v>
      </c>
      <c r="M1749" s="120">
        <f t="shared" si="845"/>
        <v>1.0043006699999999</v>
      </c>
      <c r="N1749" s="120">
        <f t="shared" si="838"/>
        <v>1.3707546467066651</v>
      </c>
      <c r="O1749" s="113">
        <f t="shared" si="841"/>
        <v>1.3715221399999999</v>
      </c>
      <c r="P1749" s="113">
        <f t="shared" si="849"/>
        <v>1533.7287967499999</v>
      </c>
      <c r="Q1749" s="11">
        <f t="shared" si="861"/>
        <v>0</v>
      </c>
      <c r="R1749" s="30">
        <f t="shared" si="857"/>
        <v>0</v>
      </c>
      <c r="S1749" s="8">
        <f t="shared" si="850"/>
        <v>0</v>
      </c>
      <c r="T1749" s="122">
        <f t="shared" si="858"/>
        <v>0.13059999999999999</v>
      </c>
      <c r="U1749" s="121">
        <f t="shared" si="840"/>
        <v>3</v>
      </c>
      <c r="V1749" s="121">
        <v>252</v>
      </c>
      <c r="W1749" s="120">
        <f t="shared" si="851"/>
        <v>1.001462359</v>
      </c>
      <c r="X1749" s="113">
        <f t="shared" si="839"/>
        <v>2.2428621</v>
      </c>
      <c r="Y1749" s="113">
        <f t="shared" si="852"/>
        <v>0</v>
      </c>
      <c r="Z1749" s="125" t="str">
        <f t="shared" si="862"/>
        <v>J=</v>
      </c>
      <c r="AA1749" s="118">
        <f t="shared" si="863"/>
        <v>45922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>
        <f t="shared" si="853"/>
        <v>45895</v>
      </c>
      <c r="B1750" s="113">
        <f t="shared" si="846"/>
        <v>1537.0067548100001</v>
      </c>
      <c r="C1750" s="113">
        <f t="shared" si="859"/>
        <v>1118.26761816</v>
      </c>
      <c r="D1750" s="114">
        <f t="shared" si="854"/>
        <v>7245.38</v>
      </c>
      <c r="E1750" s="115">
        <f t="shared" si="842"/>
        <v>7276.54</v>
      </c>
      <c r="F1750" s="116">
        <f t="shared" si="843"/>
        <v>45858</v>
      </c>
      <c r="G1750" s="117">
        <f t="shared" si="847"/>
        <v>4.3006716003852752E-3</v>
      </c>
      <c r="H1750" s="118">
        <f t="shared" si="860"/>
        <v>45922</v>
      </c>
      <c r="I1750" s="118">
        <f t="shared" si="848"/>
        <v>45922</v>
      </c>
      <c r="J1750" s="119">
        <f t="shared" si="855"/>
        <v>23</v>
      </c>
      <c r="K1750" s="119">
        <f t="shared" si="844"/>
        <v>4</v>
      </c>
      <c r="L1750" s="8">
        <f t="shared" si="856"/>
        <v>1.00074661</v>
      </c>
      <c r="M1750" s="120">
        <f t="shared" si="845"/>
        <v>1.0043006699999999</v>
      </c>
      <c r="N1750" s="120">
        <f t="shared" si="838"/>
        <v>1.3707546467066651</v>
      </c>
      <c r="O1750" s="113">
        <f t="shared" si="841"/>
        <v>1.37177806</v>
      </c>
      <c r="P1750" s="113">
        <f t="shared" si="849"/>
        <v>1534.0149838</v>
      </c>
      <c r="Q1750" s="11">
        <f t="shared" si="861"/>
        <v>0</v>
      </c>
      <c r="R1750" s="30">
        <f t="shared" si="857"/>
        <v>0</v>
      </c>
      <c r="S1750" s="8">
        <f t="shared" si="850"/>
        <v>0</v>
      </c>
      <c r="T1750" s="122">
        <f t="shared" si="858"/>
        <v>0.13059999999999999</v>
      </c>
      <c r="U1750" s="121">
        <f t="shared" si="840"/>
        <v>4</v>
      </c>
      <c r="V1750" s="121">
        <v>252</v>
      </c>
      <c r="W1750" s="120">
        <f t="shared" si="851"/>
        <v>1.001950288</v>
      </c>
      <c r="X1750" s="113">
        <f t="shared" si="839"/>
        <v>2.9917710099999999</v>
      </c>
      <c r="Y1750" s="113">
        <f t="shared" si="852"/>
        <v>0</v>
      </c>
      <c r="Z1750" s="125" t="str">
        <f t="shared" si="862"/>
        <v>J=</v>
      </c>
      <c r="AA1750" s="118">
        <f t="shared" si="863"/>
        <v>45922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>
        <f t="shared" si="853"/>
        <v>45896</v>
      </c>
      <c r="B1751" s="113">
        <f t="shared" si="846"/>
        <v>1538.04256093</v>
      </c>
      <c r="C1751" s="113">
        <f t="shared" si="859"/>
        <v>1118.26761816</v>
      </c>
      <c r="D1751" s="114">
        <f t="shared" si="854"/>
        <v>7245.38</v>
      </c>
      <c r="E1751" s="115">
        <f t="shared" si="842"/>
        <v>7276.54</v>
      </c>
      <c r="F1751" s="116">
        <f t="shared" si="843"/>
        <v>45858</v>
      </c>
      <c r="G1751" s="117">
        <f t="shared" si="847"/>
        <v>4.3006716003852752E-3</v>
      </c>
      <c r="H1751" s="118">
        <f t="shared" si="860"/>
        <v>45922</v>
      </c>
      <c r="I1751" s="118">
        <f t="shared" si="848"/>
        <v>45922</v>
      </c>
      <c r="J1751" s="119">
        <f t="shared" si="855"/>
        <v>23</v>
      </c>
      <c r="K1751" s="119">
        <f t="shared" si="844"/>
        <v>5</v>
      </c>
      <c r="L1751" s="8">
        <f t="shared" si="856"/>
        <v>1.0009333499999999</v>
      </c>
      <c r="M1751" s="120">
        <f t="shared" si="845"/>
        <v>1.0043006699999999</v>
      </c>
      <c r="N1751" s="120">
        <f t="shared" si="838"/>
        <v>1.3707546467066651</v>
      </c>
      <c r="O1751" s="113">
        <f t="shared" si="841"/>
        <v>1.37203404</v>
      </c>
      <c r="P1751" s="113">
        <f t="shared" si="849"/>
        <v>1534.30123794</v>
      </c>
      <c r="Q1751" s="11">
        <f t="shared" si="861"/>
        <v>0</v>
      </c>
      <c r="R1751" s="30">
        <f t="shared" si="857"/>
        <v>0</v>
      </c>
      <c r="S1751" s="8">
        <f t="shared" si="850"/>
        <v>0</v>
      </c>
      <c r="T1751" s="122">
        <f t="shared" si="858"/>
        <v>0.13059999999999999</v>
      </c>
      <c r="U1751" s="121">
        <f t="shared" si="840"/>
        <v>5</v>
      </c>
      <c r="V1751" s="121">
        <v>252</v>
      </c>
      <c r="W1751" s="120">
        <f t="shared" si="851"/>
        <v>1.002438454</v>
      </c>
      <c r="X1751" s="113">
        <f t="shared" si="839"/>
        <v>3.74132299</v>
      </c>
      <c r="Y1751" s="113">
        <f t="shared" si="852"/>
        <v>0</v>
      </c>
      <c r="Z1751" s="125" t="str">
        <f t="shared" si="862"/>
        <v>J=</v>
      </c>
      <c r="AA1751" s="118">
        <f t="shared" si="863"/>
        <v>45922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>
        <f t="shared" si="853"/>
        <v>45897</v>
      </c>
      <c r="B1752" s="113">
        <f t="shared" si="846"/>
        <v>1539.0790663</v>
      </c>
      <c r="C1752" s="113">
        <f t="shared" si="859"/>
        <v>1118.26761816</v>
      </c>
      <c r="D1752" s="114">
        <f t="shared" si="854"/>
        <v>7245.38</v>
      </c>
      <c r="E1752" s="115">
        <f t="shared" si="842"/>
        <v>7276.54</v>
      </c>
      <c r="F1752" s="116">
        <f t="shared" si="843"/>
        <v>45858</v>
      </c>
      <c r="G1752" s="117">
        <f t="shared" si="847"/>
        <v>4.3006716003852752E-3</v>
      </c>
      <c r="H1752" s="118">
        <f t="shared" si="860"/>
        <v>45922</v>
      </c>
      <c r="I1752" s="118">
        <f t="shared" si="848"/>
        <v>45922</v>
      </c>
      <c r="J1752" s="119">
        <f t="shared" si="855"/>
        <v>23</v>
      </c>
      <c r="K1752" s="119">
        <f t="shared" si="844"/>
        <v>6</v>
      </c>
      <c r="L1752" s="8">
        <f t="shared" si="856"/>
        <v>1.0011201300000001</v>
      </c>
      <c r="M1752" s="120">
        <f t="shared" si="845"/>
        <v>1.0043006699999999</v>
      </c>
      <c r="N1752" s="120">
        <f t="shared" si="838"/>
        <v>1.3707546467066651</v>
      </c>
      <c r="O1752" s="113">
        <f t="shared" si="841"/>
        <v>1.37229007</v>
      </c>
      <c r="P1752" s="113">
        <f t="shared" si="849"/>
        <v>1534.587548</v>
      </c>
      <c r="Q1752" s="11">
        <f t="shared" si="861"/>
        <v>0</v>
      </c>
      <c r="R1752" s="30">
        <f t="shared" si="857"/>
        <v>0</v>
      </c>
      <c r="S1752" s="8">
        <f t="shared" si="850"/>
        <v>0</v>
      </c>
      <c r="T1752" s="122">
        <f t="shared" si="858"/>
        <v>0.13059999999999999</v>
      </c>
      <c r="U1752" s="121">
        <f t="shared" si="840"/>
        <v>6</v>
      </c>
      <c r="V1752" s="121">
        <v>252</v>
      </c>
      <c r="W1752" s="120">
        <f t="shared" si="851"/>
        <v>1.0029268570000001</v>
      </c>
      <c r="X1752" s="113">
        <f t="shared" si="839"/>
        <v>4.4915183000000001</v>
      </c>
      <c r="Y1752" s="113">
        <f t="shared" si="852"/>
        <v>0</v>
      </c>
      <c r="Z1752" s="125" t="str">
        <f t="shared" si="862"/>
        <v>J=</v>
      </c>
      <c r="AA1752" s="118">
        <f t="shared" si="863"/>
        <v>45922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>
        <f t="shared" si="853"/>
        <v>45898</v>
      </c>
      <c r="B1753" s="113">
        <f t="shared" si="846"/>
        <v>1540.1162630700001</v>
      </c>
      <c r="C1753" s="113">
        <f t="shared" si="859"/>
        <v>1118.26761816</v>
      </c>
      <c r="D1753" s="114">
        <f t="shared" si="854"/>
        <v>7245.38</v>
      </c>
      <c r="E1753" s="115">
        <f t="shared" si="842"/>
        <v>7276.54</v>
      </c>
      <c r="F1753" s="116">
        <f t="shared" si="843"/>
        <v>45858</v>
      </c>
      <c r="G1753" s="117">
        <f t="shared" si="847"/>
        <v>4.3006716003852752E-3</v>
      </c>
      <c r="H1753" s="118">
        <f t="shared" si="860"/>
        <v>45922</v>
      </c>
      <c r="I1753" s="118">
        <f t="shared" si="848"/>
        <v>45922</v>
      </c>
      <c r="J1753" s="119">
        <f t="shared" si="855"/>
        <v>23</v>
      </c>
      <c r="K1753" s="119">
        <f t="shared" si="844"/>
        <v>7</v>
      </c>
      <c r="L1753" s="8">
        <f t="shared" si="856"/>
        <v>1.0013069400000001</v>
      </c>
      <c r="M1753" s="120">
        <f t="shared" si="845"/>
        <v>1.0043006699999999</v>
      </c>
      <c r="N1753" s="120">
        <f t="shared" si="838"/>
        <v>1.3707546467066651</v>
      </c>
      <c r="O1753" s="113">
        <f t="shared" si="841"/>
        <v>1.3725461400000001</v>
      </c>
      <c r="P1753" s="113">
        <f t="shared" si="849"/>
        <v>1534.8739027900001</v>
      </c>
      <c r="Q1753" s="11">
        <f t="shared" si="861"/>
        <v>0</v>
      </c>
      <c r="R1753" s="30">
        <f t="shared" si="857"/>
        <v>0</v>
      </c>
      <c r="S1753" s="8">
        <f t="shared" si="850"/>
        <v>0</v>
      </c>
      <c r="T1753" s="122">
        <f t="shared" si="858"/>
        <v>0.13059999999999999</v>
      </c>
      <c r="U1753" s="121">
        <f t="shared" si="840"/>
        <v>7</v>
      </c>
      <c r="V1753" s="121">
        <v>252</v>
      </c>
      <c r="W1753" s="120">
        <f t="shared" si="851"/>
        <v>1.0034154989999999</v>
      </c>
      <c r="X1753" s="113">
        <f t="shared" si="839"/>
        <v>5.2423602799999998</v>
      </c>
      <c r="Y1753" s="113">
        <f t="shared" si="852"/>
        <v>0</v>
      </c>
      <c r="Z1753" s="125" t="str">
        <f t="shared" si="862"/>
        <v>J=</v>
      </c>
      <c r="AA1753" s="118">
        <f t="shared" si="863"/>
        <v>45922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>
        <f t="shared" si="853"/>
        <v>45899</v>
      </c>
      <c r="B1754" s="113">
        <f t="shared" si="846"/>
        <v>1541.15416117</v>
      </c>
      <c r="C1754" s="113">
        <f t="shared" si="859"/>
        <v>1118.26761816</v>
      </c>
      <c r="D1754" s="114">
        <f t="shared" si="854"/>
        <v>7245.38</v>
      </c>
      <c r="E1754" s="115">
        <f t="shared" si="842"/>
        <v>7276.54</v>
      </c>
      <c r="F1754" s="116">
        <f t="shared" si="843"/>
        <v>45858</v>
      </c>
      <c r="G1754" s="117">
        <f t="shared" si="847"/>
        <v>4.3006716003852752E-3</v>
      </c>
      <c r="H1754" s="118">
        <f t="shared" si="860"/>
        <v>45922</v>
      </c>
      <c r="I1754" s="118">
        <f t="shared" si="848"/>
        <v>45922</v>
      </c>
      <c r="J1754" s="119">
        <f t="shared" si="855"/>
        <v>23</v>
      </c>
      <c r="K1754" s="119">
        <f t="shared" si="844"/>
        <v>8</v>
      </c>
      <c r="L1754" s="8">
        <f t="shared" si="856"/>
        <v>1.0014937900000001</v>
      </c>
      <c r="M1754" s="120">
        <f t="shared" si="845"/>
        <v>1.0043006699999999</v>
      </c>
      <c r="N1754" s="120">
        <f t="shared" si="838"/>
        <v>1.3707546467066651</v>
      </c>
      <c r="O1754" s="113">
        <f t="shared" si="841"/>
        <v>1.3728022600000001</v>
      </c>
      <c r="P1754" s="113">
        <f t="shared" si="849"/>
        <v>1535.1603134899999</v>
      </c>
      <c r="Q1754" s="11">
        <f t="shared" si="861"/>
        <v>0</v>
      </c>
      <c r="R1754" s="30">
        <f t="shared" si="857"/>
        <v>0</v>
      </c>
      <c r="S1754" s="8">
        <f t="shared" si="850"/>
        <v>0</v>
      </c>
      <c r="T1754" s="122">
        <f t="shared" si="858"/>
        <v>0.13059999999999999</v>
      </c>
      <c r="U1754" s="121">
        <f t="shared" si="840"/>
        <v>8</v>
      </c>
      <c r="V1754" s="121">
        <v>252</v>
      </c>
      <c r="W1754" s="120">
        <f t="shared" si="851"/>
        <v>1.003904379</v>
      </c>
      <c r="X1754" s="113">
        <f t="shared" si="839"/>
        <v>5.99384768</v>
      </c>
      <c r="Y1754" s="113">
        <f t="shared" si="852"/>
        <v>0</v>
      </c>
      <c r="Z1754" s="125" t="str">
        <f t="shared" si="862"/>
        <v>J=</v>
      </c>
      <c r="AA1754" s="118">
        <f t="shared" si="863"/>
        <v>45922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>
        <f t="shared" si="853"/>
        <v>45900</v>
      </c>
      <c r="B1755" s="113">
        <f t="shared" si="846"/>
        <v>1541.15416117</v>
      </c>
      <c r="C1755" s="113">
        <f t="shared" si="859"/>
        <v>1118.26761816</v>
      </c>
      <c r="D1755" s="114">
        <f t="shared" si="854"/>
        <v>7245.38</v>
      </c>
      <c r="E1755" s="115">
        <f t="shared" si="842"/>
        <v>7276.54</v>
      </c>
      <c r="F1755" s="116">
        <f t="shared" si="843"/>
        <v>45858</v>
      </c>
      <c r="G1755" s="117">
        <f t="shared" si="847"/>
        <v>4.3006716003852752E-3</v>
      </c>
      <c r="H1755" s="118">
        <f t="shared" si="860"/>
        <v>45922</v>
      </c>
      <c r="I1755" s="118">
        <f t="shared" si="848"/>
        <v>45922</v>
      </c>
      <c r="J1755" s="119">
        <f t="shared" si="855"/>
        <v>23</v>
      </c>
      <c r="K1755" s="119">
        <f t="shared" si="844"/>
        <v>8</v>
      </c>
      <c r="L1755" s="8">
        <f t="shared" si="856"/>
        <v>1.0014937900000001</v>
      </c>
      <c r="M1755" s="120">
        <f t="shared" si="845"/>
        <v>1.0043006699999999</v>
      </c>
      <c r="N1755" s="120">
        <f t="shared" si="838"/>
        <v>1.3707546467066651</v>
      </c>
      <c r="O1755" s="113">
        <f t="shared" si="841"/>
        <v>1.3728022600000001</v>
      </c>
      <c r="P1755" s="113">
        <f t="shared" si="849"/>
        <v>1535.1603134899999</v>
      </c>
      <c r="Q1755" s="11">
        <f t="shared" si="861"/>
        <v>0</v>
      </c>
      <c r="R1755" s="30">
        <f t="shared" si="857"/>
        <v>0</v>
      </c>
      <c r="S1755" s="8">
        <f t="shared" si="850"/>
        <v>0</v>
      </c>
      <c r="T1755" s="122">
        <f t="shared" si="858"/>
        <v>0.13059999999999999</v>
      </c>
      <c r="U1755" s="121">
        <f t="shared" si="840"/>
        <v>8</v>
      </c>
      <c r="V1755" s="121">
        <v>252</v>
      </c>
      <c r="W1755" s="120">
        <f t="shared" si="851"/>
        <v>1.003904379</v>
      </c>
      <c r="X1755" s="113">
        <f t="shared" si="839"/>
        <v>5.99384768</v>
      </c>
      <c r="Y1755" s="113">
        <f t="shared" si="852"/>
        <v>0</v>
      </c>
      <c r="Z1755" s="125" t="str">
        <f t="shared" si="862"/>
        <v>J=</v>
      </c>
      <c r="AA1755" s="118">
        <f t="shared" si="863"/>
        <v>45922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>
        <f t="shared" si="853"/>
        <v>45901</v>
      </c>
      <c r="B1756" s="113">
        <f t="shared" si="846"/>
        <v>1541.15416117</v>
      </c>
      <c r="C1756" s="113">
        <f t="shared" si="859"/>
        <v>1118.26761816</v>
      </c>
      <c r="D1756" s="114">
        <f t="shared" si="854"/>
        <v>7245.38</v>
      </c>
      <c r="E1756" s="115">
        <f t="shared" si="842"/>
        <v>7276.54</v>
      </c>
      <c r="F1756" s="116">
        <f t="shared" si="843"/>
        <v>45858</v>
      </c>
      <c r="G1756" s="117">
        <f t="shared" si="847"/>
        <v>4.3006716003852752E-3</v>
      </c>
      <c r="H1756" s="118">
        <f t="shared" si="860"/>
        <v>45922</v>
      </c>
      <c r="I1756" s="118">
        <f t="shared" si="848"/>
        <v>45922</v>
      </c>
      <c r="J1756" s="119">
        <f t="shared" si="855"/>
        <v>23</v>
      </c>
      <c r="K1756" s="119">
        <f t="shared" si="844"/>
        <v>8</v>
      </c>
      <c r="L1756" s="8">
        <f t="shared" si="856"/>
        <v>1.0014937900000001</v>
      </c>
      <c r="M1756" s="120">
        <f t="shared" si="845"/>
        <v>1.0043006699999999</v>
      </c>
      <c r="N1756" s="120">
        <f t="shared" si="838"/>
        <v>1.3707546467066651</v>
      </c>
      <c r="O1756" s="113">
        <f t="shared" si="841"/>
        <v>1.3728022600000001</v>
      </c>
      <c r="P1756" s="113">
        <f t="shared" si="849"/>
        <v>1535.1603134899999</v>
      </c>
      <c r="Q1756" s="11">
        <f t="shared" si="861"/>
        <v>0</v>
      </c>
      <c r="R1756" s="30">
        <f t="shared" si="857"/>
        <v>0</v>
      </c>
      <c r="S1756" s="8">
        <f t="shared" si="850"/>
        <v>0</v>
      </c>
      <c r="T1756" s="122">
        <f t="shared" si="858"/>
        <v>0.13059999999999999</v>
      </c>
      <c r="U1756" s="121">
        <f t="shared" si="840"/>
        <v>8</v>
      </c>
      <c r="V1756" s="121">
        <v>252</v>
      </c>
      <c r="W1756" s="120">
        <f t="shared" si="851"/>
        <v>1.003904379</v>
      </c>
      <c r="X1756" s="113">
        <f t="shared" si="839"/>
        <v>5.99384768</v>
      </c>
      <c r="Y1756" s="113">
        <f t="shared" si="852"/>
        <v>0</v>
      </c>
      <c r="Z1756" s="125" t="str">
        <f t="shared" si="862"/>
        <v>J=</v>
      </c>
      <c r="AA1756" s="118">
        <f t="shared" si="863"/>
        <v>45922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>
        <f t="shared" si="853"/>
        <v>45902</v>
      </c>
      <c r="B1757" s="113">
        <f t="shared" si="846"/>
        <v>1542.1927609300001</v>
      </c>
      <c r="C1757" s="113">
        <f t="shared" si="859"/>
        <v>1118.26761816</v>
      </c>
      <c r="D1757" s="114">
        <f t="shared" si="854"/>
        <v>7245.38</v>
      </c>
      <c r="E1757" s="115">
        <f t="shared" si="842"/>
        <v>7276.54</v>
      </c>
      <c r="F1757" s="116">
        <f t="shared" si="843"/>
        <v>45858</v>
      </c>
      <c r="G1757" s="117">
        <f t="shared" si="847"/>
        <v>4.3006716003852752E-3</v>
      </c>
      <c r="H1757" s="118">
        <f t="shared" si="860"/>
        <v>45922</v>
      </c>
      <c r="I1757" s="118">
        <f t="shared" si="848"/>
        <v>45922</v>
      </c>
      <c r="J1757" s="119">
        <f t="shared" si="855"/>
        <v>23</v>
      </c>
      <c r="K1757" s="119">
        <f t="shared" si="844"/>
        <v>9</v>
      </c>
      <c r="L1757" s="8">
        <f t="shared" si="856"/>
        <v>1.0016806700000001</v>
      </c>
      <c r="M1757" s="120">
        <f t="shared" si="845"/>
        <v>1.0043006699999999</v>
      </c>
      <c r="N1757" s="120">
        <f t="shared" si="838"/>
        <v>1.3707546467066651</v>
      </c>
      <c r="O1757" s="113">
        <f t="shared" si="841"/>
        <v>1.3730584299999999</v>
      </c>
      <c r="P1757" s="113">
        <f t="shared" si="849"/>
        <v>1535.44678011</v>
      </c>
      <c r="Q1757" s="11">
        <f t="shared" si="861"/>
        <v>0</v>
      </c>
      <c r="R1757" s="30">
        <f t="shared" si="857"/>
        <v>0</v>
      </c>
      <c r="S1757" s="8">
        <f t="shared" si="850"/>
        <v>0</v>
      </c>
      <c r="T1757" s="122">
        <f t="shared" si="858"/>
        <v>0.13059999999999999</v>
      </c>
      <c r="U1757" s="121">
        <f t="shared" si="840"/>
        <v>9</v>
      </c>
      <c r="V1757" s="121">
        <v>252</v>
      </c>
      <c r="W1757" s="120">
        <f t="shared" si="851"/>
        <v>1.0043934969999999</v>
      </c>
      <c r="X1757" s="113">
        <f t="shared" si="839"/>
        <v>6.7459808199999998</v>
      </c>
      <c r="Y1757" s="113">
        <f t="shared" si="852"/>
        <v>0</v>
      </c>
      <c r="Z1757" s="125" t="str">
        <f t="shared" si="862"/>
        <v>J=</v>
      </c>
      <c r="AA1757" s="118">
        <f t="shared" si="863"/>
        <v>45922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>
        <f t="shared" si="853"/>
        <v>45903</v>
      </c>
      <c r="B1758" s="113">
        <f t="shared" si="846"/>
        <v>1543.2320513500001</v>
      </c>
      <c r="C1758" s="113">
        <f t="shared" si="859"/>
        <v>1118.26761816</v>
      </c>
      <c r="D1758" s="114">
        <f t="shared" si="854"/>
        <v>7245.38</v>
      </c>
      <c r="E1758" s="115">
        <f t="shared" si="842"/>
        <v>7276.54</v>
      </c>
      <c r="F1758" s="116">
        <f t="shared" si="843"/>
        <v>45858</v>
      </c>
      <c r="G1758" s="117">
        <f t="shared" si="847"/>
        <v>4.3006716003852752E-3</v>
      </c>
      <c r="H1758" s="118">
        <f t="shared" si="860"/>
        <v>45922</v>
      </c>
      <c r="I1758" s="118">
        <f t="shared" si="848"/>
        <v>45922</v>
      </c>
      <c r="J1758" s="119">
        <f t="shared" si="855"/>
        <v>23</v>
      </c>
      <c r="K1758" s="119">
        <f t="shared" si="844"/>
        <v>10</v>
      </c>
      <c r="L1758" s="8">
        <f t="shared" si="856"/>
        <v>1.0018675800000001</v>
      </c>
      <c r="M1758" s="120">
        <f t="shared" si="845"/>
        <v>1.0043006699999999</v>
      </c>
      <c r="N1758" s="120">
        <f t="shared" si="838"/>
        <v>1.3707546467066651</v>
      </c>
      <c r="O1758" s="113">
        <f t="shared" si="841"/>
        <v>1.37331464</v>
      </c>
      <c r="P1758" s="113">
        <f t="shared" si="849"/>
        <v>1535.73329145</v>
      </c>
      <c r="Q1758" s="11">
        <f t="shared" si="861"/>
        <v>0</v>
      </c>
      <c r="R1758" s="30">
        <f t="shared" si="857"/>
        <v>0</v>
      </c>
      <c r="S1758" s="8">
        <f t="shared" si="850"/>
        <v>0</v>
      </c>
      <c r="T1758" s="122">
        <f t="shared" si="858"/>
        <v>0.13059999999999999</v>
      </c>
      <c r="U1758" s="121">
        <f t="shared" si="840"/>
        <v>10</v>
      </c>
      <c r="V1758" s="121">
        <v>252</v>
      </c>
      <c r="W1758" s="120">
        <f t="shared" si="851"/>
        <v>1.004882853</v>
      </c>
      <c r="X1758" s="113">
        <f t="shared" si="839"/>
        <v>7.4987598999999996</v>
      </c>
      <c r="Y1758" s="113">
        <f t="shared" si="852"/>
        <v>0</v>
      </c>
      <c r="Z1758" s="125" t="str">
        <f t="shared" si="862"/>
        <v>J=</v>
      </c>
      <c r="AA1758" s="118">
        <f t="shared" si="863"/>
        <v>45922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>
        <f t="shared" si="853"/>
        <v>45904</v>
      </c>
      <c r="B1759" s="113">
        <f t="shared" si="846"/>
        <v>1544.2720567600002</v>
      </c>
      <c r="C1759" s="113">
        <f t="shared" si="859"/>
        <v>1118.26761816</v>
      </c>
      <c r="D1759" s="114">
        <f t="shared" si="854"/>
        <v>7245.38</v>
      </c>
      <c r="E1759" s="115">
        <f t="shared" si="842"/>
        <v>7276.54</v>
      </c>
      <c r="F1759" s="116">
        <f t="shared" si="843"/>
        <v>45858</v>
      </c>
      <c r="G1759" s="117">
        <f t="shared" si="847"/>
        <v>4.3006716003852752E-3</v>
      </c>
      <c r="H1759" s="118">
        <f t="shared" si="860"/>
        <v>45922</v>
      </c>
      <c r="I1759" s="118">
        <f t="shared" si="848"/>
        <v>45922</v>
      </c>
      <c r="J1759" s="119">
        <f t="shared" si="855"/>
        <v>23</v>
      </c>
      <c r="K1759" s="119">
        <f t="shared" si="844"/>
        <v>11</v>
      </c>
      <c r="L1759" s="8">
        <f t="shared" si="856"/>
        <v>1.00205454</v>
      </c>
      <c r="M1759" s="120">
        <f t="shared" si="845"/>
        <v>1.0043006699999999</v>
      </c>
      <c r="N1759" s="120">
        <f t="shared" ref="N1759:N1822" si="864">IF(I1759&gt;I1758,N1758*M1759,N1758)</f>
        <v>1.3707546467066651</v>
      </c>
      <c r="O1759" s="113">
        <f t="shared" si="841"/>
        <v>1.37357091</v>
      </c>
      <c r="P1759" s="113">
        <f t="shared" si="849"/>
        <v>1536.0198698900001</v>
      </c>
      <c r="Q1759" s="11">
        <f t="shared" si="861"/>
        <v>0</v>
      </c>
      <c r="R1759" s="30">
        <f t="shared" si="857"/>
        <v>0</v>
      </c>
      <c r="S1759" s="8">
        <f t="shared" si="850"/>
        <v>0</v>
      </c>
      <c r="T1759" s="122">
        <f t="shared" si="858"/>
        <v>0.13059999999999999</v>
      </c>
      <c r="U1759" s="121">
        <f t="shared" si="840"/>
        <v>11</v>
      </c>
      <c r="V1759" s="121">
        <v>252</v>
      </c>
      <c r="W1759" s="120">
        <f t="shared" si="851"/>
        <v>1.0053724479999999</v>
      </c>
      <c r="X1759" s="113">
        <f t="shared" si="839"/>
        <v>8.2521868699999992</v>
      </c>
      <c r="Y1759" s="113">
        <f t="shared" si="852"/>
        <v>0</v>
      </c>
      <c r="Z1759" s="125" t="str">
        <f t="shared" si="862"/>
        <v>J=</v>
      </c>
      <c r="AA1759" s="118">
        <f t="shared" si="863"/>
        <v>45922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>
        <f t="shared" si="853"/>
        <v>45905</v>
      </c>
      <c r="B1760" s="113">
        <f t="shared" si="846"/>
        <v>1545.3127534299999</v>
      </c>
      <c r="C1760" s="113">
        <f t="shared" si="859"/>
        <v>1118.26761816</v>
      </c>
      <c r="D1760" s="114">
        <f t="shared" si="854"/>
        <v>7245.38</v>
      </c>
      <c r="E1760" s="115">
        <f t="shared" si="842"/>
        <v>7276.54</v>
      </c>
      <c r="F1760" s="116">
        <f t="shared" si="843"/>
        <v>45858</v>
      </c>
      <c r="G1760" s="117">
        <f t="shared" si="847"/>
        <v>4.3006716003852752E-3</v>
      </c>
      <c r="H1760" s="118">
        <f t="shared" si="860"/>
        <v>45922</v>
      </c>
      <c r="I1760" s="118">
        <f t="shared" si="848"/>
        <v>45922</v>
      </c>
      <c r="J1760" s="119">
        <f t="shared" si="855"/>
        <v>23</v>
      </c>
      <c r="K1760" s="119">
        <f t="shared" si="844"/>
        <v>12</v>
      </c>
      <c r="L1760" s="8">
        <f t="shared" si="856"/>
        <v>1.0022415200000001</v>
      </c>
      <c r="M1760" s="120">
        <f t="shared" si="845"/>
        <v>1.0043006699999999</v>
      </c>
      <c r="N1760" s="120">
        <f t="shared" si="864"/>
        <v>1.3707546467066651</v>
      </c>
      <c r="O1760" s="113">
        <f t="shared" si="841"/>
        <v>1.3738272199999999</v>
      </c>
      <c r="P1760" s="113">
        <f t="shared" si="849"/>
        <v>1536.30649307</v>
      </c>
      <c r="Q1760" s="11">
        <f t="shared" si="861"/>
        <v>0</v>
      </c>
      <c r="R1760" s="30">
        <f t="shared" si="857"/>
        <v>0</v>
      </c>
      <c r="S1760" s="8">
        <f t="shared" si="850"/>
        <v>0</v>
      </c>
      <c r="T1760" s="122">
        <f t="shared" si="858"/>
        <v>0.13059999999999999</v>
      </c>
      <c r="U1760" s="121">
        <f t="shared" si="840"/>
        <v>12</v>
      </c>
      <c r="V1760" s="121">
        <v>252</v>
      </c>
      <c r="W1760" s="120">
        <f t="shared" si="851"/>
        <v>1.005862281</v>
      </c>
      <c r="X1760" s="113">
        <f t="shared" si="839"/>
        <v>9.0062603600000006</v>
      </c>
      <c r="Y1760" s="113">
        <f t="shared" si="852"/>
        <v>0</v>
      </c>
      <c r="Z1760" s="125" t="str">
        <f t="shared" si="862"/>
        <v>J=</v>
      </c>
      <c r="AA1760" s="118">
        <f t="shared" si="863"/>
        <v>45922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>
        <f t="shared" si="853"/>
        <v>45906</v>
      </c>
      <c r="B1761" s="113">
        <f t="shared" si="846"/>
        <v>1546.3541431400001</v>
      </c>
      <c r="C1761" s="113">
        <f t="shared" si="859"/>
        <v>1118.26761816</v>
      </c>
      <c r="D1761" s="114">
        <f t="shared" si="854"/>
        <v>7245.38</v>
      </c>
      <c r="E1761" s="115">
        <f t="shared" si="842"/>
        <v>7276.54</v>
      </c>
      <c r="F1761" s="116">
        <f t="shared" si="843"/>
        <v>45858</v>
      </c>
      <c r="G1761" s="117">
        <f t="shared" si="847"/>
        <v>4.3006716003852752E-3</v>
      </c>
      <c r="H1761" s="118">
        <f t="shared" si="860"/>
        <v>45922</v>
      </c>
      <c r="I1761" s="118">
        <f t="shared" si="848"/>
        <v>45922</v>
      </c>
      <c r="J1761" s="119">
        <f t="shared" si="855"/>
        <v>23</v>
      </c>
      <c r="K1761" s="119">
        <f t="shared" si="844"/>
        <v>13</v>
      </c>
      <c r="L1761" s="8">
        <f t="shared" si="856"/>
        <v>1.0024285399999999</v>
      </c>
      <c r="M1761" s="120">
        <f t="shared" si="845"/>
        <v>1.0043006699999999</v>
      </c>
      <c r="N1761" s="120">
        <f t="shared" si="864"/>
        <v>1.3707546467066651</v>
      </c>
      <c r="O1761" s="113">
        <f t="shared" si="841"/>
        <v>1.37408357</v>
      </c>
      <c r="P1761" s="113">
        <f t="shared" si="849"/>
        <v>1536.5931609700001</v>
      </c>
      <c r="Q1761" s="11">
        <f t="shared" si="861"/>
        <v>0</v>
      </c>
      <c r="R1761" s="30">
        <f t="shared" si="857"/>
        <v>0</v>
      </c>
      <c r="S1761" s="8">
        <f t="shared" si="850"/>
        <v>0</v>
      </c>
      <c r="T1761" s="122">
        <f t="shared" si="858"/>
        <v>0.13059999999999999</v>
      </c>
      <c r="U1761" s="121">
        <f t="shared" si="840"/>
        <v>13</v>
      </c>
      <c r="V1761" s="121">
        <v>252</v>
      </c>
      <c r="W1761" s="120">
        <f t="shared" si="851"/>
        <v>1.006352353</v>
      </c>
      <c r="X1761" s="113">
        <f t="shared" si="839"/>
        <v>9.7609821700000001</v>
      </c>
      <c r="Y1761" s="113">
        <f t="shared" si="852"/>
        <v>0</v>
      </c>
      <c r="Z1761" s="125" t="str">
        <f t="shared" si="862"/>
        <v>J=</v>
      </c>
      <c r="AA1761" s="118">
        <f t="shared" si="863"/>
        <v>45922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>
        <f t="shared" si="853"/>
        <v>45907</v>
      </c>
      <c r="B1762" s="113">
        <f t="shared" si="846"/>
        <v>1546.3541431400001</v>
      </c>
      <c r="C1762" s="113">
        <f t="shared" si="859"/>
        <v>1118.26761816</v>
      </c>
      <c r="D1762" s="114">
        <f t="shared" si="854"/>
        <v>7245.38</v>
      </c>
      <c r="E1762" s="115">
        <f t="shared" si="842"/>
        <v>7276.54</v>
      </c>
      <c r="F1762" s="116">
        <f t="shared" si="843"/>
        <v>45858</v>
      </c>
      <c r="G1762" s="117">
        <f t="shared" si="847"/>
        <v>4.3006716003852752E-3</v>
      </c>
      <c r="H1762" s="118">
        <f t="shared" si="860"/>
        <v>45922</v>
      </c>
      <c r="I1762" s="118">
        <f t="shared" si="848"/>
        <v>45922</v>
      </c>
      <c r="J1762" s="119">
        <f t="shared" si="855"/>
        <v>23</v>
      </c>
      <c r="K1762" s="119">
        <f t="shared" si="844"/>
        <v>13</v>
      </c>
      <c r="L1762" s="8">
        <f t="shared" si="856"/>
        <v>1.0024285399999999</v>
      </c>
      <c r="M1762" s="120">
        <f t="shared" si="845"/>
        <v>1.0043006699999999</v>
      </c>
      <c r="N1762" s="120">
        <f t="shared" si="864"/>
        <v>1.3707546467066651</v>
      </c>
      <c r="O1762" s="113">
        <f t="shared" si="841"/>
        <v>1.37408357</v>
      </c>
      <c r="P1762" s="113">
        <f t="shared" si="849"/>
        <v>1536.5931609700001</v>
      </c>
      <c r="Q1762" s="11">
        <f t="shared" si="861"/>
        <v>0</v>
      </c>
      <c r="R1762" s="30">
        <f t="shared" si="857"/>
        <v>0</v>
      </c>
      <c r="S1762" s="8">
        <f t="shared" si="850"/>
        <v>0</v>
      </c>
      <c r="T1762" s="122">
        <f t="shared" si="858"/>
        <v>0.13059999999999999</v>
      </c>
      <c r="U1762" s="121">
        <f t="shared" si="840"/>
        <v>13</v>
      </c>
      <c r="V1762" s="121">
        <v>252</v>
      </c>
      <c r="W1762" s="120">
        <f t="shared" si="851"/>
        <v>1.006352353</v>
      </c>
      <c r="X1762" s="113">
        <f t="shared" ref="X1762:X1825" si="865">TRUNC((P1762*(W1762-1)),8)</f>
        <v>9.7609821700000001</v>
      </c>
      <c r="Y1762" s="113">
        <f t="shared" si="852"/>
        <v>0</v>
      </c>
      <c r="Z1762" s="125" t="str">
        <f t="shared" si="862"/>
        <v>J=</v>
      </c>
      <c r="AA1762" s="118">
        <f t="shared" si="863"/>
        <v>45922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>
        <f t="shared" si="853"/>
        <v>45908</v>
      </c>
      <c r="B1763" s="113">
        <f t="shared" si="846"/>
        <v>1546.3541431400001</v>
      </c>
      <c r="C1763" s="113">
        <f t="shared" si="859"/>
        <v>1118.26761816</v>
      </c>
      <c r="D1763" s="114">
        <f t="shared" si="854"/>
        <v>7245.38</v>
      </c>
      <c r="E1763" s="115">
        <f t="shared" si="842"/>
        <v>7276.54</v>
      </c>
      <c r="F1763" s="116">
        <f t="shared" si="843"/>
        <v>45858</v>
      </c>
      <c r="G1763" s="117">
        <f t="shared" si="847"/>
        <v>4.3006716003852752E-3</v>
      </c>
      <c r="H1763" s="118">
        <f t="shared" si="860"/>
        <v>45922</v>
      </c>
      <c r="I1763" s="118">
        <f t="shared" si="848"/>
        <v>45922</v>
      </c>
      <c r="J1763" s="119">
        <f t="shared" si="855"/>
        <v>23</v>
      </c>
      <c r="K1763" s="119">
        <f t="shared" si="844"/>
        <v>13</v>
      </c>
      <c r="L1763" s="8">
        <f t="shared" si="856"/>
        <v>1.0024285399999999</v>
      </c>
      <c r="M1763" s="120">
        <f t="shared" si="845"/>
        <v>1.0043006699999999</v>
      </c>
      <c r="N1763" s="120">
        <f t="shared" si="864"/>
        <v>1.3707546467066651</v>
      </c>
      <c r="O1763" s="113">
        <f t="shared" si="841"/>
        <v>1.37408357</v>
      </c>
      <c r="P1763" s="113">
        <f t="shared" si="849"/>
        <v>1536.5931609700001</v>
      </c>
      <c r="Q1763" s="11">
        <f t="shared" si="861"/>
        <v>0</v>
      </c>
      <c r="R1763" s="30">
        <f t="shared" si="857"/>
        <v>0</v>
      </c>
      <c r="S1763" s="8">
        <f t="shared" si="850"/>
        <v>0</v>
      </c>
      <c r="T1763" s="122">
        <f t="shared" si="858"/>
        <v>0.13059999999999999</v>
      </c>
      <c r="U1763" s="121">
        <f t="shared" si="840"/>
        <v>13</v>
      </c>
      <c r="V1763" s="121">
        <v>252</v>
      </c>
      <c r="W1763" s="120">
        <f t="shared" si="851"/>
        <v>1.006352353</v>
      </c>
      <c r="X1763" s="113">
        <f t="shared" si="865"/>
        <v>9.7609821700000001</v>
      </c>
      <c r="Y1763" s="113">
        <f t="shared" si="852"/>
        <v>0</v>
      </c>
      <c r="Z1763" s="125" t="str">
        <f t="shared" si="862"/>
        <v>J=</v>
      </c>
      <c r="AA1763" s="118">
        <f t="shared" si="863"/>
        <v>45922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>
        <f t="shared" si="853"/>
        <v>45909</v>
      </c>
      <c r="B1764" s="113">
        <f t="shared" si="846"/>
        <v>1547.39625996</v>
      </c>
      <c r="C1764" s="113">
        <f t="shared" si="859"/>
        <v>1118.26761816</v>
      </c>
      <c r="D1764" s="114">
        <f t="shared" si="854"/>
        <v>7245.38</v>
      </c>
      <c r="E1764" s="115">
        <f t="shared" si="842"/>
        <v>7276.54</v>
      </c>
      <c r="F1764" s="116">
        <f t="shared" si="843"/>
        <v>45858</v>
      </c>
      <c r="G1764" s="117">
        <f t="shared" si="847"/>
        <v>4.3006716003852752E-3</v>
      </c>
      <c r="H1764" s="118">
        <f t="shared" si="860"/>
        <v>45922</v>
      </c>
      <c r="I1764" s="118">
        <f t="shared" si="848"/>
        <v>45922</v>
      </c>
      <c r="J1764" s="119">
        <f t="shared" si="855"/>
        <v>23</v>
      </c>
      <c r="K1764" s="119">
        <f t="shared" si="844"/>
        <v>14</v>
      </c>
      <c r="L1764" s="8">
        <f t="shared" si="856"/>
        <v>1.0026155999999999</v>
      </c>
      <c r="M1764" s="120">
        <f t="shared" si="845"/>
        <v>1.0043006699999999</v>
      </c>
      <c r="N1764" s="120">
        <f t="shared" si="864"/>
        <v>1.3707546467066651</v>
      </c>
      <c r="O1764" s="113">
        <f t="shared" si="841"/>
        <v>1.37433999</v>
      </c>
      <c r="P1764" s="113">
        <f t="shared" si="849"/>
        <v>1536.87990715</v>
      </c>
      <c r="Q1764" s="11">
        <f t="shared" si="861"/>
        <v>0</v>
      </c>
      <c r="R1764" s="30">
        <f t="shared" si="857"/>
        <v>0</v>
      </c>
      <c r="S1764" s="8">
        <f t="shared" si="850"/>
        <v>0</v>
      </c>
      <c r="T1764" s="122">
        <f t="shared" si="858"/>
        <v>0.13059999999999999</v>
      </c>
      <c r="U1764" s="121">
        <f t="shared" si="840"/>
        <v>14</v>
      </c>
      <c r="V1764" s="121">
        <v>252</v>
      </c>
      <c r="W1764" s="120">
        <f t="shared" si="851"/>
        <v>1.0068426640000001</v>
      </c>
      <c r="X1764" s="113">
        <f t="shared" si="865"/>
        <v>10.516352810000001</v>
      </c>
      <c r="Y1764" s="113">
        <f t="shared" si="852"/>
        <v>0</v>
      </c>
      <c r="Z1764" s="125" t="str">
        <f t="shared" si="862"/>
        <v>J=</v>
      </c>
      <c r="AA1764" s="118">
        <f t="shared" si="863"/>
        <v>45922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>
        <f t="shared" si="853"/>
        <v>45910</v>
      </c>
      <c r="B1765" s="113">
        <f t="shared" si="846"/>
        <v>1548.4390576199999</v>
      </c>
      <c r="C1765" s="113">
        <f t="shared" si="859"/>
        <v>1118.26761816</v>
      </c>
      <c r="D1765" s="114">
        <f t="shared" si="854"/>
        <v>7245.38</v>
      </c>
      <c r="E1765" s="115">
        <f t="shared" si="842"/>
        <v>7276.54</v>
      </c>
      <c r="F1765" s="116">
        <f t="shared" si="843"/>
        <v>45858</v>
      </c>
      <c r="G1765" s="117">
        <f t="shared" si="847"/>
        <v>4.3006716003852752E-3</v>
      </c>
      <c r="H1765" s="118">
        <f t="shared" si="860"/>
        <v>45922</v>
      </c>
      <c r="I1765" s="118">
        <f t="shared" si="848"/>
        <v>45922</v>
      </c>
      <c r="J1765" s="119">
        <f t="shared" si="855"/>
        <v>23</v>
      </c>
      <c r="K1765" s="119">
        <f t="shared" si="844"/>
        <v>15</v>
      </c>
      <c r="L1765" s="8">
        <f t="shared" si="856"/>
        <v>1.00280269</v>
      </c>
      <c r="M1765" s="120">
        <f t="shared" si="845"/>
        <v>1.0043006699999999</v>
      </c>
      <c r="N1765" s="120">
        <f t="shared" si="864"/>
        <v>1.3707546467066651</v>
      </c>
      <c r="O1765" s="113">
        <f t="shared" si="841"/>
        <v>1.3745964399999999</v>
      </c>
      <c r="P1765" s="113">
        <f t="shared" si="849"/>
        <v>1537.1666868899999</v>
      </c>
      <c r="Q1765" s="11">
        <f t="shared" si="861"/>
        <v>0</v>
      </c>
      <c r="R1765" s="30">
        <f t="shared" si="857"/>
        <v>0</v>
      </c>
      <c r="S1765" s="8">
        <f t="shared" si="850"/>
        <v>0</v>
      </c>
      <c r="T1765" s="122">
        <f t="shared" si="858"/>
        <v>0.13059999999999999</v>
      </c>
      <c r="U1765" s="121">
        <f t="shared" ref="U1765:U1828" si="866">IF(Q1764&gt;0,1,IF(K1765=K1764,U1764,U1764+1))</f>
        <v>15</v>
      </c>
      <c r="V1765" s="121">
        <v>252</v>
      </c>
      <c r="W1765" s="120">
        <f t="shared" si="851"/>
        <v>1.0073332129999999</v>
      </c>
      <c r="X1765" s="113">
        <f t="shared" si="865"/>
        <v>11.27237073</v>
      </c>
      <c r="Y1765" s="113">
        <f t="shared" si="852"/>
        <v>0</v>
      </c>
      <c r="Z1765" s="125" t="str">
        <f t="shared" si="862"/>
        <v>J=</v>
      </c>
      <c r="AA1765" s="118">
        <f t="shared" si="863"/>
        <v>45922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>
        <f t="shared" si="853"/>
        <v>45911</v>
      </c>
      <c r="B1766" s="113">
        <f t="shared" si="846"/>
        <v>1549.4825619600001</v>
      </c>
      <c r="C1766" s="113">
        <f t="shared" si="859"/>
        <v>1118.26761816</v>
      </c>
      <c r="D1766" s="114">
        <f t="shared" si="854"/>
        <v>7245.38</v>
      </c>
      <c r="E1766" s="115">
        <f t="shared" si="842"/>
        <v>7276.54</v>
      </c>
      <c r="F1766" s="116">
        <f t="shared" si="843"/>
        <v>45858</v>
      </c>
      <c r="G1766" s="117">
        <f t="shared" si="847"/>
        <v>4.3006716003852752E-3</v>
      </c>
      <c r="H1766" s="118">
        <f t="shared" si="860"/>
        <v>45922</v>
      </c>
      <c r="I1766" s="118">
        <f t="shared" si="848"/>
        <v>45922</v>
      </c>
      <c r="J1766" s="119">
        <f t="shared" si="855"/>
        <v>23</v>
      </c>
      <c r="K1766" s="119">
        <f t="shared" si="844"/>
        <v>16</v>
      </c>
      <c r="L1766" s="8">
        <f t="shared" si="856"/>
        <v>1.0029898100000001</v>
      </c>
      <c r="M1766" s="120">
        <f t="shared" si="845"/>
        <v>1.0043006699999999</v>
      </c>
      <c r="N1766" s="120">
        <f t="shared" si="864"/>
        <v>1.3707546467066651</v>
      </c>
      <c r="O1766" s="113">
        <f t="shared" si="841"/>
        <v>1.37485294</v>
      </c>
      <c r="P1766" s="113">
        <f t="shared" si="849"/>
        <v>1537.4535225300001</v>
      </c>
      <c r="Q1766" s="11">
        <f t="shared" si="861"/>
        <v>0</v>
      </c>
      <c r="R1766" s="30">
        <f t="shared" si="857"/>
        <v>0</v>
      </c>
      <c r="S1766" s="8">
        <f t="shared" si="850"/>
        <v>0</v>
      </c>
      <c r="T1766" s="122">
        <f t="shared" si="858"/>
        <v>0.13059999999999999</v>
      </c>
      <c r="U1766" s="121">
        <f t="shared" si="866"/>
        <v>16</v>
      </c>
      <c r="V1766" s="121">
        <v>252</v>
      </c>
      <c r="W1766" s="120">
        <f t="shared" si="851"/>
        <v>1.007824002</v>
      </c>
      <c r="X1766" s="113">
        <f t="shared" si="865"/>
        <v>12.029039429999999</v>
      </c>
      <c r="Y1766" s="113">
        <f t="shared" si="852"/>
        <v>0</v>
      </c>
      <c r="Z1766" s="125" t="str">
        <f t="shared" si="862"/>
        <v>J=</v>
      </c>
      <c r="AA1766" s="118">
        <f t="shared" si="863"/>
        <v>45922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>
        <f t="shared" si="853"/>
        <v>45912</v>
      </c>
      <c r="B1767" s="113">
        <f t="shared" si="846"/>
        <v>1550.52677176</v>
      </c>
      <c r="C1767" s="113">
        <f t="shared" si="859"/>
        <v>1118.26761816</v>
      </c>
      <c r="D1767" s="114">
        <f t="shared" si="854"/>
        <v>7245.38</v>
      </c>
      <c r="E1767" s="115">
        <f t="shared" si="842"/>
        <v>7276.54</v>
      </c>
      <c r="F1767" s="116">
        <f t="shared" si="843"/>
        <v>45858</v>
      </c>
      <c r="G1767" s="117">
        <f t="shared" si="847"/>
        <v>4.3006716003852752E-3</v>
      </c>
      <c r="H1767" s="118">
        <f t="shared" si="860"/>
        <v>45922</v>
      </c>
      <c r="I1767" s="118">
        <f t="shared" si="848"/>
        <v>45922</v>
      </c>
      <c r="J1767" s="119">
        <f t="shared" si="855"/>
        <v>23</v>
      </c>
      <c r="K1767" s="119">
        <f t="shared" si="844"/>
        <v>17</v>
      </c>
      <c r="L1767" s="8">
        <f t="shared" si="856"/>
        <v>1.0031769699999999</v>
      </c>
      <c r="M1767" s="120">
        <f t="shared" si="845"/>
        <v>1.0043006699999999</v>
      </c>
      <c r="N1767" s="120">
        <f t="shared" si="864"/>
        <v>1.3707546467066651</v>
      </c>
      <c r="O1767" s="113">
        <f t="shared" si="841"/>
        <v>1.37510949</v>
      </c>
      <c r="P1767" s="113">
        <f t="shared" si="849"/>
        <v>1537.7404140900001</v>
      </c>
      <c r="Q1767" s="11">
        <f t="shared" si="861"/>
        <v>0</v>
      </c>
      <c r="R1767" s="30">
        <f t="shared" si="857"/>
        <v>0</v>
      </c>
      <c r="S1767" s="8">
        <f t="shared" si="850"/>
        <v>0</v>
      </c>
      <c r="T1767" s="122">
        <f t="shared" si="858"/>
        <v>0.13059999999999999</v>
      </c>
      <c r="U1767" s="121">
        <f t="shared" si="866"/>
        <v>17</v>
      </c>
      <c r="V1767" s="121">
        <v>252</v>
      </c>
      <c r="W1767" s="120">
        <f t="shared" si="851"/>
        <v>1.0083150299999999</v>
      </c>
      <c r="X1767" s="113">
        <f t="shared" si="865"/>
        <v>12.786357669999999</v>
      </c>
      <c r="Y1767" s="113">
        <f t="shared" si="852"/>
        <v>0</v>
      </c>
      <c r="Z1767" s="125" t="str">
        <f t="shared" si="862"/>
        <v>J=</v>
      </c>
      <c r="AA1767" s="118">
        <f t="shared" si="863"/>
        <v>45922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>
        <f t="shared" si="853"/>
        <v>45913</v>
      </c>
      <c r="B1768" s="113">
        <f t="shared" si="846"/>
        <v>1551.5716872999999</v>
      </c>
      <c r="C1768" s="113">
        <f t="shared" si="859"/>
        <v>1118.26761816</v>
      </c>
      <c r="D1768" s="114">
        <f t="shared" si="854"/>
        <v>7245.38</v>
      </c>
      <c r="E1768" s="115">
        <f t="shared" si="842"/>
        <v>7276.54</v>
      </c>
      <c r="F1768" s="116">
        <f t="shared" si="843"/>
        <v>45858</v>
      </c>
      <c r="G1768" s="117">
        <f t="shared" si="847"/>
        <v>4.3006716003852752E-3</v>
      </c>
      <c r="H1768" s="118">
        <f t="shared" si="860"/>
        <v>45922</v>
      </c>
      <c r="I1768" s="118">
        <f t="shared" si="848"/>
        <v>45922</v>
      </c>
      <c r="J1768" s="119">
        <f t="shared" si="855"/>
        <v>23</v>
      </c>
      <c r="K1768" s="119">
        <f t="shared" si="844"/>
        <v>18</v>
      </c>
      <c r="L1768" s="8">
        <f t="shared" si="856"/>
        <v>1.00336417</v>
      </c>
      <c r="M1768" s="120">
        <f t="shared" si="845"/>
        <v>1.0043006699999999</v>
      </c>
      <c r="N1768" s="120">
        <f t="shared" si="864"/>
        <v>1.3707546467066651</v>
      </c>
      <c r="O1768" s="113">
        <f t="shared" si="841"/>
        <v>1.37536609</v>
      </c>
      <c r="P1768" s="113">
        <f t="shared" si="849"/>
        <v>1538.0273615599999</v>
      </c>
      <c r="Q1768" s="11">
        <f t="shared" si="861"/>
        <v>0</v>
      </c>
      <c r="R1768" s="30">
        <f t="shared" si="857"/>
        <v>0</v>
      </c>
      <c r="S1768" s="8">
        <f t="shared" si="850"/>
        <v>0</v>
      </c>
      <c r="T1768" s="122">
        <f t="shared" si="858"/>
        <v>0.13059999999999999</v>
      </c>
      <c r="U1768" s="121">
        <f t="shared" si="866"/>
        <v>18</v>
      </c>
      <c r="V1768" s="121">
        <v>252</v>
      </c>
      <c r="W1768" s="120">
        <f t="shared" si="851"/>
        <v>1.008806297</v>
      </c>
      <c r="X1768" s="113">
        <f t="shared" si="865"/>
        <v>13.54432574</v>
      </c>
      <c r="Y1768" s="113">
        <f t="shared" si="852"/>
        <v>0</v>
      </c>
      <c r="Z1768" s="125" t="str">
        <f t="shared" si="862"/>
        <v>J=</v>
      </c>
      <c r="AA1768" s="118">
        <f t="shared" si="863"/>
        <v>45922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>
        <f t="shared" si="853"/>
        <v>45914</v>
      </c>
      <c r="B1769" s="113">
        <f t="shared" si="846"/>
        <v>1551.5716872999999</v>
      </c>
      <c r="C1769" s="113">
        <f t="shared" si="859"/>
        <v>1118.26761816</v>
      </c>
      <c r="D1769" s="114">
        <f t="shared" si="854"/>
        <v>7245.38</v>
      </c>
      <c r="E1769" s="115">
        <f t="shared" si="842"/>
        <v>7276.54</v>
      </c>
      <c r="F1769" s="116">
        <f t="shared" si="843"/>
        <v>45858</v>
      </c>
      <c r="G1769" s="117">
        <f t="shared" si="847"/>
        <v>4.3006716003852752E-3</v>
      </c>
      <c r="H1769" s="118">
        <f t="shared" si="860"/>
        <v>45922</v>
      </c>
      <c r="I1769" s="118">
        <f t="shared" si="848"/>
        <v>45922</v>
      </c>
      <c r="J1769" s="119">
        <f t="shared" si="855"/>
        <v>23</v>
      </c>
      <c r="K1769" s="119">
        <f t="shared" si="844"/>
        <v>18</v>
      </c>
      <c r="L1769" s="8">
        <f t="shared" si="856"/>
        <v>1.00336417</v>
      </c>
      <c r="M1769" s="120">
        <f t="shared" si="845"/>
        <v>1.0043006699999999</v>
      </c>
      <c r="N1769" s="120">
        <f t="shared" si="864"/>
        <v>1.3707546467066651</v>
      </c>
      <c r="O1769" s="113">
        <f t="shared" ref="O1769:O1832" si="867">TRUNC(TRUNC((L1769*N1769),15),8)</f>
        <v>1.37536609</v>
      </c>
      <c r="P1769" s="113">
        <f t="shared" si="849"/>
        <v>1538.0273615599999</v>
      </c>
      <c r="Q1769" s="11">
        <f t="shared" si="861"/>
        <v>0</v>
      </c>
      <c r="R1769" s="30">
        <f t="shared" si="857"/>
        <v>0</v>
      </c>
      <c r="S1769" s="8">
        <f t="shared" si="850"/>
        <v>0</v>
      </c>
      <c r="T1769" s="122">
        <f t="shared" si="858"/>
        <v>0.13059999999999999</v>
      </c>
      <c r="U1769" s="121">
        <f t="shared" si="866"/>
        <v>18</v>
      </c>
      <c r="V1769" s="121">
        <v>252</v>
      </c>
      <c r="W1769" s="120">
        <f t="shared" si="851"/>
        <v>1.008806297</v>
      </c>
      <c r="X1769" s="113">
        <f t="shared" si="865"/>
        <v>13.54432574</v>
      </c>
      <c r="Y1769" s="113">
        <f t="shared" si="852"/>
        <v>0</v>
      </c>
      <c r="Z1769" s="125" t="str">
        <f t="shared" si="862"/>
        <v>J=</v>
      </c>
      <c r="AA1769" s="118">
        <f t="shared" si="863"/>
        <v>45922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>
        <f t="shared" si="853"/>
        <v>45915</v>
      </c>
      <c r="B1770" s="113">
        <f t="shared" si="846"/>
        <v>1551.5716872999999</v>
      </c>
      <c r="C1770" s="113">
        <f t="shared" si="859"/>
        <v>1118.26761816</v>
      </c>
      <c r="D1770" s="114">
        <f t="shared" si="854"/>
        <v>7245.38</v>
      </c>
      <c r="E1770" s="115">
        <f t="shared" ref="E1770:E1833" si="868">IF($K1770=1,VLOOKUP($A1769,$AO$10:$AS$131,4),E1769)</f>
        <v>7276.54</v>
      </c>
      <c r="F1770" s="116">
        <f t="shared" ref="F1770:F1833" si="869">IF($K1770=1,VLOOKUP($A1769,$AO$10:$AS$131,5),F1769)</f>
        <v>45858</v>
      </c>
      <c r="G1770" s="117">
        <f t="shared" si="847"/>
        <v>4.3006716003852752E-3</v>
      </c>
      <c r="H1770" s="118">
        <f t="shared" si="860"/>
        <v>45922</v>
      </c>
      <c r="I1770" s="118">
        <f t="shared" si="848"/>
        <v>45922</v>
      </c>
      <c r="J1770" s="119">
        <f t="shared" si="855"/>
        <v>23</v>
      </c>
      <c r="K1770" s="119">
        <f t="shared" ref="K1770:K1833" si="870">(J1770-(NETWORKDAYS(A1770,I1770,AD$176:AD$502)-1))</f>
        <v>18</v>
      </c>
      <c r="L1770" s="8">
        <f t="shared" si="856"/>
        <v>1.00336417</v>
      </c>
      <c r="M1770" s="120">
        <f t="shared" ref="M1770:M1833" si="871">IF(I1770&gt;I1769,L1769,M1769)</f>
        <v>1.0043006699999999</v>
      </c>
      <c r="N1770" s="120">
        <f t="shared" si="864"/>
        <v>1.3707546467066651</v>
      </c>
      <c r="O1770" s="113">
        <f t="shared" si="867"/>
        <v>1.37536609</v>
      </c>
      <c r="P1770" s="113">
        <f t="shared" si="849"/>
        <v>1538.0273615599999</v>
      </c>
      <c r="Q1770" s="11">
        <f t="shared" si="861"/>
        <v>0</v>
      </c>
      <c r="R1770" s="30">
        <f t="shared" si="857"/>
        <v>0</v>
      </c>
      <c r="S1770" s="8">
        <f t="shared" si="850"/>
        <v>0</v>
      </c>
      <c r="T1770" s="122">
        <f t="shared" si="858"/>
        <v>0.13059999999999999</v>
      </c>
      <c r="U1770" s="121">
        <f t="shared" si="866"/>
        <v>18</v>
      </c>
      <c r="V1770" s="121">
        <v>252</v>
      </c>
      <c r="W1770" s="120">
        <f t="shared" si="851"/>
        <v>1.008806297</v>
      </c>
      <c r="X1770" s="113">
        <f t="shared" si="865"/>
        <v>13.54432574</v>
      </c>
      <c r="Y1770" s="113">
        <f t="shared" si="852"/>
        <v>0</v>
      </c>
      <c r="Z1770" s="125" t="str">
        <f t="shared" si="862"/>
        <v>J=</v>
      </c>
      <c r="AA1770" s="118">
        <f t="shared" si="863"/>
        <v>45922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>
        <f t="shared" si="853"/>
        <v>45916</v>
      </c>
      <c r="B1771" s="113">
        <f t="shared" si="846"/>
        <v>1552.61730885</v>
      </c>
      <c r="C1771" s="113">
        <f t="shared" si="859"/>
        <v>1118.26761816</v>
      </c>
      <c r="D1771" s="114">
        <f t="shared" si="854"/>
        <v>7245.38</v>
      </c>
      <c r="E1771" s="115">
        <f t="shared" si="868"/>
        <v>7276.54</v>
      </c>
      <c r="F1771" s="116">
        <f t="shared" si="869"/>
        <v>45858</v>
      </c>
      <c r="G1771" s="117">
        <f t="shared" si="847"/>
        <v>4.3006716003852752E-3</v>
      </c>
      <c r="H1771" s="118">
        <f t="shared" si="860"/>
        <v>45922</v>
      </c>
      <c r="I1771" s="118">
        <f t="shared" si="848"/>
        <v>45922</v>
      </c>
      <c r="J1771" s="119">
        <f t="shared" si="855"/>
        <v>23</v>
      </c>
      <c r="K1771" s="119">
        <f t="shared" si="870"/>
        <v>19</v>
      </c>
      <c r="L1771" s="8">
        <f t="shared" si="856"/>
        <v>1.0035514000000001</v>
      </c>
      <c r="M1771" s="120">
        <f t="shared" si="871"/>
        <v>1.0043006699999999</v>
      </c>
      <c r="N1771" s="120">
        <f t="shared" si="864"/>
        <v>1.3707546467066651</v>
      </c>
      <c r="O1771" s="113">
        <f t="shared" si="867"/>
        <v>1.3756227400000001</v>
      </c>
      <c r="P1771" s="113">
        <f t="shared" si="849"/>
        <v>1538.3143649399999</v>
      </c>
      <c r="Q1771" s="11">
        <f t="shared" si="861"/>
        <v>0</v>
      </c>
      <c r="R1771" s="30">
        <f t="shared" si="857"/>
        <v>0</v>
      </c>
      <c r="S1771" s="8">
        <f t="shared" si="850"/>
        <v>0</v>
      </c>
      <c r="T1771" s="122">
        <f t="shared" si="858"/>
        <v>0.13059999999999999</v>
      </c>
      <c r="U1771" s="121">
        <f t="shared" si="866"/>
        <v>19</v>
      </c>
      <c r="V1771" s="121">
        <v>252</v>
      </c>
      <c r="W1771" s="120">
        <f t="shared" si="851"/>
        <v>1.0092978029999999</v>
      </c>
      <c r="X1771" s="113">
        <f t="shared" si="865"/>
        <v>14.30294391</v>
      </c>
      <c r="Y1771" s="113">
        <f t="shared" si="852"/>
        <v>0</v>
      </c>
      <c r="Z1771" s="125" t="str">
        <f t="shared" si="862"/>
        <v>J=</v>
      </c>
      <c r="AA1771" s="118">
        <f t="shared" si="863"/>
        <v>45922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>
        <f t="shared" si="853"/>
        <v>45917</v>
      </c>
      <c r="B1772" s="113">
        <f t="shared" si="846"/>
        <v>1553.6636269799999</v>
      </c>
      <c r="C1772" s="113">
        <f t="shared" si="859"/>
        <v>1118.26761816</v>
      </c>
      <c r="D1772" s="114">
        <f t="shared" si="854"/>
        <v>7245.38</v>
      </c>
      <c r="E1772" s="115">
        <f t="shared" si="868"/>
        <v>7276.54</v>
      </c>
      <c r="F1772" s="116">
        <f t="shared" si="869"/>
        <v>45858</v>
      </c>
      <c r="G1772" s="117">
        <f t="shared" si="847"/>
        <v>4.3006716003852752E-3</v>
      </c>
      <c r="H1772" s="118">
        <f t="shared" si="860"/>
        <v>45922</v>
      </c>
      <c r="I1772" s="118">
        <f t="shared" si="848"/>
        <v>45922</v>
      </c>
      <c r="J1772" s="119">
        <f t="shared" si="855"/>
        <v>23</v>
      </c>
      <c r="K1772" s="119">
        <f t="shared" si="870"/>
        <v>20</v>
      </c>
      <c r="L1772" s="8">
        <f t="shared" si="856"/>
        <v>1.00373866</v>
      </c>
      <c r="M1772" s="120">
        <f t="shared" si="871"/>
        <v>1.0043006699999999</v>
      </c>
      <c r="N1772" s="120">
        <f t="shared" si="864"/>
        <v>1.3707546467066651</v>
      </c>
      <c r="O1772" s="113">
        <f t="shared" si="867"/>
        <v>1.3758794299999999</v>
      </c>
      <c r="P1772" s="113">
        <f t="shared" si="849"/>
        <v>1538.6014130599999</v>
      </c>
      <c r="Q1772" s="11">
        <f t="shared" si="861"/>
        <v>0</v>
      </c>
      <c r="R1772" s="30">
        <f t="shared" si="857"/>
        <v>0</v>
      </c>
      <c r="S1772" s="8">
        <f t="shared" si="850"/>
        <v>0</v>
      </c>
      <c r="T1772" s="122">
        <f t="shared" si="858"/>
        <v>0.13059999999999999</v>
      </c>
      <c r="U1772" s="121">
        <f t="shared" si="866"/>
        <v>20</v>
      </c>
      <c r="V1772" s="121">
        <v>252</v>
      </c>
      <c r="W1772" s="120">
        <f t="shared" si="851"/>
        <v>1.009789549</v>
      </c>
      <c r="X1772" s="113">
        <f t="shared" si="865"/>
        <v>15.06221392</v>
      </c>
      <c r="Y1772" s="113">
        <f t="shared" si="852"/>
        <v>0</v>
      </c>
      <c r="Z1772" s="125" t="str">
        <f t="shared" si="862"/>
        <v>J=</v>
      </c>
      <c r="AA1772" s="118">
        <f t="shared" si="863"/>
        <v>45922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>
        <f t="shared" si="853"/>
        <v>45918</v>
      </c>
      <c r="B1773" s="113">
        <f t="shared" si="846"/>
        <v>1554.7106516899998</v>
      </c>
      <c r="C1773" s="113">
        <f t="shared" si="859"/>
        <v>1118.26761816</v>
      </c>
      <c r="D1773" s="114">
        <f t="shared" si="854"/>
        <v>7245.38</v>
      </c>
      <c r="E1773" s="115">
        <f t="shared" si="868"/>
        <v>7276.54</v>
      </c>
      <c r="F1773" s="116">
        <f t="shared" si="869"/>
        <v>45858</v>
      </c>
      <c r="G1773" s="117">
        <f t="shared" si="847"/>
        <v>4.3006716003852752E-3</v>
      </c>
      <c r="H1773" s="118">
        <f t="shared" si="860"/>
        <v>45922</v>
      </c>
      <c r="I1773" s="118">
        <f t="shared" si="848"/>
        <v>45922</v>
      </c>
      <c r="J1773" s="119">
        <f t="shared" si="855"/>
        <v>23</v>
      </c>
      <c r="K1773" s="119">
        <f t="shared" si="870"/>
        <v>21</v>
      </c>
      <c r="L1773" s="8">
        <f t="shared" si="856"/>
        <v>1.0039259599999999</v>
      </c>
      <c r="M1773" s="120">
        <f t="shared" si="871"/>
        <v>1.0043006699999999</v>
      </c>
      <c r="N1773" s="120">
        <f t="shared" si="864"/>
        <v>1.3707546467066651</v>
      </c>
      <c r="O1773" s="113">
        <f t="shared" si="867"/>
        <v>1.3761361700000001</v>
      </c>
      <c r="P1773" s="113">
        <f t="shared" si="849"/>
        <v>1538.8885170799999</v>
      </c>
      <c r="Q1773" s="11">
        <f t="shared" si="861"/>
        <v>0</v>
      </c>
      <c r="R1773" s="30">
        <f t="shared" si="857"/>
        <v>0</v>
      </c>
      <c r="S1773" s="8">
        <f t="shared" si="850"/>
        <v>0</v>
      </c>
      <c r="T1773" s="122">
        <f t="shared" si="858"/>
        <v>0.13059999999999999</v>
      </c>
      <c r="U1773" s="121">
        <f t="shared" si="866"/>
        <v>21</v>
      </c>
      <c r="V1773" s="121">
        <v>252</v>
      </c>
      <c r="W1773" s="120">
        <f t="shared" si="851"/>
        <v>1.010281534</v>
      </c>
      <c r="X1773" s="113">
        <f t="shared" si="865"/>
        <v>15.822134610000001</v>
      </c>
      <c r="Y1773" s="113">
        <f t="shared" si="852"/>
        <v>0</v>
      </c>
      <c r="Z1773" s="125" t="str">
        <f t="shared" si="862"/>
        <v>J=</v>
      </c>
      <c r="AA1773" s="118">
        <f t="shared" si="863"/>
        <v>45922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>
        <f t="shared" si="853"/>
        <v>45919</v>
      </c>
      <c r="B1774" s="113">
        <f t="shared" si="846"/>
        <v>1555.7583961300002</v>
      </c>
      <c r="C1774" s="113">
        <f t="shared" si="859"/>
        <v>1118.26761816</v>
      </c>
      <c r="D1774" s="114">
        <f t="shared" si="854"/>
        <v>7245.38</v>
      </c>
      <c r="E1774" s="115">
        <f t="shared" si="868"/>
        <v>7276.54</v>
      </c>
      <c r="F1774" s="116">
        <f t="shared" si="869"/>
        <v>45858</v>
      </c>
      <c r="G1774" s="117">
        <f t="shared" si="847"/>
        <v>4.3006716003852752E-3</v>
      </c>
      <c r="H1774" s="118">
        <f t="shared" si="860"/>
        <v>45922</v>
      </c>
      <c r="I1774" s="118">
        <f t="shared" si="848"/>
        <v>45922</v>
      </c>
      <c r="J1774" s="119">
        <f t="shared" si="855"/>
        <v>23</v>
      </c>
      <c r="K1774" s="119">
        <f t="shared" si="870"/>
        <v>22</v>
      </c>
      <c r="L1774" s="8">
        <f t="shared" si="856"/>
        <v>1.0041133</v>
      </c>
      <c r="M1774" s="120">
        <f t="shared" si="871"/>
        <v>1.0043006699999999</v>
      </c>
      <c r="N1774" s="120">
        <f t="shared" si="864"/>
        <v>1.3707546467066651</v>
      </c>
      <c r="O1774" s="113">
        <f t="shared" si="867"/>
        <v>1.3763929699999999</v>
      </c>
      <c r="P1774" s="113">
        <f t="shared" si="849"/>
        <v>1539.1756882100001</v>
      </c>
      <c r="Q1774" s="11">
        <f t="shared" si="861"/>
        <v>0</v>
      </c>
      <c r="R1774" s="30">
        <f t="shared" si="857"/>
        <v>0</v>
      </c>
      <c r="S1774" s="8">
        <f t="shared" si="850"/>
        <v>0</v>
      </c>
      <c r="T1774" s="122">
        <f t="shared" si="858"/>
        <v>0.13059999999999999</v>
      </c>
      <c r="U1774" s="121">
        <f t="shared" si="866"/>
        <v>22</v>
      </c>
      <c r="V1774" s="121">
        <v>252</v>
      </c>
      <c r="W1774" s="120">
        <f t="shared" si="851"/>
        <v>1.0107737590000001</v>
      </c>
      <c r="X1774" s="113">
        <f t="shared" si="865"/>
        <v>16.582707920000001</v>
      </c>
      <c r="Y1774" s="113">
        <f t="shared" si="852"/>
        <v>0</v>
      </c>
      <c r="Z1774" s="125" t="str">
        <f t="shared" si="862"/>
        <v>J=</v>
      </c>
      <c r="AA1774" s="118">
        <f t="shared" si="863"/>
        <v>45922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>
        <f t="shared" si="853"/>
        <v>45920</v>
      </c>
      <c r="B1775" s="113">
        <f t="shared" si="846"/>
        <v>1556.8068379700001</v>
      </c>
      <c r="C1775" s="113">
        <f t="shared" si="859"/>
        <v>1118.26761816</v>
      </c>
      <c r="D1775" s="114">
        <f t="shared" si="854"/>
        <v>7245.38</v>
      </c>
      <c r="E1775" s="115">
        <f t="shared" si="868"/>
        <v>7276.54</v>
      </c>
      <c r="F1775" s="116">
        <f t="shared" si="869"/>
        <v>45858</v>
      </c>
      <c r="G1775" s="117">
        <f t="shared" si="847"/>
        <v>4.3006716003852752E-3</v>
      </c>
      <c r="H1775" s="118">
        <f t="shared" si="860"/>
        <v>45950</v>
      </c>
      <c r="I1775" s="118">
        <f t="shared" si="848"/>
        <v>45922</v>
      </c>
      <c r="J1775" s="119">
        <f t="shared" si="855"/>
        <v>23</v>
      </c>
      <c r="K1775" s="119">
        <f t="shared" si="870"/>
        <v>23</v>
      </c>
      <c r="L1775" s="8">
        <f t="shared" si="856"/>
        <v>1.0043006699999999</v>
      </c>
      <c r="M1775" s="120">
        <f t="shared" si="871"/>
        <v>1.0043006699999999</v>
      </c>
      <c r="N1775" s="120">
        <f t="shared" si="864"/>
        <v>1.3707546467066651</v>
      </c>
      <c r="O1775" s="113">
        <f t="shared" si="867"/>
        <v>1.37664981</v>
      </c>
      <c r="P1775" s="113">
        <f t="shared" si="849"/>
        <v>1539.46290406</v>
      </c>
      <c r="Q1775" s="11">
        <f t="shared" si="861"/>
        <v>0</v>
      </c>
      <c r="R1775" s="30">
        <f t="shared" si="857"/>
        <v>0</v>
      </c>
      <c r="S1775" s="8">
        <f t="shared" si="850"/>
        <v>0</v>
      </c>
      <c r="T1775" s="122">
        <f t="shared" si="858"/>
        <v>0.13059999999999999</v>
      </c>
      <c r="U1775" s="121">
        <f t="shared" si="866"/>
        <v>23</v>
      </c>
      <c r="V1775" s="121">
        <v>252</v>
      </c>
      <c r="W1775" s="120">
        <f t="shared" si="851"/>
        <v>1.0112662240000001</v>
      </c>
      <c r="X1775" s="113">
        <f t="shared" si="865"/>
        <v>17.343933910000001</v>
      </c>
      <c r="Y1775" s="113">
        <f t="shared" si="852"/>
        <v>0</v>
      </c>
      <c r="Z1775" s="125" t="str">
        <f t="shared" si="862"/>
        <v>J=</v>
      </c>
      <c r="AA1775" s="118">
        <f t="shared" si="863"/>
        <v>45922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>
        <f t="shared" si="853"/>
        <v>45921</v>
      </c>
      <c r="B1776" s="113">
        <f t="shared" si="846"/>
        <v>1556.8068379700001</v>
      </c>
      <c r="C1776" s="113">
        <f t="shared" si="859"/>
        <v>1118.26761816</v>
      </c>
      <c r="D1776" s="114">
        <f t="shared" si="854"/>
        <v>7245.38</v>
      </c>
      <c r="E1776" s="115">
        <f t="shared" si="868"/>
        <v>7276.54</v>
      </c>
      <c r="F1776" s="116">
        <f t="shared" si="869"/>
        <v>45858</v>
      </c>
      <c r="G1776" s="117">
        <f t="shared" si="847"/>
        <v>4.3006716003852752E-3</v>
      </c>
      <c r="H1776" s="118">
        <f t="shared" si="860"/>
        <v>45950</v>
      </c>
      <c r="I1776" s="118">
        <f t="shared" si="848"/>
        <v>45922</v>
      </c>
      <c r="J1776" s="119">
        <f t="shared" si="855"/>
        <v>23</v>
      </c>
      <c r="K1776" s="119">
        <f t="shared" si="870"/>
        <v>23</v>
      </c>
      <c r="L1776" s="8">
        <f t="shared" si="856"/>
        <v>1.0043006699999999</v>
      </c>
      <c r="M1776" s="120">
        <f t="shared" si="871"/>
        <v>1.0043006699999999</v>
      </c>
      <c r="N1776" s="120">
        <f t="shared" si="864"/>
        <v>1.3707546467066651</v>
      </c>
      <c r="O1776" s="113">
        <f t="shared" si="867"/>
        <v>1.37664981</v>
      </c>
      <c r="P1776" s="113">
        <f t="shared" si="849"/>
        <v>1539.46290406</v>
      </c>
      <c r="Q1776" s="11">
        <f t="shared" si="861"/>
        <v>0</v>
      </c>
      <c r="R1776" s="30">
        <f t="shared" si="857"/>
        <v>0</v>
      </c>
      <c r="S1776" s="8">
        <f t="shared" si="850"/>
        <v>0</v>
      </c>
      <c r="T1776" s="122">
        <f t="shared" si="858"/>
        <v>0.13059999999999999</v>
      </c>
      <c r="U1776" s="121">
        <f t="shared" si="866"/>
        <v>23</v>
      </c>
      <c r="V1776" s="121">
        <v>252</v>
      </c>
      <c r="W1776" s="120">
        <f t="shared" si="851"/>
        <v>1.0112662240000001</v>
      </c>
      <c r="X1776" s="113">
        <f t="shared" si="865"/>
        <v>17.343933910000001</v>
      </c>
      <c r="Y1776" s="113">
        <f t="shared" si="852"/>
        <v>0</v>
      </c>
      <c r="Z1776" s="125" t="str">
        <f t="shared" si="862"/>
        <v>J=</v>
      </c>
      <c r="AA1776" s="118">
        <f t="shared" si="863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>
        <f t="shared" si="853"/>
        <v>45922</v>
      </c>
      <c r="B1777" s="113">
        <f t="shared" si="846"/>
        <v>1556.8068379700001</v>
      </c>
      <c r="C1777" s="113">
        <f t="shared" si="859"/>
        <v>1118.26761816</v>
      </c>
      <c r="D1777" s="114">
        <f t="shared" si="854"/>
        <v>7245.38</v>
      </c>
      <c r="E1777" s="115">
        <f t="shared" si="868"/>
        <v>7276.54</v>
      </c>
      <c r="F1777" s="116">
        <f t="shared" si="869"/>
        <v>45858</v>
      </c>
      <c r="G1777" s="117">
        <f t="shared" si="847"/>
        <v>4.3006716003852752E-3</v>
      </c>
      <c r="H1777" s="118">
        <f t="shared" si="860"/>
        <v>45950</v>
      </c>
      <c r="I1777" s="118">
        <f t="shared" si="848"/>
        <v>45922</v>
      </c>
      <c r="J1777" s="119">
        <f t="shared" si="855"/>
        <v>23</v>
      </c>
      <c r="K1777" s="119">
        <f t="shared" si="870"/>
        <v>23</v>
      </c>
      <c r="L1777" s="8">
        <f t="shared" si="856"/>
        <v>1.0043006699999999</v>
      </c>
      <c r="M1777" s="120">
        <f t="shared" si="871"/>
        <v>1.0043006699999999</v>
      </c>
      <c r="N1777" s="120">
        <f t="shared" si="864"/>
        <v>1.3707546467066651</v>
      </c>
      <c r="O1777" s="113">
        <f t="shared" si="867"/>
        <v>1.37664981</v>
      </c>
      <c r="P1777" s="113">
        <f t="shared" si="849"/>
        <v>1539.46290406</v>
      </c>
      <c r="Q1777" s="11">
        <f t="shared" si="861"/>
        <v>58</v>
      </c>
      <c r="R1777" s="30">
        <f t="shared" si="857"/>
        <v>0</v>
      </c>
      <c r="S1777" s="8">
        <f t="shared" si="850"/>
        <v>0</v>
      </c>
      <c r="T1777" s="122">
        <f t="shared" si="858"/>
        <v>0.13059999999999999</v>
      </c>
      <c r="U1777" s="121">
        <f t="shared" si="866"/>
        <v>23</v>
      </c>
      <c r="V1777" s="121">
        <v>252</v>
      </c>
      <c r="W1777" s="120">
        <f t="shared" si="851"/>
        <v>1.0112662240000001</v>
      </c>
      <c r="X1777" s="113">
        <f t="shared" si="865"/>
        <v>17.343933910000001</v>
      </c>
      <c r="Y1777" s="113">
        <f t="shared" si="852"/>
        <v>17.343933910000001</v>
      </c>
      <c r="Z1777" s="125" t="str">
        <f t="shared" si="862"/>
        <v>J=</v>
      </c>
      <c r="AA1777" s="118">
        <f t="shared" si="863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>
        <f t="shared" si="853"/>
        <v>45923</v>
      </c>
      <c r="B1778" s="113">
        <f t="shared" si="846"/>
        <v>1540.5434634000001</v>
      </c>
      <c r="C1778" s="113">
        <f t="shared" si="859"/>
        <v>1118.26761816</v>
      </c>
      <c r="D1778" s="114">
        <f t="shared" si="854"/>
        <v>7245.38</v>
      </c>
      <c r="E1778" s="115">
        <f t="shared" si="868"/>
        <v>7276.54</v>
      </c>
      <c r="F1778" s="116">
        <f t="shared" si="869"/>
        <v>45891</v>
      </c>
      <c r="G1778" s="117">
        <f t="shared" si="847"/>
        <v>4.3006716003852752E-3</v>
      </c>
      <c r="H1778" s="118">
        <f t="shared" si="860"/>
        <v>45950</v>
      </c>
      <c r="I1778" s="118">
        <f t="shared" si="848"/>
        <v>45950</v>
      </c>
      <c r="J1778" s="119">
        <f t="shared" si="855"/>
        <v>20</v>
      </c>
      <c r="K1778" s="119">
        <f t="shared" si="870"/>
        <v>1</v>
      </c>
      <c r="L1778" s="8">
        <f t="shared" si="856"/>
        <v>1.0002145899999999</v>
      </c>
      <c r="M1778" s="120">
        <f t="shared" si="871"/>
        <v>1.0043006699999999</v>
      </c>
      <c r="N1778" s="120">
        <f t="shared" si="864"/>
        <v>1.376649810093117</v>
      </c>
      <c r="O1778" s="113">
        <f t="shared" si="867"/>
        <v>1.3769452200000001</v>
      </c>
      <c r="P1778" s="113">
        <f t="shared" si="849"/>
        <v>1539.7932515</v>
      </c>
      <c r="Q1778" s="11">
        <f t="shared" si="861"/>
        <v>0</v>
      </c>
      <c r="R1778" s="30">
        <f t="shared" si="857"/>
        <v>0</v>
      </c>
      <c r="S1778" s="8">
        <f t="shared" si="850"/>
        <v>0</v>
      </c>
      <c r="T1778" s="122">
        <f t="shared" si="858"/>
        <v>0.13059999999999999</v>
      </c>
      <c r="U1778" s="121">
        <f t="shared" si="866"/>
        <v>1</v>
      </c>
      <c r="V1778" s="121">
        <v>252</v>
      </c>
      <c r="W1778" s="120">
        <f t="shared" si="851"/>
        <v>1.000487216</v>
      </c>
      <c r="X1778" s="113">
        <f t="shared" si="865"/>
        <v>0.75021190000000004</v>
      </c>
      <c r="Y1778" s="113">
        <f t="shared" si="852"/>
        <v>0</v>
      </c>
      <c r="Z1778" s="125" t="str">
        <f t="shared" si="862"/>
        <v>J=</v>
      </c>
      <c r="AA1778" s="118">
        <f t="shared" si="863"/>
        <v>45950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>
        <f t="shared" si="853"/>
        <v>45924</v>
      </c>
      <c r="B1779" s="113">
        <f t="shared" si="846"/>
        <v>1541.6247880200001</v>
      </c>
      <c r="C1779" s="113">
        <f t="shared" si="859"/>
        <v>1118.26761816</v>
      </c>
      <c r="D1779" s="114">
        <f t="shared" si="854"/>
        <v>7245.38</v>
      </c>
      <c r="E1779" s="115">
        <f t="shared" si="868"/>
        <v>7276.54</v>
      </c>
      <c r="F1779" s="116">
        <f t="shared" si="869"/>
        <v>45891</v>
      </c>
      <c r="G1779" s="117">
        <f t="shared" si="847"/>
        <v>4.3006716003852752E-3</v>
      </c>
      <c r="H1779" s="118">
        <f t="shared" si="860"/>
        <v>45950</v>
      </c>
      <c r="I1779" s="118">
        <f t="shared" si="848"/>
        <v>45950</v>
      </c>
      <c r="J1779" s="119">
        <f t="shared" si="855"/>
        <v>20</v>
      </c>
      <c r="K1779" s="119">
        <f t="shared" si="870"/>
        <v>2</v>
      </c>
      <c r="L1779" s="8">
        <f t="shared" si="856"/>
        <v>1.0004292299999999</v>
      </c>
      <c r="M1779" s="120">
        <f t="shared" si="871"/>
        <v>1.0043006699999999</v>
      </c>
      <c r="N1779" s="120">
        <f t="shared" si="864"/>
        <v>1.376649810093117</v>
      </c>
      <c r="O1779" s="113">
        <f t="shared" si="867"/>
        <v>1.3772407</v>
      </c>
      <c r="P1779" s="113">
        <f t="shared" si="849"/>
        <v>1540.12367722</v>
      </c>
      <c r="Q1779" s="11">
        <f t="shared" si="861"/>
        <v>0</v>
      </c>
      <c r="R1779" s="30">
        <f t="shared" si="857"/>
        <v>0</v>
      </c>
      <c r="S1779" s="8">
        <f t="shared" si="850"/>
        <v>0</v>
      </c>
      <c r="T1779" s="122">
        <f t="shared" si="858"/>
        <v>0.13059999999999999</v>
      </c>
      <c r="U1779" s="121">
        <f t="shared" si="866"/>
        <v>2</v>
      </c>
      <c r="V1779" s="121">
        <v>252</v>
      </c>
      <c r="W1779" s="120">
        <f t="shared" si="851"/>
        <v>1.0009746690000001</v>
      </c>
      <c r="X1779" s="113">
        <f t="shared" si="865"/>
        <v>1.5011108</v>
      </c>
      <c r="Y1779" s="113">
        <f t="shared" si="852"/>
        <v>0</v>
      </c>
      <c r="Z1779" s="125" t="str">
        <f t="shared" si="862"/>
        <v>J=</v>
      </c>
      <c r="AA1779" s="118">
        <f t="shared" si="863"/>
        <v>45950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>
        <f t="shared" si="853"/>
        <v>45925</v>
      </c>
      <c r="B1780" s="113">
        <f t="shared" si="846"/>
        <v>1542.7068894399999</v>
      </c>
      <c r="C1780" s="113">
        <f t="shared" si="859"/>
        <v>1118.26761816</v>
      </c>
      <c r="D1780" s="114">
        <f t="shared" si="854"/>
        <v>7245.38</v>
      </c>
      <c r="E1780" s="115">
        <f t="shared" si="868"/>
        <v>7276.54</v>
      </c>
      <c r="F1780" s="116">
        <f t="shared" si="869"/>
        <v>45891</v>
      </c>
      <c r="G1780" s="117">
        <f t="shared" si="847"/>
        <v>4.3006716003852752E-3</v>
      </c>
      <c r="H1780" s="118">
        <f t="shared" si="860"/>
        <v>45950</v>
      </c>
      <c r="I1780" s="118">
        <f t="shared" si="848"/>
        <v>45950</v>
      </c>
      <c r="J1780" s="119">
        <f t="shared" si="855"/>
        <v>20</v>
      </c>
      <c r="K1780" s="119">
        <f t="shared" si="870"/>
        <v>3</v>
      </c>
      <c r="L1780" s="8">
        <f t="shared" si="856"/>
        <v>1.0006439199999999</v>
      </c>
      <c r="M1780" s="120">
        <f t="shared" si="871"/>
        <v>1.0043006699999999</v>
      </c>
      <c r="N1780" s="120">
        <f t="shared" si="864"/>
        <v>1.376649810093117</v>
      </c>
      <c r="O1780" s="113">
        <f t="shared" si="867"/>
        <v>1.3775362600000001</v>
      </c>
      <c r="P1780" s="113">
        <f t="shared" si="849"/>
        <v>1540.4541923899999</v>
      </c>
      <c r="Q1780" s="11">
        <f t="shared" si="861"/>
        <v>0</v>
      </c>
      <c r="R1780" s="30">
        <f t="shared" si="857"/>
        <v>0</v>
      </c>
      <c r="S1780" s="8">
        <f t="shared" si="850"/>
        <v>0</v>
      </c>
      <c r="T1780" s="122">
        <f t="shared" si="858"/>
        <v>0.13059999999999999</v>
      </c>
      <c r="U1780" s="121">
        <f t="shared" si="866"/>
        <v>3</v>
      </c>
      <c r="V1780" s="121">
        <v>252</v>
      </c>
      <c r="W1780" s="120">
        <f t="shared" si="851"/>
        <v>1.001462359</v>
      </c>
      <c r="X1780" s="113">
        <f t="shared" si="865"/>
        <v>2.2526970500000001</v>
      </c>
      <c r="Y1780" s="113">
        <f t="shared" si="852"/>
        <v>0</v>
      </c>
      <c r="Z1780" s="125" t="str">
        <f t="shared" si="862"/>
        <v>J=</v>
      </c>
      <c r="AA1780" s="118">
        <f t="shared" si="863"/>
        <v>45950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>
        <f t="shared" si="853"/>
        <v>45926</v>
      </c>
      <c r="B1781" s="113">
        <f t="shared" si="846"/>
        <v>1543.7897375100001</v>
      </c>
      <c r="C1781" s="113">
        <f t="shared" si="859"/>
        <v>1118.26761816</v>
      </c>
      <c r="D1781" s="114">
        <f t="shared" si="854"/>
        <v>7245.38</v>
      </c>
      <c r="E1781" s="115">
        <f t="shared" si="868"/>
        <v>7276.54</v>
      </c>
      <c r="F1781" s="116">
        <f t="shared" si="869"/>
        <v>45891</v>
      </c>
      <c r="G1781" s="117">
        <f t="shared" si="847"/>
        <v>4.3006716003852752E-3</v>
      </c>
      <c r="H1781" s="118">
        <f t="shared" si="860"/>
        <v>45950</v>
      </c>
      <c r="I1781" s="118">
        <f t="shared" si="848"/>
        <v>45950</v>
      </c>
      <c r="J1781" s="119">
        <f t="shared" si="855"/>
        <v>20</v>
      </c>
      <c r="K1781" s="119">
        <f t="shared" si="870"/>
        <v>4</v>
      </c>
      <c r="L1781" s="8">
        <f t="shared" si="856"/>
        <v>1.0008586500000001</v>
      </c>
      <c r="M1781" s="120">
        <f t="shared" si="871"/>
        <v>1.0043006699999999</v>
      </c>
      <c r="N1781" s="120">
        <f t="shared" si="864"/>
        <v>1.376649810093117</v>
      </c>
      <c r="O1781" s="113">
        <f t="shared" si="867"/>
        <v>1.3778318700000001</v>
      </c>
      <c r="P1781" s="113">
        <f t="shared" si="849"/>
        <v>1540.78476348</v>
      </c>
      <c r="Q1781" s="11">
        <f t="shared" si="861"/>
        <v>0</v>
      </c>
      <c r="R1781" s="30">
        <f t="shared" si="857"/>
        <v>0</v>
      </c>
      <c r="S1781" s="8">
        <f t="shared" si="850"/>
        <v>0</v>
      </c>
      <c r="T1781" s="122">
        <f t="shared" si="858"/>
        <v>0.13059999999999999</v>
      </c>
      <c r="U1781" s="121">
        <f t="shared" si="866"/>
        <v>4</v>
      </c>
      <c r="V1781" s="121">
        <v>252</v>
      </c>
      <c r="W1781" s="120">
        <f t="shared" si="851"/>
        <v>1.001950288</v>
      </c>
      <c r="X1781" s="113">
        <f t="shared" si="865"/>
        <v>3.0049740300000001</v>
      </c>
      <c r="Y1781" s="113">
        <f t="shared" si="852"/>
        <v>0</v>
      </c>
      <c r="Z1781" s="125" t="str">
        <f t="shared" si="862"/>
        <v>J=</v>
      </c>
      <c r="AA1781" s="118">
        <f t="shared" si="863"/>
        <v>45950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>
        <f t="shared" si="853"/>
        <v>45927</v>
      </c>
      <c r="B1782" s="113">
        <f t="shared" si="846"/>
        <v>1544.87334068</v>
      </c>
      <c r="C1782" s="113">
        <f t="shared" si="859"/>
        <v>1118.26761816</v>
      </c>
      <c r="D1782" s="114">
        <f t="shared" si="854"/>
        <v>7245.38</v>
      </c>
      <c r="E1782" s="115">
        <f t="shared" si="868"/>
        <v>7276.54</v>
      </c>
      <c r="F1782" s="116">
        <f t="shared" si="869"/>
        <v>45891</v>
      </c>
      <c r="G1782" s="117">
        <f t="shared" si="847"/>
        <v>4.3006716003852752E-3</v>
      </c>
      <c r="H1782" s="118">
        <f t="shared" si="860"/>
        <v>45950</v>
      </c>
      <c r="I1782" s="118">
        <f t="shared" si="848"/>
        <v>45950</v>
      </c>
      <c r="J1782" s="119">
        <f t="shared" si="855"/>
        <v>20</v>
      </c>
      <c r="K1782" s="119">
        <f t="shared" si="870"/>
        <v>5</v>
      </c>
      <c r="L1782" s="8">
        <f t="shared" si="856"/>
        <v>1.0010734299999999</v>
      </c>
      <c r="M1782" s="120">
        <f t="shared" si="871"/>
        <v>1.0043006699999999</v>
      </c>
      <c r="N1782" s="120">
        <f t="shared" si="864"/>
        <v>1.376649810093117</v>
      </c>
      <c r="O1782" s="113">
        <f t="shared" si="867"/>
        <v>1.3781275399999999</v>
      </c>
      <c r="P1782" s="113">
        <f t="shared" si="849"/>
        <v>1541.11540167</v>
      </c>
      <c r="Q1782" s="11">
        <f t="shared" si="861"/>
        <v>0</v>
      </c>
      <c r="R1782" s="30">
        <f t="shared" si="857"/>
        <v>0</v>
      </c>
      <c r="S1782" s="8">
        <f t="shared" si="850"/>
        <v>0</v>
      </c>
      <c r="T1782" s="122">
        <f t="shared" si="858"/>
        <v>0.13059999999999999</v>
      </c>
      <c r="U1782" s="121">
        <f t="shared" si="866"/>
        <v>5</v>
      </c>
      <c r="V1782" s="121">
        <v>252</v>
      </c>
      <c r="W1782" s="120">
        <f t="shared" si="851"/>
        <v>1.002438454</v>
      </c>
      <c r="X1782" s="113">
        <f t="shared" si="865"/>
        <v>3.7579390099999999</v>
      </c>
      <c r="Y1782" s="113">
        <f t="shared" si="852"/>
        <v>0</v>
      </c>
      <c r="Z1782" s="125" t="str">
        <f t="shared" si="862"/>
        <v>J=</v>
      </c>
      <c r="AA1782" s="118">
        <f t="shared" si="863"/>
        <v>45950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>
        <f t="shared" si="853"/>
        <v>45928</v>
      </c>
      <c r="B1783" s="113">
        <f t="shared" si="846"/>
        <v>1544.87334068</v>
      </c>
      <c r="C1783" s="113">
        <f t="shared" si="859"/>
        <v>1118.26761816</v>
      </c>
      <c r="D1783" s="114">
        <f t="shared" si="854"/>
        <v>7245.38</v>
      </c>
      <c r="E1783" s="115">
        <f t="shared" si="868"/>
        <v>7276.54</v>
      </c>
      <c r="F1783" s="116">
        <f t="shared" si="869"/>
        <v>45891</v>
      </c>
      <c r="G1783" s="117">
        <f t="shared" si="847"/>
        <v>4.3006716003852752E-3</v>
      </c>
      <c r="H1783" s="118">
        <f t="shared" si="860"/>
        <v>45950</v>
      </c>
      <c r="I1783" s="118">
        <f t="shared" si="848"/>
        <v>45950</v>
      </c>
      <c r="J1783" s="119">
        <f t="shared" si="855"/>
        <v>20</v>
      </c>
      <c r="K1783" s="119">
        <f t="shared" si="870"/>
        <v>5</v>
      </c>
      <c r="L1783" s="8">
        <f t="shared" si="856"/>
        <v>1.0010734299999999</v>
      </c>
      <c r="M1783" s="120">
        <f t="shared" si="871"/>
        <v>1.0043006699999999</v>
      </c>
      <c r="N1783" s="120">
        <f t="shared" si="864"/>
        <v>1.376649810093117</v>
      </c>
      <c r="O1783" s="113">
        <f t="shared" si="867"/>
        <v>1.3781275399999999</v>
      </c>
      <c r="P1783" s="113">
        <f t="shared" si="849"/>
        <v>1541.11540167</v>
      </c>
      <c r="Q1783" s="11">
        <f t="shared" si="861"/>
        <v>0</v>
      </c>
      <c r="R1783" s="30">
        <f t="shared" si="857"/>
        <v>0</v>
      </c>
      <c r="S1783" s="8">
        <f t="shared" si="850"/>
        <v>0</v>
      </c>
      <c r="T1783" s="122">
        <f t="shared" si="858"/>
        <v>0.13059999999999999</v>
      </c>
      <c r="U1783" s="121">
        <f t="shared" si="866"/>
        <v>5</v>
      </c>
      <c r="V1783" s="121">
        <v>252</v>
      </c>
      <c r="W1783" s="120">
        <f t="shared" si="851"/>
        <v>1.002438454</v>
      </c>
      <c r="X1783" s="113">
        <f t="shared" si="865"/>
        <v>3.7579390099999999</v>
      </c>
      <c r="Y1783" s="113">
        <f t="shared" si="852"/>
        <v>0</v>
      </c>
      <c r="Z1783" s="125" t="str">
        <f t="shared" si="862"/>
        <v>J=</v>
      </c>
      <c r="AA1783" s="118">
        <f t="shared" si="863"/>
        <v>45950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>
        <f t="shared" si="853"/>
        <v>45929</v>
      </c>
      <c r="B1784" s="113">
        <f t="shared" si="846"/>
        <v>1544.87334068</v>
      </c>
      <c r="C1784" s="113">
        <f t="shared" si="859"/>
        <v>1118.26761816</v>
      </c>
      <c r="D1784" s="114">
        <f t="shared" si="854"/>
        <v>7245.38</v>
      </c>
      <c r="E1784" s="115">
        <f t="shared" si="868"/>
        <v>7276.54</v>
      </c>
      <c r="F1784" s="116">
        <f t="shared" si="869"/>
        <v>45891</v>
      </c>
      <c r="G1784" s="117">
        <f t="shared" si="847"/>
        <v>4.3006716003852752E-3</v>
      </c>
      <c r="H1784" s="118">
        <f t="shared" si="860"/>
        <v>45950</v>
      </c>
      <c r="I1784" s="118">
        <f t="shared" si="848"/>
        <v>45950</v>
      </c>
      <c r="J1784" s="119">
        <f t="shared" si="855"/>
        <v>20</v>
      </c>
      <c r="K1784" s="119">
        <f t="shared" si="870"/>
        <v>5</v>
      </c>
      <c r="L1784" s="8">
        <f t="shared" si="856"/>
        <v>1.0010734299999999</v>
      </c>
      <c r="M1784" s="120">
        <f t="shared" si="871"/>
        <v>1.0043006699999999</v>
      </c>
      <c r="N1784" s="120">
        <f t="shared" si="864"/>
        <v>1.376649810093117</v>
      </c>
      <c r="O1784" s="113">
        <f t="shared" si="867"/>
        <v>1.3781275399999999</v>
      </c>
      <c r="P1784" s="113">
        <f t="shared" si="849"/>
        <v>1541.11540167</v>
      </c>
      <c r="Q1784" s="11">
        <f t="shared" si="861"/>
        <v>0</v>
      </c>
      <c r="R1784" s="30">
        <f t="shared" si="857"/>
        <v>0</v>
      </c>
      <c r="S1784" s="8">
        <f t="shared" si="850"/>
        <v>0</v>
      </c>
      <c r="T1784" s="122">
        <f t="shared" si="858"/>
        <v>0.13059999999999999</v>
      </c>
      <c r="U1784" s="121">
        <f t="shared" si="866"/>
        <v>5</v>
      </c>
      <c r="V1784" s="121">
        <v>252</v>
      </c>
      <c r="W1784" s="120">
        <f t="shared" si="851"/>
        <v>1.002438454</v>
      </c>
      <c r="X1784" s="113">
        <f t="shared" si="865"/>
        <v>3.7579390099999999</v>
      </c>
      <c r="Y1784" s="113">
        <f t="shared" si="852"/>
        <v>0</v>
      </c>
      <c r="Z1784" s="125" t="str">
        <f t="shared" si="862"/>
        <v>J=</v>
      </c>
      <c r="AA1784" s="118">
        <f t="shared" si="863"/>
        <v>45950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>
        <f t="shared" si="853"/>
        <v>45930</v>
      </c>
      <c r="B1785" s="113">
        <f t="shared" si="846"/>
        <v>1545.95772171</v>
      </c>
      <c r="C1785" s="113">
        <f t="shared" si="859"/>
        <v>1118.26761816</v>
      </c>
      <c r="D1785" s="114">
        <f t="shared" si="854"/>
        <v>7245.38</v>
      </c>
      <c r="E1785" s="115">
        <f t="shared" si="868"/>
        <v>7276.54</v>
      </c>
      <c r="F1785" s="116">
        <f t="shared" si="869"/>
        <v>45891</v>
      </c>
      <c r="G1785" s="117">
        <f t="shared" si="847"/>
        <v>4.3006716003852752E-3</v>
      </c>
      <c r="H1785" s="118">
        <f t="shared" si="860"/>
        <v>45950</v>
      </c>
      <c r="I1785" s="118">
        <f t="shared" si="848"/>
        <v>45950</v>
      </c>
      <c r="J1785" s="119">
        <f t="shared" si="855"/>
        <v>20</v>
      </c>
      <c r="K1785" s="119">
        <f t="shared" si="870"/>
        <v>6</v>
      </c>
      <c r="L1785" s="8">
        <f t="shared" si="856"/>
        <v>1.0012882599999999</v>
      </c>
      <c r="M1785" s="120">
        <f t="shared" si="871"/>
        <v>1.0043006699999999</v>
      </c>
      <c r="N1785" s="120">
        <f t="shared" si="864"/>
        <v>1.376649810093117</v>
      </c>
      <c r="O1785" s="113">
        <f t="shared" si="867"/>
        <v>1.37842329</v>
      </c>
      <c r="P1785" s="113">
        <f t="shared" si="849"/>
        <v>1541.44612932</v>
      </c>
      <c r="Q1785" s="11">
        <f t="shared" si="861"/>
        <v>0</v>
      </c>
      <c r="R1785" s="30">
        <f t="shared" si="857"/>
        <v>0</v>
      </c>
      <c r="S1785" s="8">
        <f t="shared" si="850"/>
        <v>0</v>
      </c>
      <c r="T1785" s="122">
        <f t="shared" si="858"/>
        <v>0.13059999999999999</v>
      </c>
      <c r="U1785" s="121">
        <f t="shared" si="866"/>
        <v>6</v>
      </c>
      <c r="V1785" s="121">
        <v>252</v>
      </c>
      <c r="W1785" s="120">
        <f t="shared" si="851"/>
        <v>1.0029268570000001</v>
      </c>
      <c r="X1785" s="113">
        <f t="shared" si="865"/>
        <v>4.5115923899999997</v>
      </c>
      <c r="Y1785" s="113">
        <f t="shared" si="852"/>
        <v>0</v>
      </c>
      <c r="Z1785" s="125" t="str">
        <f t="shared" si="862"/>
        <v>J=</v>
      </c>
      <c r="AA1785" s="118">
        <f t="shared" si="863"/>
        <v>45950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>
        <f t="shared" si="853"/>
        <v>45931</v>
      </c>
      <c r="B1786" s="113">
        <f t="shared" si="846"/>
        <v>1547.0428503800001</v>
      </c>
      <c r="C1786" s="113">
        <f t="shared" si="859"/>
        <v>1118.26761816</v>
      </c>
      <c r="D1786" s="114">
        <f t="shared" si="854"/>
        <v>7245.38</v>
      </c>
      <c r="E1786" s="115">
        <f t="shared" si="868"/>
        <v>7276.54</v>
      </c>
      <c r="F1786" s="116">
        <f t="shared" si="869"/>
        <v>45891</v>
      </c>
      <c r="G1786" s="117">
        <f t="shared" si="847"/>
        <v>4.3006716003852752E-3</v>
      </c>
      <c r="H1786" s="118">
        <f t="shared" si="860"/>
        <v>45950</v>
      </c>
      <c r="I1786" s="118">
        <f t="shared" si="848"/>
        <v>45950</v>
      </c>
      <c r="J1786" s="119">
        <f t="shared" si="855"/>
        <v>20</v>
      </c>
      <c r="K1786" s="119">
        <f t="shared" si="870"/>
        <v>7</v>
      </c>
      <c r="L1786" s="8">
        <f t="shared" si="856"/>
        <v>1.0015031299999999</v>
      </c>
      <c r="M1786" s="120">
        <f t="shared" si="871"/>
        <v>1.0043006699999999</v>
      </c>
      <c r="N1786" s="120">
        <f t="shared" si="864"/>
        <v>1.376649810093117</v>
      </c>
      <c r="O1786" s="113">
        <f t="shared" si="867"/>
        <v>1.3787190899999999</v>
      </c>
      <c r="P1786" s="113">
        <f t="shared" si="849"/>
        <v>1541.7769128800001</v>
      </c>
      <c r="Q1786" s="11">
        <f t="shared" si="861"/>
        <v>0</v>
      </c>
      <c r="R1786" s="30">
        <f t="shared" si="857"/>
        <v>0</v>
      </c>
      <c r="S1786" s="8">
        <f t="shared" si="850"/>
        <v>0</v>
      </c>
      <c r="T1786" s="122">
        <f t="shared" si="858"/>
        <v>0.13059999999999999</v>
      </c>
      <c r="U1786" s="121">
        <f t="shared" si="866"/>
        <v>7</v>
      </c>
      <c r="V1786" s="121">
        <v>252</v>
      </c>
      <c r="W1786" s="120">
        <f t="shared" si="851"/>
        <v>1.0034154989999999</v>
      </c>
      <c r="X1786" s="113">
        <f t="shared" si="865"/>
        <v>5.2659374999999997</v>
      </c>
      <c r="Y1786" s="113">
        <f t="shared" si="852"/>
        <v>0</v>
      </c>
      <c r="Z1786" s="125" t="str">
        <f t="shared" si="862"/>
        <v>J=</v>
      </c>
      <c r="AA1786" s="118">
        <f t="shared" si="863"/>
        <v>45950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>
        <f t="shared" si="853"/>
        <v>45932</v>
      </c>
      <c r="B1787" s="113">
        <f t="shared" si="846"/>
        <v>1548.1287479299999</v>
      </c>
      <c r="C1787" s="113">
        <f t="shared" si="859"/>
        <v>1118.26761816</v>
      </c>
      <c r="D1787" s="114">
        <f t="shared" si="854"/>
        <v>7245.38</v>
      </c>
      <c r="E1787" s="115">
        <f t="shared" si="868"/>
        <v>7276.54</v>
      </c>
      <c r="F1787" s="116">
        <f t="shared" si="869"/>
        <v>45891</v>
      </c>
      <c r="G1787" s="117">
        <f t="shared" si="847"/>
        <v>4.3006716003852752E-3</v>
      </c>
      <c r="H1787" s="118">
        <f t="shared" si="860"/>
        <v>45950</v>
      </c>
      <c r="I1787" s="118">
        <f t="shared" si="848"/>
        <v>45950</v>
      </c>
      <c r="J1787" s="119">
        <f t="shared" si="855"/>
        <v>20</v>
      </c>
      <c r="K1787" s="119">
        <f t="shared" si="870"/>
        <v>8</v>
      </c>
      <c r="L1787" s="8">
        <f t="shared" si="856"/>
        <v>1.00171805</v>
      </c>
      <c r="M1787" s="120">
        <f t="shared" si="871"/>
        <v>1.0043006699999999</v>
      </c>
      <c r="N1787" s="120">
        <f t="shared" si="864"/>
        <v>1.376649810093117</v>
      </c>
      <c r="O1787" s="113">
        <f t="shared" si="867"/>
        <v>1.3790149599999999</v>
      </c>
      <c r="P1787" s="113">
        <f t="shared" si="849"/>
        <v>1542.10777472</v>
      </c>
      <c r="Q1787" s="11">
        <f t="shared" si="861"/>
        <v>0</v>
      </c>
      <c r="R1787" s="30">
        <f t="shared" si="857"/>
        <v>0</v>
      </c>
      <c r="S1787" s="8">
        <f t="shared" si="850"/>
        <v>0</v>
      </c>
      <c r="T1787" s="122">
        <f t="shared" si="858"/>
        <v>0.13059999999999999</v>
      </c>
      <c r="U1787" s="121">
        <f t="shared" si="866"/>
        <v>8</v>
      </c>
      <c r="V1787" s="121">
        <v>252</v>
      </c>
      <c r="W1787" s="120">
        <f t="shared" si="851"/>
        <v>1.003904379</v>
      </c>
      <c r="X1787" s="113">
        <f t="shared" si="865"/>
        <v>6.0209732100000002</v>
      </c>
      <c r="Y1787" s="113">
        <f t="shared" si="852"/>
        <v>0</v>
      </c>
      <c r="Z1787" s="125" t="str">
        <f t="shared" si="862"/>
        <v>J=</v>
      </c>
      <c r="AA1787" s="118">
        <f t="shared" si="863"/>
        <v>45950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>
        <f t="shared" si="853"/>
        <v>45933</v>
      </c>
      <c r="B1788" s="113">
        <f t="shared" si="846"/>
        <v>1549.2153922299999</v>
      </c>
      <c r="C1788" s="113">
        <f t="shared" si="859"/>
        <v>1118.26761816</v>
      </c>
      <c r="D1788" s="114">
        <f t="shared" si="854"/>
        <v>7245.38</v>
      </c>
      <c r="E1788" s="115">
        <f t="shared" si="868"/>
        <v>7276.54</v>
      </c>
      <c r="F1788" s="116">
        <f t="shared" si="869"/>
        <v>45891</v>
      </c>
      <c r="G1788" s="117">
        <f t="shared" si="847"/>
        <v>4.3006716003852752E-3</v>
      </c>
      <c r="H1788" s="118">
        <f t="shared" si="860"/>
        <v>45950</v>
      </c>
      <c r="I1788" s="118">
        <f t="shared" si="848"/>
        <v>45950</v>
      </c>
      <c r="J1788" s="119">
        <f t="shared" si="855"/>
        <v>20</v>
      </c>
      <c r="K1788" s="119">
        <f t="shared" si="870"/>
        <v>9</v>
      </c>
      <c r="L1788" s="8">
        <f t="shared" si="856"/>
        <v>1.0019330099999999</v>
      </c>
      <c r="M1788" s="120">
        <f t="shared" si="871"/>
        <v>1.0043006699999999</v>
      </c>
      <c r="N1788" s="120">
        <f t="shared" si="864"/>
        <v>1.376649810093117</v>
      </c>
      <c r="O1788" s="113">
        <f t="shared" si="867"/>
        <v>1.37931088</v>
      </c>
      <c r="P1788" s="113">
        <f t="shared" si="849"/>
        <v>1542.43869247</v>
      </c>
      <c r="Q1788" s="11">
        <f t="shared" si="861"/>
        <v>0</v>
      </c>
      <c r="R1788" s="30">
        <f t="shared" si="857"/>
        <v>0</v>
      </c>
      <c r="S1788" s="8">
        <f t="shared" si="850"/>
        <v>0</v>
      </c>
      <c r="T1788" s="122">
        <f t="shared" si="858"/>
        <v>0.13059999999999999</v>
      </c>
      <c r="U1788" s="121">
        <f t="shared" si="866"/>
        <v>9</v>
      </c>
      <c r="V1788" s="121">
        <v>252</v>
      </c>
      <c r="W1788" s="120">
        <f t="shared" si="851"/>
        <v>1.0043934969999999</v>
      </c>
      <c r="X1788" s="113">
        <f t="shared" si="865"/>
        <v>6.7766997599999996</v>
      </c>
      <c r="Y1788" s="113">
        <f t="shared" si="852"/>
        <v>0</v>
      </c>
      <c r="Z1788" s="125" t="str">
        <f t="shared" si="862"/>
        <v>J=</v>
      </c>
      <c r="AA1788" s="118">
        <f t="shared" si="863"/>
        <v>45950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>
        <f t="shared" si="853"/>
        <v>45934</v>
      </c>
      <c r="B1789" s="113">
        <f t="shared" si="846"/>
        <v>1550.3028173399998</v>
      </c>
      <c r="C1789" s="113">
        <f t="shared" si="859"/>
        <v>1118.26761816</v>
      </c>
      <c r="D1789" s="114">
        <f t="shared" si="854"/>
        <v>7245.38</v>
      </c>
      <c r="E1789" s="115">
        <f t="shared" si="868"/>
        <v>7276.54</v>
      </c>
      <c r="F1789" s="116">
        <f t="shared" si="869"/>
        <v>45891</v>
      </c>
      <c r="G1789" s="117">
        <f t="shared" si="847"/>
        <v>4.3006716003852752E-3</v>
      </c>
      <c r="H1789" s="118">
        <f t="shared" si="860"/>
        <v>45950</v>
      </c>
      <c r="I1789" s="118">
        <f t="shared" si="848"/>
        <v>45950</v>
      </c>
      <c r="J1789" s="119">
        <f t="shared" si="855"/>
        <v>20</v>
      </c>
      <c r="K1789" s="119">
        <f t="shared" si="870"/>
        <v>10</v>
      </c>
      <c r="L1789" s="8">
        <f t="shared" si="856"/>
        <v>1.0021480199999999</v>
      </c>
      <c r="M1789" s="120">
        <f t="shared" si="871"/>
        <v>1.0043006699999999</v>
      </c>
      <c r="N1789" s="120">
        <f t="shared" si="864"/>
        <v>1.376649810093117</v>
      </c>
      <c r="O1789" s="113">
        <f t="shared" si="867"/>
        <v>1.3796068800000001</v>
      </c>
      <c r="P1789" s="113">
        <f t="shared" si="849"/>
        <v>1542.7696996899999</v>
      </c>
      <c r="Q1789" s="11">
        <f t="shared" si="861"/>
        <v>0</v>
      </c>
      <c r="R1789" s="30">
        <f t="shared" si="857"/>
        <v>0</v>
      </c>
      <c r="S1789" s="8">
        <f t="shared" si="850"/>
        <v>0</v>
      </c>
      <c r="T1789" s="122">
        <f t="shared" si="858"/>
        <v>0.13059999999999999</v>
      </c>
      <c r="U1789" s="121">
        <f t="shared" si="866"/>
        <v>10</v>
      </c>
      <c r="V1789" s="121">
        <v>252</v>
      </c>
      <c r="W1789" s="120">
        <f t="shared" si="851"/>
        <v>1.004882853</v>
      </c>
      <c r="X1789" s="113">
        <f t="shared" si="865"/>
        <v>7.5331176500000003</v>
      </c>
      <c r="Y1789" s="113">
        <f t="shared" si="852"/>
        <v>0</v>
      </c>
      <c r="Z1789" s="125" t="str">
        <f t="shared" si="862"/>
        <v>J=</v>
      </c>
      <c r="AA1789" s="118">
        <f t="shared" si="863"/>
        <v>45950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>
        <f t="shared" si="853"/>
        <v>45935</v>
      </c>
      <c r="B1790" s="113">
        <f t="shared" si="846"/>
        <v>1550.3028173399998</v>
      </c>
      <c r="C1790" s="113">
        <f t="shared" si="859"/>
        <v>1118.26761816</v>
      </c>
      <c r="D1790" s="114">
        <f t="shared" si="854"/>
        <v>7245.38</v>
      </c>
      <c r="E1790" s="115">
        <f t="shared" si="868"/>
        <v>7276.54</v>
      </c>
      <c r="F1790" s="116">
        <f t="shared" si="869"/>
        <v>45891</v>
      </c>
      <c r="G1790" s="117">
        <f t="shared" si="847"/>
        <v>4.3006716003852752E-3</v>
      </c>
      <c r="H1790" s="118">
        <f t="shared" si="860"/>
        <v>45950</v>
      </c>
      <c r="I1790" s="118">
        <f t="shared" si="848"/>
        <v>45950</v>
      </c>
      <c r="J1790" s="119">
        <f t="shared" si="855"/>
        <v>20</v>
      </c>
      <c r="K1790" s="119">
        <f t="shared" si="870"/>
        <v>10</v>
      </c>
      <c r="L1790" s="8">
        <f t="shared" si="856"/>
        <v>1.0021480199999999</v>
      </c>
      <c r="M1790" s="120">
        <f t="shared" si="871"/>
        <v>1.0043006699999999</v>
      </c>
      <c r="N1790" s="120">
        <f t="shared" si="864"/>
        <v>1.376649810093117</v>
      </c>
      <c r="O1790" s="113">
        <f t="shared" si="867"/>
        <v>1.3796068800000001</v>
      </c>
      <c r="P1790" s="113">
        <f t="shared" si="849"/>
        <v>1542.7696996899999</v>
      </c>
      <c r="Q1790" s="11">
        <f t="shared" si="861"/>
        <v>0</v>
      </c>
      <c r="R1790" s="30">
        <f t="shared" si="857"/>
        <v>0</v>
      </c>
      <c r="S1790" s="8">
        <f t="shared" si="850"/>
        <v>0</v>
      </c>
      <c r="T1790" s="122">
        <f t="shared" si="858"/>
        <v>0.13059999999999999</v>
      </c>
      <c r="U1790" s="121">
        <f t="shared" si="866"/>
        <v>10</v>
      </c>
      <c r="V1790" s="121">
        <v>252</v>
      </c>
      <c r="W1790" s="120">
        <f t="shared" si="851"/>
        <v>1.004882853</v>
      </c>
      <c r="X1790" s="113">
        <f t="shared" si="865"/>
        <v>7.5331176500000003</v>
      </c>
      <c r="Y1790" s="113">
        <f t="shared" si="852"/>
        <v>0</v>
      </c>
      <c r="Z1790" s="125" t="str">
        <f t="shared" si="862"/>
        <v>J=</v>
      </c>
      <c r="AA1790" s="118">
        <f t="shared" si="863"/>
        <v>45950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>
        <f t="shared" si="853"/>
        <v>45936</v>
      </c>
      <c r="B1791" s="113">
        <f t="shared" si="846"/>
        <v>1550.3028173399998</v>
      </c>
      <c r="C1791" s="113">
        <f t="shared" si="859"/>
        <v>1118.26761816</v>
      </c>
      <c r="D1791" s="114">
        <f t="shared" si="854"/>
        <v>7245.38</v>
      </c>
      <c r="E1791" s="115">
        <f t="shared" si="868"/>
        <v>7276.54</v>
      </c>
      <c r="F1791" s="116">
        <f t="shared" si="869"/>
        <v>45891</v>
      </c>
      <c r="G1791" s="117">
        <f t="shared" si="847"/>
        <v>4.3006716003852752E-3</v>
      </c>
      <c r="H1791" s="118">
        <f t="shared" si="860"/>
        <v>45950</v>
      </c>
      <c r="I1791" s="118">
        <f t="shared" si="848"/>
        <v>45950</v>
      </c>
      <c r="J1791" s="119">
        <f t="shared" si="855"/>
        <v>20</v>
      </c>
      <c r="K1791" s="119">
        <f t="shared" si="870"/>
        <v>10</v>
      </c>
      <c r="L1791" s="8">
        <f t="shared" si="856"/>
        <v>1.0021480199999999</v>
      </c>
      <c r="M1791" s="120">
        <f t="shared" si="871"/>
        <v>1.0043006699999999</v>
      </c>
      <c r="N1791" s="120">
        <f t="shared" si="864"/>
        <v>1.376649810093117</v>
      </c>
      <c r="O1791" s="113">
        <f t="shared" si="867"/>
        <v>1.3796068800000001</v>
      </c>
      <c r="P1791" s="113">
        <f t="shared" si="849"/>
        <v>1542.7696996899999</v>
      </c>
      <c r="Q1791" s="11">
        <f t="shared" si="861"/>
        <v>0</v>
      </c>
      <c r="R1791" s="30">
        <f t="shared" si="857"/>
        <v>0</v>
      </c>
      <c r="S1791" s="8">
        <f t="shared" si="850"/>
        <v>0</v>
      </c>
      <c r="T1791" s="122">
        <f t="shared" si="858"/>
        <v>0.13059999999999999</v>
      </c>
      <c r="U1791" s="121">
        <f t="shared" si="866"/>
        <v>10</v>
      </c>
      <c r="V1791" s="121">
        <v>252</v>
      </c>
      <c r="W1791" s="120">
        <f t="shared" si="851"/>
        <v>1.004882853</v>
      </c>
      <c r="X1791" s="113">
        <f t="shared" si="865"/>
        <v>7.5331176500000003</v>
      </c>
      <c r="Y1791" s="113">
        <f t="shared" si="852"/>
        <v>0</v>
      </c>
      <c r="Z1791" s="125" t="str">
        <f t="shared" si="862"/>
        <v>J=</v>
      </c>
      <c r="AA1791" s="118">
        <f t="shared" si="863"/>
        <v>45950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>
        <f t="shared" si="853"/>
        <v>45937</v>
      </c>
      <c r="B1792" s="113">
        <f t="shared" si="846"/>
        <v>1551.3910026599999</v>
      </c>
      <c r="C1792" s="113">
        <f t="shared" si="859"/>
        <v>1118.26761816</v>
      </c>
      <c r="D1792" s="114">
        <f t="shared" si="854"/>
        <v>7245.38</v>
      </c>
      <c r="E1792" s="115">
        <f t="shared" si="868"/>
        <v>7276.54</v>
      </c>
      <c r="F1792" s="116">
        <f t="shared" si="869"/>
        <v>45891</v>
      </c>
      <c r="G1792" s="117">
        <f t="shared" si="847"/>
        <v>4.3006716003852752E-3</v>
      </c>
      <c r="H1792" s="118">
        <f t="shared" si="860"/>
        <v>45950</v>
      </c>
      <c r="I1792" s="118">
        <f t="shared" si="848"/>
        <v>45950</v>
      </c>
      <c r="J1792" s="119">
        <f t="shared" si="855"/>
        <v>20</v>
      </c>
      <c r="K1792" s="119">
        <f t="shared" si="870"/>
        <v>11</v>
      </c>
      <c r="L1792" s="8">
        <f t="shared" si="856"/>
        <v>1.0023630800000001</v>
      </c>
      <c r="M1792" s="120">
        <f t="shared" si="871"/>
        <v>1.0043006699999999</v>
      </c>
      <c r="N1792" s="120">
        <f t="shared" si="864"/>
        <v>1.376649810093117</v>
      </c>
      <c r="O1792" s="113">
        <f t="shared" si="867"/>
        <v>1.37990294</v>
      </c>
      <c r="P1792" s="113">
        <f t="shared" si="849"/>
        <v>1543.100774</v>
      </c>
      <c r="Q1792" s="11">
        <f t="shared" si="861"/>
        <v>0</v>
      </c>
      <c r="R1792" s="30">
        <f t="shared" si="857"/>
        <v>0</v>
      </c>
      <c r="S1792" s="8">
        <f t="shared" si="850"/>
        <v>0</v>
      </c>
      <c r="T1792" s="122">
        <f t="shared" si="858"/>
        <v>0.13059999999999999</v>
      </c>
      <c r="U1792" s="121">
        <f t="shared" si="866"/>
        <v>11</v>
      </c>
      <c r="V1792" s="121">
        <v>252</v>
      </c>
      <c r="W1792" s="120">
        <f t="shared" si="851"/>
        <v>1.0053724479999999</v>
      </c>
      <c r="X1792" s="113">
        <f t="shared" si="865"/>
        <v>8.2902286600000004</v>
      </c>
      <c r="Y1792" s="113">
        <f t="shared" si="852"/>
        <v>0</v>
      </c>
      <c r="Z1792" s="125" t="str">
        <f t="shared" si="862"/>
        <v>J=</v>
      </c>
      <c r="AA1792" s="118">
        <f t="shared" si="863"/>
        <v>45950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>
        <f t="shared" si="853"/>
        <v>45938</v>
      </c>
      <c r="B1793" s="113">
        <f t="shared" si="846"/>
        <v>1552.479947</v>
      </c>
      <c r="C1793" s="113">
        <f t="shared" si="859"/>
        <v>1118.26761816</v>
      </c>
      <c r="D1793" s="114">
        <f t="shared" si="854"/>
        <v>7245.38</v>
      </c>
      <c r="E1793" s="115">
        <f t="shared" si="868"/>
        <v>7276.54</v>
      </c>
      <c r="F1793" s="116">
        <f t="shared" si="869"/>
        <v>45891</v>
      </c>
      <c r="G1793" s="117">
        <f t="shared" si="847"/>
        <v>4.3006716003852752E-3</v>
      </c>
      <c r="H1793" s="118">
        <f t="shared" si="860"/>
        <v>45950</v>
      </c>
      <c r="I1793" s="118">
        <f t="shared" si="848"/>
        <v>45950</v>
      </c>
      <c r="J1793" s="119">
        <f t="shared" si="855"/>
        <v>20</v>
      </c>
      <c r="K1793" s="119">
        <f t="shared" si="870"/>
        <v>12</v>
      </c>
      <c r="L1793" s="8">
        <f t="shared" si="856"/>
        <v>1.00257818</v>
      </c>
      <c r="M1793" s="120">
        <f t="shared" si="871"/>
        <v>1.0043006699999999</v>
      </c>
      <c r="N1793" s="120">
        <f t="shared" si="864"/>
        <v>1.376649810093117</v>
      </c>
      <c r="O1793" s="113">
        <f t="shared" si="867"/>
        <v>1.38019906</v>
      </c>
      <c r="P1793" s="113">
        <f t="shared" si="849"/>
        <v>1543.4319154100001</v>
      </c>
      <c r="Q1793" s="11">
        <f t="shared" si="861"/>
        <v>0</v>
      </c>
      <c r="R1793" s="30">
        <f t="shared" si="857"/>
        <v>0</v>
      </c>
      <c r="S1793" s="8">
        <f t="shared" si="850"/>
        <v>0</v>
      </c>
      <c r="T1793" s="122">
        <f t="shared" si="858"/>
        <v>0.13059999999999999</v>
      </c>
      <c r="U1793" s="121">
        <f t="shared" si="866"/>
        <v>12</v>
      </c>
      <c r="V1793" s="121">
        <v>252</v>
      </c>
      <c r="W1793" s="120">
        <f t="shared" si="851"/>
        <v>1.005862281</v>
      </c>
      <c r="X1793" s="113">
        <f t="shared" si="865"/>
        <v>9.0480315900000008</v>
      </c>
      <c r="Y1793" s="113">
        <f t="shared" si="852"/>
        <v>0</v>
      </c>
      <c r="Z1793" s="125" t="str">
        <f t="shared" si="862"/>
        <v>J=</v>
      </c>
      <c r="AA1793" s="118">
        <f t="shared" si="863"/>
        <v>45950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>
        <f t="shared" si="853"/>
        <v>45939</v>
      </c>
      <c r="B1794" s="113">
        <f t="shared" si="846"/>
        <v>1553.5696522200001</v>
      </c>
      <c r="C1794" s="113">
        <f t="shared" si="859"/>
        <v>1118.26761816</v>
      </c>
      <c r="D1794" s="114">
        <f t="shared" si="854"/>
        <v>7245.38</v>
      </c>
      <c r="E1794" s="115">
        <f t="shared" si="868"/>
        <v>7276.54</v>
      </c>
      <c r="F1794" s="116">
        <f t="shared" si="869"/>
        <v>45891</v>
      </c>
      <c r="G1794" s="117">
        <f t="shared" si="847"/>
        <v>4.3006716003852752E-3</v>
      </c>
      <c r="H1794" s="118">
        <f t="shared" si="860"/>
        <v>45950</v>
      </c>
      <c r="I1794" s="118">
        <f t="shared" si="848"/>
        <v>45950</v>
      </c>
      <c r="J1794" s="119">
        <f t="shared" si="855"/>
        <v>20</v>
      </c>
      <c r="K1794" s="119">
        <f t="shared" si="870"/>
        <v>13</v>
      </c>
      <c r="L1794" s="8">
        <f t="shared" si="856"/>
        <v>1.00279333</v>
      </c>
      <c r="M1794" s="120">
        <f t="shared" si="871"/>
        <v>1.0043006699999999</v>
      </c>
      <c r="N1794" s="120">
        <f t="shared" si="864"/>
        <v>1.376649810093117</v>
      </c>
      <c r="O1794" s="113">
        <f t="shared" si="867"/>
        <v>1.3804952399999999</v>
      </c>
      <c r="P1794" s="113">
        <f t="shared" si="849"/>
        <v>1543.7631239100001</v>
      </c>
      <c r="Q1794" s="11">
        <f t="shared" si="861"/>
        <v>0</v>
      </c>
      <c r="R1794" s="30">
        <f t="shared" si="857"/>
        <v>0</v>
      </c>
      <c r="S1794" s="8">
        <f t="shared" si="850"/>
        <v>0</v>
      </c>
      <c r="T1794" s="122">
        <f t="shared" si="858"/>
        <v>0.13059999999999999</v>
      </c>
      <c r="U1794" s="121">
        <f t="shared" si="866"/>
        <v>13</v>
      </c>
      <c r="V1794" s="121">
        <v>252</v>
      </c>
      <c r="W1794" s="120">
        <f t="shared" si="851"/>
        <v>1.006352353</v>
      </c>
      <c r="X1794" s="113">
        <f t="shared" si="865"/>
        <v>9.8065283099999991</v>
      </c>
      <c r="Y1794" s="113">
        <f t="shared" si="852"/>
        <v>0</v>
      </c>
      <c r="Z1794" s="125" t="str">
        <f t="shared" si="862"/>
        <v>J=</v>
      </c>
      <c r="AA1794" s="118">
        <f t="shared" si="863"/>
        <v>45950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>
        <f t="shared" si="853"/>
        <v>45940</v>
      </c>
      <c r="B1795" s="113">
        <f t="shared" si="846"/>
        <v>1554.6601411900001</v>
      </c>
      <c r="C1795" s="113">
        <f t="shared" si="859"/>
        <v>1118.26761816</v>
      </c>
      <c r="D1795" s="114">
        <f t="shared" si="854"/>
        <v>7245.38</v>
      </c>
      <c r="E1795" s="115">
        <f t="shared" si="868"/>
        <v>7276.54</v>
      </c>
      <c r="F1795" s="116">
        <f t="shared" si="869"/>
        <v>45891</v>
      </c>
      <c r="G1795" s="117">
        <f t="shared" si="847"/>
        <v>4.3006716003852752E-3</v>
      </c>
      <c r="H1795" s="118">
        <f t="shared" si="860"/>
        <v>45950</v>
      </c>
      <c r="I1795" s="118">
        <f t="shared" si="848"/>
        <v>45950</v>
      </c>
      <c r="J1795" s="119">
        <f t="shared" si="855"/>
        <v>20</v>
      </c>
      <c r="K1795" s="119">
        <f t="shared" si="870"/>
        <v>14</v>
      </c>
      <c r="L1795" s="8">
        <f t="shared" si="856"/>
        <v>1.00300853</v>
      </c>
      <c r="M1795" s="120">
        <f t="shared" si="871"/>
        <v>1.0043006699999999</v>
      </c>
      <c r="N1795" s="120">
        <f t="shared" si="864"/>
        <v>1.376649810093117</v>
      </c>
      <c r="O1795" s="113">
        <f t="shared" si="867"/>
        <v>1.3807914999999999</v>
      </c>
      <c r="P1795" s="113">
        <f t="shared" si="849"/>
        <v>1544.09442188</v>
      </c>
      <c r="Q1795" s="11">
        <f t="shared" si="861"/>
        <v>0</v>
      </c>
      <c r="R1795" s="30">
        <f t="shared" si="857"/>
        <v>0</v>
      </c>
      <c r="S1795" s="8">
        <f t="shared" si="850"/>
        <v>0</v>
      </c>
      <c r="T1795" s="122">
        <f t="shared" si="858"/>
        <v>0.13059999999999999</v>
      </c>
      <c r="U1795" s="121">
        <f t="shared" si="866"/>
        <v>14</v>
      </c>
      <c r="V1795" s="121">
        <v>252</v>
      </c>
      <c r="W1795" s="120">
        <f t="shared" si="851"/>
        <v>1.0068426640000001</v>
      </c>
      <c r="X1795" s="113">
        <f t="shared" si="865"/>
        <v>10.56571931</v>
      </c>
      <c r="Y1795" s="113">
        <f t="shared" si="852"/>
        <v>0</v>
      </c>
      <c r="Z1795" s="125" t="str">
        <f t="shared" si="862"/>
        <v>J=</v>
      </c>
      <c r="AA1795" s="118">
        <f t="shared" si="863"/>
        <v>45950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>
        <f t="shared" si="853"/>
        <v>45941</v>
      </c>
      <c r="B1796" s="113">
        <f t="shared" si="846"/>
        <v>1555.75137892</v>
      </c>
      <c r="C1796" s="113">
        <f t="shared" si="859"/>
        <v>1118.26761816</v>
      </c>
      <c r="D1796" s="114">
        <f t="shared" si="854"/>
        <v>7245.38</v>
      </c>
      <c r="E1796" s="115">
        <f t="shared" si="868"/>
        <v>7276.54</v>
      </c>
      <c r="F1796" s="116">
        <f t="shared" si="869"/>
        <v>45891</v>
      </c>
      <c r="G1796" s="117">
        <f t="shared" si="847"/>
        <v>4.3006716003852752E-3</v>
      </c>
      <c r="H1796" s="118">
        <f t="shared" si="860"/>
        <v>45950</v>
      </c>
      <c r="I1796" s="118">
        <f t="shared" si="848"/>
        <v>45950</v>
      </c>
      <c r="J1796" s="119">
        <f t="shared" si="855"/>
        <v>20</v>
      </c>
      <c r="K1796" s="119">
        <f t="shared" si="870"/>
        <v>15</v>
      </c>
      <c r="L1796" s="8">
        <f t="shared" si="856"/>
        <v>1.00322377</v>
      </c>
      <c r="M1796" s="120">
        <f t="shared" si="871"/>
        <v>1.0043006699999999</v>
      </c>
      <c r="N1796" s="120">
        <f t="shared" si="864"/>
        <v>1.376649810093117</v>
      </c>
      <c r="O1796" s="113">
        <f t="shared" si="867"/>
        <v>1.3810878099999999</v>
      </c>
      <c r="P1796" s="113">
        <f t="shared" si="849"/>
        <v>1544.42577575</v>
      </c>
      <c r="Q1796" s="11">
        <f t="shared" si="861"/>
        <v>0</v>
      </c>
      <c r="R1796" s="30">
        <f t="shared" si="857"/>
        <v>0</v>
      </c>
      <c r="S1796" s="8">
        <f t="shared" si="850"/>
        <v>0</v>
      </c>
      <c r="T1796" s="122">
        <f t="shared" si="858"/>
        <v>0.13059999999999999</v>
      </c>
      <c r="U1796" s="121">
        <f t="shared" si="866"/>
        <v>15</v>
      </c>
      <c r="V1796" s="121">
        <v>252</v>
      </c>
      <c r="W1796" s="120">
        <f t="shared" si="851"/>
        <v>1.0073332129999999</v>
      </c>
      <c r="X1796" s="113">
        <f t="shared" si="865"/>
        <v>11.325603170000001</v>
      </c>
      <c r="Y1796" s="113">
        <f t="shared" si="852"/>
        <v>0</v>
      </c>
      <c r="Z1796" s="125" t="str">
        <f t="shared" si="862"/>
        <v>J=</v>
      </c>
      <c r="AA1796" s="118">
        <f t="shared" si="863"/>
        <v>45950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>
        <f t="shared" si="853"/>
        <v>45942</v>
      </c>
      <c r="B1797" s="113">
        <f t="shared" si="846"/>
        <v>1555.75137892</v>
      </c>
      <c r="C1797" s="113">
        <f t="shared" si="859"/>
        <v>1118.26761816</v>
      </c>
      <c r="D1797" s="114">
        <f t="shared" si="854"/>
        <v>7245.38</v>
      </c>
      <c r="E1797" s="115">
        <f t="shared" si="868"/>
        <v>7276.54</v>
      </c>
      <c r="F1797" s="116">
        <f t="shared" si="869"/>
        <v>45891</v>
      </c>
      <c r="G1797" s="117">
        <f t="shared" si="847"/>
        <v>4.3006716003852752E-3</v>
      </c>
      <c r="H1797" s="118">
        <f t="shared" si="860"/>
        <v>45950</v>
      </c>
      <c r="I1797" s="118">
        <f t="shared" si="848"/>
        <v>45950</v>
      </c>
      <c r="J1797" s="119">
        <f t="shared" si="855"/>
        <v>20</v>
      </c>
      <c r="K1797" s="119">
        <f t="shared" si="870"/>
        <v>15</v>
      </c>
      <c r="L1797" s="8">
        <f t="shared" si="856"/>
        <v>1.00322377</v>
      </c>
      <c r="M1797" s="120">
        <f t="shared" si="871"/>
        <v>1.0043006699999999</v>
      </c>
      <c r="N1797" s="120">
        <f t="shared" si="864"/>
        <v>1.376649810093117</v>
      </c>
      <c r="O1797" s="113">
        <f t="shared" si="867"/>
        <v>1.3810878099999999</v>
      </c>
      <c r="P1797" s="113">
        <f t="shared" si="849"/>
        <v>1544.42577575</v>
      </c>
      <c r="Q1797" s="11">
        <f t="shared" si="861"/>
        <v>0</v>
      </c>
      <c r="R1797" s="30">
        <f t="shared" si="857"/>
        <v>0</v>
      </c>
      <c r="S1797" s="8">
        <f t="shared" si="850"/>
        <v>0</v>
      </c>
      <c r="T1797" s="122">
        <f t="shared" si="858"/>
        <v>0.13059999999999999</v>
      </c>
      <c r="U1797" s="121">
        <f t="shared" si="866"/>
        <v>15</v>
      </c>
      <c r="V1797" s="121">
        <v>252</v>
      </c>
      <c r="W1797" s="120">
        <f t="shared" si="851"/>
        <v>1.0073332129999999</v>
      </c>
      <c r="X1797" s="113">
        <f t="shared" si="865"/>
        <v>11.325603170000001</v>
      </c>
      <c r="Y1797" s="113">
        <f t="shared" si="852"/>
        <v>0</v>
      </c>
      <c r="Z1797" s="125" t="str">
        <f t="shared" si="862"/>
        <v>J=</v>
      </c>
      <c r="AA1797" s="118">
        <f t="shared" si="863"/>
        <v>45950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>
        <f t="shared" si="853"/>
        <v>45943</v>
      </c>
      <c r="B1798" s="113">
        <f t="shared" si="846"/>
        <v>1555.75137892</v>
      </c>
      <c r="C1798" s="113">
        <f t="shared" si="859"/>
        <v>1118.26761816</v>
      </c>
      <c r="D1798" s="114">
        <f t="shared" si="854"/>
        <v>7245.38</v>
      </c>
      <c r="E1798" s="115">
        <f t="shared" si="868"/>
        <v>7276.54</v>
      </c>
      <c r="F1798" s="116">
        <f t="shared" si="869"/>
        <v>45891</v>
      </c>
      <c r="G1798" s="117">
        <f t="shared" si="847"/>
        <v>4.3006716003852752E-3</v>
      </c>
      <c r="H1798" s="118">
        <f t="shared" si="860"/>
        <v>45950</v>
      </c>
      <c r="I1798" s="118">
        <f t="shared" si="848"/>
        <v>45950</v>
      </c>
      <c r="J1798" s="119">
        <f t="shared" si="855"/>
        <v>20</v>
      </c>
      <c r="K1798" s="119">
        <f t="shared" si="870"/>
        <v>15</v>
      </c>
      <c r="L1798" s="8">
        <f t="shared" si="856"/>
        <v>1.00322377</v>
      </c>
      <c r="M1798" s="120">
        <f t="shared" si="871"/>
        <v>1.0043006699999999</v>
      </c>
      <c r="N1798" s="120">
        <f t="shared" si="864"/>
        <v>1.376649810093117</v>
      </c>
      <c r="O1798" s="113">
        <f t="shared" si="867"/>
        <v>1.3810878099999999</v>
      </c>
      <c r="P1798" s="113">
        <f t="shared" si="849"/>
        <v>1544.42577575</v>
      </c>
      <c r="Q1798" s="11">
        <f t="shared" si="861"/>
        <v>0</v>
      </c>
      <c r="R1798" s="30">
        <f t="shared" si="857"/>
        <v>0</v>
      </c>
      <c r="S1798" s="8">
        <f t="shared" si="850"/>
        <v>0</v>
      </c>
      <c r="T1798" s="122">
        <f t="shared" si="858"/>
        <v>0.13059999999999999</v>
      </c>
      <c r="U1798" s="121">
        <f t="shared" si="866"/>
        <v>15</v>
      </c>
      <c r="V1798" s="121">
        <v>252</v>
      </c>
      <c r="W1798" s="120">
        <f t="shared" si="851"/>
        <v>1.0073332129999999</v>
      </c>
      <c r="X1798" s="113">
        <f t="shared" si="865"/>
        <v>11.325603170000001</v>
      </c>
      <c r="Y1798" s="113">
        <f t="shared" si="852"/>
        <v>0</v>
      </c>
      <c r="Z1798" s="125" t="str">
        <f t="shared" si="862"/>
        <v>J=</v>
      </c>
      <c r="AA1798" s="118">
        <f t="shared" si="863"/>
        <v>45950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>
        <f t="shared" si="853"/>
        <v>45944</v>
      </c>
      <c r="B1799" s="113">
        <f t="shared" si="846"/>
        <v>1556.8433913900001</v>
      </c>
      <c r="C1799" s="113">
        <f t="shared" si="859"/>
        <v>1118.26761816</v>
      </c>
      <c r="D1799" s="114">
        <f t="shared" si="854"/>
        <v>7245.38</v>
      </c>
      <c r="E1799" s="115">
        <f t="shared" si="868"/>
        <v>7276.54</v>
      </c>
      <c r="F1799" s="116">
        <f t="shared" si="869"/>
        <v>45891</v>
      </c>
      <c r="G1799" s="117">
        <f t="shared" si="847"/>
        <v>4.3006716003852752E-3</v>
      </c>
      <c r="H1799" s="118">
        <f t="shared" si="860"/>
        <v>45950</v>
      </c>
      <c r="I1799" s="118">
        <f t="shared" si="848"/>
        <v>45950</v>
      </c>
      <c r="J1799" s="119">
        <f t="shared" si="855"/>
        <v>20</v>
      </c>
      <c r="K1799" s="119">
        <f t="shared" si="870"/>
        <v>16</v>
      </c>
      <c r="L1799" s="8">
        <f t="shared" si="856"/>
        <v>1.00343906</v>
      </c>
      <c r="M1799" s="120">
        <f t="shared" si="871"/>
        <v>1.0043006699999999</v>
      </c>
      <c r="N1799" s="120">
        <f t="shared" si="864"/>
        <v>1.376649810093117</v>
      </c>
      <c r="O1799" s="113">
        <f t="shared" si="867"/>
        <v>1.3813841899999999</v>
      </c>
      <c r="P1799" s="113">
        <f t="shared" si="849"/>
        <v>1544.75720791</v>
      </c>
      <c r="Q1799" s="11">
        <f t="shared" si="861"/>
        <v>0</v>
      </c>
      <c r="R1799" s="30">
        <f t="shared" si="857"/>
        <v>0</v>
      </c>
      <c r="S1799" s="8">
        <f t="shared" si="850"/>
        <v>0</v>
      </c>
      <c r="T1799" s="122">
        <f t="shared" si="858"/>
        <v>0.13059999999999999</v>
      </c>
      <c r="U1799" s="121">
        <f t="shared" si="866"/>
        <v>16</v>
      </c>
      <c r="V1799" s="121">
        <v>252</v>
      </c>
      <c r="W1799" s="120">
        <f t="shared" si="851"/>
        <v>1.007824002</v>
      </c>
      <c r="X1799" s="113">
        <f t="shared" si="865"/>
        <v>12.086183480000001</v>
      </c>
      <c r="Y1799" s="113">
        <f t="shared" si="852"/>
        <v>0</v>
      </c>
      <c r="Z1799" s="125" t="str">
        <f t="shared" si="862"/>
        <v>J=</v>
      </c>
      <c r="AA1799" s="118">
        <f t="shared" si="863"/>
        <v>45950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>
        <f t="shared" si="853"/>
        <v>45945</v>
      </c>
      <c r="B1800" s="113">
        <f t="shared" si="846"/>
        <v>1557.9361548300001</v>
      </c>
      <c r="C1800" s="113">
        <f t="shared" si="859"/>
        <v>1118.26761816</v>
      </c>
      <c r="D1800" s="114">
        <f t="shared" si="854"/>
        <v>7245.38</v>
      </c>
      <c r="E1800" s="115">
        <f t="shared" si="868"/>
        <v>7276.54</v>
      </c>
      <c r="F1800" s="116">
        <f t="shared" si="869"/>
        <v>45891</v>
      </c>
      <c r="G1800" s="117">
        <f t="shared" si="847"/>
        <v>4.3006716003852752E-3</v>
      </c>
      <c r="H1800" s="118">
        <f t="shared" si="860"/>
        <v>45950</v>
      </c>
      <c r="I1800" s="118">
        <f t="shared" si="848"/>
        <v>45950</v>
      </c>
      <c r="J1800" s="119">
        <f t="shared" si="855"/>
        <v>20</v>
      </c>
      <c r="K1800" s="119">
        <f t="shared" si="870"/>
        <v>17</v>
      </c>
      <c r="L1800" s="8">
        <f t="shared" si="856"/>
        <v>1.0036543899999999</v>
      </c>
      <c r="M1800" s="120">
        <f t="shared" si="871"/>
        <v>1.0043006699999999</v>
      </c>
      <c r="N1800" s="120">
        <f t="shared" si="864"/>
        <v>1.376649810093117</v>
      </c>
      <c r="O1800" s="113">
        <f t="shared" si="867"/>
        <v>1.38168062</v>
      </c>
      <c r="P1800" s="113">
        <f t="shared" si="849"/>
        <v>1545.08869598</v>
      </c>
      <c r="Q1800" s="11">
        <f t="shared" si="861"/>
        <v>0</v>
      </c>
      <c r="R1800" s="30">
        <f t="shared" si="857"/>
        <v>0</v>
      </c>
      <c r="S1800" s="8">
        <f t="shared" si="850"/>
        <v>0</v>
      </c>
      <c r="T1800" s="122">
        <f t="shared" si="858"/>
        <v>0.13059999999999999</v>
      </c>
      <c r="U1800" s="121">
        <f t="shared" si="866"/>
        <v>17</v>
      </c>
      <c r="V1800" s="121">
        <v>252</v>
      </c>
      <c r="W1800" s="120">
        <f t="shared" si="851"/>
        <v>1.0083150299999999</v>
      </c>
      <c r="X1800" s="113">
        <f t="shared" si="865"/>
        <v>12.847458850000001</v>
      </c>
      <c r="Y1800" s="113">
        <f t="shared" si="852"/>
        <v>0</v>
      </c>
      <c r="Z1800" s="125" t="str">
        <f t="shared" si="862"/>
        <v>J=</v>
      </c>
      <c r="AA1800" s="118">
        <f t="shared" si="863"/>
        <v>45950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>
        <f t="shared" si="853"/>
        <v>45946</v>
      </c>
      <c r="B1801" s="113">
        <f t="shared" si="846"/>
        <v>1559.02969214</v>
      </c>
      <c r="C1801" s="113">
        <f t="shared" si="859"/>
        <v>1118.26761816</v>
      </c>
      <c r="D1801" s="114">
        <f t="shared" si="854"/>
        <v>7245.38</v>
      </c>
      <c r="E1801" s="115">
        <f t="shared" si="868"/>
        <v>7276.54</v>
      </c>
      <c r="F1801" s="116">
        <f t="shared" si="869"/>
        <v>45891</v>
      </c>
      <c r="G1801" s="117">
        <f t="shared" si="847"/>
        <v>4.3006716003852752E-3</v>
      </c>
      <c r="H1801" s="118">
        <f t="shared" si="860"/>
        <v>45950</v>
      </c>
      <c r="I1801" s="118">
        <f t="shared" si="848"/>
        <v>45950</v>
      </c>
      <c r="J1801" s="119">
        <f t="shared" si="855"/>
        <v>20</v>
      </c>
      <c r="K1801" s="119">
        <f t="shared" si="870"/>
        <v>18</v>
      </c>
      <c r="L1801" s="8">
        <f t="shared" si="856"/>
        <v>1.0038697700000001</v>
      </c>
      <c r="M1801" s="120">
        <f t="shared" si="871"/>
        <v>1.0043006699999999</v>
      </c>
      <c r="N1801" s="120">
        <f t="shared" si="864"/>
        <v>1.376649810093117</v>
      </c>
      <c r="O1801" s="113">
        <f t="shared" si="867"/>
        <v>1.3819771199999999</v>
      </c>
      <c r="P1801" s="113">
        <f t="shared" si="849"/>
        <v>1545.42026233</v>
      </c>
      <c r="Q1801" s="11">
        <f t="shared" si="861"/>
        <v>0</v>
      </c>
      <c r="R1801" s="30">
        <f t="shared" si="857"/>
        <v>0</v>
      </c>
      <c r="S1801" s="8">
        <f t="shared" si="850"/>
        <v>0</v>
      </c>
      <c r="T1801" s="122">
        <f t="shared" si="858"/>
        <v>0.13059999999999999</v>
      </c>
      <c r="U1801" s="121">
        <f t="shared" si="866"/>
        <v>18</v>
      </c>
      <c r="V1801" s="121">
        <v>252</v>
      </c>
      <c r="W1801" s="120">
        <f t="shared" si="851"/>
        <v>1.008806297</v>
      </c>
      <c r="X1801" s="113">
        <f t="shared" si="865"/>
        <v>13.60942981</v>
      </c>
      <c r="Y1801" s="113">
        <f t="shared" si="852"/>
        <v>0</v>
      </c>
      <c r="Z1801" s="125" t="str">
        <f t="shared" si="862"/>
        <v>J=</v>
      </c>
      <c r="AA1801" s="118">
        <f t="shared" si="863"/>
        <v>45950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>
        <f t="shared" si="853"/>
        <v>45947</v>
      </c>
      <c r="B1802" s="113">
        <f t="shared" ref="B1802:B1837" si="872">(P1802+X1802)</f>
        <v>1560.1239923799999</v>
      </c>
      <c r="C1802" s="113">
        <f t="shared" si="859"/>
        <v>1118.26761816</v>
      </c>
      <c r="D1802" s="114">
        <f t="shared" si="854"/>
        <v>7245.38</v>
      </c>
      <c r="E1802" s="115">
        <f t="shared" si="868"/>
        <v>7276.54</v>
      </c>
      <c r="F1802" s="116">
        <f t="shared" si="869"/>
        <v>45891</v>
      </c>
      <c r="G1802" s="117">
        <f t="shared" ref="G1802:G1837" si="873">(E1802/D1802)-1</f>
        <v>4.3006716003852752E-3</v>
      </c>
      <c r="H1802" s="118">
        <f t="shared" si="860"/>
        <v>45950</v>
      </c>
      <c r="I1802" s="118">
        <f t="shared" ref="I1802:I1837" si="874">IF(A1802&gt;I1801,H1802,I1801)</f>
        <v>45950</v>
      </c>
      <c r="J1802" s="119">
        <f t="shared" si="855"/>
        <v>20</v>
      </c>
      <c r="K1802" s="119">
        <f t="shared" si="870"/>
        <v>19</v>
      </c>
      <c r="L1802" s="8">
        <f t="shared" si="856"/>
        <v>1.0040851900000001</v>
      </c>
      <c r="M1802" s="120">
        <f t="shared" si="871"/>
        <v>1.0043006699999999</v>
      </c>
      <c r="N1802" s="120">
        <f t="shared" si="864"/>
        <v>1.376649810093117</v>
      </c>
      <c r="O1802" s="113">
        <f t="shared" si="867"/>
        <v>1.3822736799999999</v>
      </c>
      <c r="P1802" s="113">
        <f t="shared" ref="P1802:P1837" si="875">TRUNC(C1802*O1802,8)</f>
        <v>1545.7518957699999</v>
      </c>
      <c r="Q1802" s="11">
        <f t="shared" si="861"/>
        <v>0</v>
      </c>
      <c r="R1802" s="30">
        <f t="shared" si="857"/>
        <v>0</v>
      </c>
      <c r="S1802" s="8">
        <f t="shared" ref="S1802:S1837" si="876">IF(R1802&gt;0,TRUNC(R1802*P1802,8),0)</f>
        <v>0</v>
      </c>
      <c r="T1802" s="122">
        <f t="shared" si="858"/>
        <v>0.13059999999999999</v>
      </c>
      <c r="U1802" s="121">
        <f t="shared" si="866"/>
        <v>19</v>
      </c>
      <c r="V1802" s="121">
        <v>252</v>
      </c>
      <c r="W1802" s="120">
        <f t="shared" ref="W1802:W1837" si="877">ROUND((1+T1802)^TRUNC((U1802/V1802),9),9)</f>
        <v>1.0092978029999999</v>
      </c>
      <c r="X1802" s="113">
        <f t="shared" si="865"/>
        <v>14.37209661</v>
      </c>
      <c r="Y1802" s="113">
        <f t="shared" ref="Y1802:Y1837" si="878">IF(Q1802&gt;0,S1802+X1802,0)</f>
        <v>0</v>
      </c>
      <c r="Z1802" s="125" t="str">
        <f t="shared" si="862"/>
        <v>J=</v>
      </c>
      <c r="AA1802" s="118">
        <f t="shared" si="863"/>
        <v>45950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>
        <f t="shared" ref="A1803:A1866" si="879">(A1802+1)</f>
        <v>45948</v>
      </c>
      <c r="B1803" s="113">
        <f t="shared" si="872"/>
        <v>1561.2190800199999</v>
      </c>
      <c r="C1803" s="113">
        <f t="shared" si="859"/>
        <v>1118.26761816</v>
      </c>
      <c r="D1803" s="114">
        <f t="shared" ref="D1803:D1837" si="880">IF(E1803=E1802,D1802,E1802)</f>
        <v>7245.38</v>
      </c>
      <c r="E1803" s="115">
        <f t="shared" si="868"/>
        <v>7276.54</v>
      </c>
      <c r="F1803" s="116">
        <f t="shared" si="869"/>
        <v>45891</v>
      </c>
      <c r="G1803" s="117">
        <f t="shared" si="873"/>
        <v>4.3006716003852752E-3</v>
      </c>
      <c r="H1803" s="118">
        <f t="shared" si="860"/>
        <v>45950</v>
      </c>
      <c r="I1803" s="118">
        <f t="shared" si="874"/>
        <v>45950</v>
      </c>
      <c r="J1803" s="119">
        <f t="shared" ref="J1803:J1837" si="881">IF(I1803=I1802,J1802,NETWORKDAYS(I1802,I1803,$AD$176:$AD$502)-1)</f>
        <v>20</v>
      </c>
      <c r="K1803" s="119">
        <f t="shared" si="870"/>
        <v>20</v>
      </c>
      <c r="L1803" s="8">
        <f t="shared" ref="L1803:L1837" si="882">IF(E1803&lt;D1803,1,TRUNC((E1803/D1803)^TRUNC((K1803/J1803),9),8))</f>
        <v>1.0043006699999999</v>
      </c>
      <c r="M1803" s="120">
        <f t="shared" si="871"/>
        <v>1.0043006699999999</v>
      </c>
      <c r="N1803" s="120">
        <f t="shared" si="864"/>
        <v>1.376649810093117</v>
      </c>
      <c r="O1803" s="113">
        <f t="shared" si="867"/>
        <v>1.3825703199999999</v>
      </c>
      <c r="P1803" s="113">
        <f t="shared" si="875"/>
        <v>1546.08361868</v>
      </c>
      <c r="Q1803" s="11">
        <f t="shared" si="861"/>
        <v>0</v>
      </c>
      <c r="R1803" s="30">
        <f t="shared" ref="R1803:R1837" si="883">IF(Q1803&gt;0,VLOOKUP($A1803,$AD$10:$AI$170,6),0)</f>
        <v>0</v>
      </c>
      <c r="S1803" s="8">
        <f t="shared" si="876"/>
        <v>0</v>
      </c>
      <c r="T1803" s="122">
        <f t="shared" ref="T1803:T1866" si="884">(T1802)</f>
        <v>0.13059999999999999</v>
      </c>
      <c r="U1803" s="121">
        <f t="shared" si="866"/>
        <v>20</v>
      </c>
      <c r="V1803" s="121">
        <v>252</v>
      </c>
      <c r="W1803" s="120">
        <f t="shared" si="877"/>
        <v>1.009789549</v>
      </c>
      <c r="X1803" s="113">
        <f t="shared" si="865"/>
        <v>15.135461340000001</v>
      </c>
      <c r="Y1803" s="113">
        <f t="shared" si="878"/>
        <v>0</v>
      </c>
      <c r="Z1803" s="125" t="str">
        <f t="shared" si="862"/>
        <v>J=</v>
      </c>
      <c r="AA1803" s="118">
        <f t="shared" si="863"/>
        <v>45950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>
        <f t="shared" si="879"/>
        <v>45949</v>
      </c>
      <c r="B1804" s="113">
        <f t="shared" si="872"/>
        <v>1561.2190800199999</v>
      </c>
      <c r="C1804" s="113">
        <f t="shared" ref="C1804:C1837" si="885">TRUNC(IF(Q1803&gt;0,VLOOKUP(A1803,$AD$12:$AE$170,2),C1803),8)</f>
        <v>1118.26761816</v>
      </c>
      <c r="D1804" s="114">
        <f t="shared" si="880"/>
        <v>7245.38</v>
      </c>
      <c r="E1804" s="115">
        <f t="shared" si="868"/>
        <v>7276.54</v>
      </c>
      <c r="F1804" s="116">
        <f t="shared" si="869"/>
        <v>45891</v>
      </c>
      <c r="G1804" s="117">
        <f t="shared" si="873"/>
        <v>4.3006716003852752E-3</v>
      </c>
      <c r="H1804" s="118">
        <f t="shared" ref="H1804:H1837" si="886">IF(DAY(A1804)=H$9,VLOOKUP(A1804,AH$118:AN$450,4),H1803)</f>
        <v>45950</v>
      </c>
      <c r="I1804" s="118">
        <f t="shared" si="874"/>
        <v>45950</v>
      </c>
      <c r="J1804" s="119">
        <f t="shared" si="881"/>
        <v>20</v>
      </c>
      <c r="K1804" s="119">
        <f t="shared" si="870"/>
        <v>20</v>
      </c>
      <c r="L1804" s="8">
        <f t="shared" si="882"/>
        <v>1.0043006699999999</v>
      </c>
      <c r="M1804" s="120">
        <f t="shared" si="871"/>
        <v>1.0043006699999999</v>
      </c>
      <c r="N1804" s="120">
        <f t="shared" si="864"/>
        <v>1.376649810093117</v>
      </c>
      <c r="O1804" s="113">
        <f t="shared" si="867"/>
        <v>1.3825703199999999</v>
      </c>
      <c r="P1804" s="113">
        <f t="shared" si="875"/>
        <v>1546.08361868</v>
      </c>
      <c r="Q1804" s="11">
        <f t="shared" ref="Q1804:Q1837" si="887">IF(VLOOKUP(A1804,AD$10:AK$170,8)=VLOOKUP(A1803,AD$10:AK$170,8),0,VLOOKUP(A1804,AD$10:AK$170,8))</f>
        <v>0</v>
      </c>
      <c r="R1804" s="30">
        <f t="shared" si="883"/>
        <v>0</v>
      </c>
      <c r="S1804" s="8">
        <f t="shared" si="876"/>
        <v>0</v>
      </c>
      <c r="T1804" s="122">
        <f t="shared" si="884"/>
        <v>0.13059999999999999</v>
      </c>
      <c r="U1804" s="121">
        <f t="shared" si="866"/>
        <v>20</v>
      </c>
      <c r="V1804" s="121">
        <v>252</v>
      </c>
      <c r="W1804" s="120">
        <f t="shared" si="877"/>
        <v>1.009789549</v>
      </c>
      <c r="X1804" s="113">
        <f t="shared" si="865"/>
        <v>15.135461340000001</v>
      </c>
      <c r="Y1804" s="113">
        <f t="shared" si="878"/>
        <v>0</v>
      </c>
      <c r="Z1804" s="125" t="str">
        <f t="shared" ref="Z1804:Z1867" si="888">IF($Q1803&gt;0,VLOOKUP($A1803,$AD$10:$AM$170,9),Z1803)</f>
        <v>J=</v>
      </c>
      <c r="AA1804" s="118">
        <f t="shared" ref="AA1804:AA1867" si="889">IF($Q1803&gt;0,VLOOKUP($A1803,$AD$10:$AM$170,10),AA1803)</f>
        <v>45950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>
        <f t="shared" si="879"/>
        <v>45950</v>
      </c>
      <c r="B1805" s="113">
        <f t="shared" si="872"/>
        <v>1561.2190800199999</v>
      </c>
      <c r="C1805" s="113">
        <f t="shared" si="885"/>
        <v>1118.26761816</v>
      </c>
      <c r="D1805" s="114">
        <f t="shared" si="880"/>
        <v>7245.38</v>
      </c>
      <c r="E1805" s="115">
        <f t="shared" si="868"/>
        <v>7276.54</v>
      </c>
      <c r="F1805" s="116">
        <f t="shared" si="869"/>
        <v>45891</v>
      </c>
      <c r="G1805" s="117">
        <f t="shared" si="873"/>
        <v>4.3006716003852752E-3</v>
      </c>
      <c r="H1805" s="118">
        <f t="shared" si="886"/>
        <v>45982</v>
      </c>
      <c r="I1805" s="118">
        <f t="shared" si="874"/>
        <v>45950</v>
      </c>
      <c r="J1805" s="119">
        <f t="shared" si="881"/>
        <v>20</v>
      </c>
      <c r="K1805" s="119">
        <f t="shared" si="870"/>
        <v>20</v>
      </c>
      <c r="L1805" s="8">
        <f t="shared" si="882"/>
        <v>1.0043006699999999</v>
      </c>
      <c r="M1805" s="120">
        <f t="shared" si="871"/>
        <v>1.0043006699999999</v>
      </c>
      <c r="N1805" s="120">
        <f t="shared" si="864"/>
        <v>1.376649810093117</v>
      </c>
      <c r="O1805" s="113">
        <f t="shared" si="867"/>
        <v>1.3825703199999999</v>
      </c>
      <c r="P1805" s="113">
        <f t="shared" si="875"/>
        <v>1546.08361868</v>
      </c>
      <c r="Q1805" s="11">
        <f t="shared" si="887"/>
        <v>59</v>
      </c>
      <c r="R1805" s="30">
        <f t="shared" si="883"/>
        <v>0</v>
      </c>
      <c r="S1805" s="8">
        <f t="shared" si="876"/>
        <v>0</v>
      </c>
      <c r="T1805" s="122">
        <f t="shared" si="884"/>
        <v>0.13059999999999999</v>
      </c>
      <c r="U1805" s="121">
        <f t="shared" si="866"/>
        <v>20</v>
      </c>
      <c r="V1805" s="121">
        <v>252</v>
      </c>
      <c r="W1805" s="120">
        <f t="shared" si="877"/>
        <v>1.009789549</v>
      </c>
      <c r="X1805" s="113">
        <f t="shared" si="865"/>
        <v>15.135461340000001</v>
      </c>
      <c r="Y1805" s="113">
        <f t="shared" si="878"/>
        <v>15.135461340000001</v>
      </c>
      <c r="Z1805" s="125" t="str">
        <f t="shared" si="888"/>
        <v>J=</v>
      </c>
      <c r="AA1805" s="118">
        <f t="shared" si="889"/>
        <v>45950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>
        <f t="shared" si="879"/>
        <v>45951</v>
      </c>
      <c r="B1806" s="113">
        <f t="shared" si="872"/>
        <v>1547.1255377699999</v>
      </c>
      <c r="C1806" s="113">
        <f t="shared" si="885"/>
        <v>1118.26761816</v>
      </c>
      <c r="D1806" s="114">
        <f t="shared" si="880"/>
        <v>7245.38</v>
      </c>
      <c r="E1806" s="115">
        <f t="shared" si="868"/>
        <v>7276.54</v>
      </c>
      <c r="F1806" s="116">
        <f t="shared" si="869"/>
        <v>45920</v>
      </c>
      <c r="G1806" s="117">
        <f t="shared" si="873"/>
        <v>4.3006716003852752E-3</v>
      </c>
      <c r="H1806" s="118">
        <f t="shared" si="886"/>
        <v>45982</v>
      </c>
      <c r="I1806" s="118">
        <f t="shared" si="874"/>
        <v>45982</v>
      </c>
      <c r="J1806" s="119">
        <f t="shared" si="881"/>
        <v>23</v>
      </c>
      <c r="K1806" s="119">
        <f t="shared" si="870"/>
        <v>1</v>
      </c>
      <c r="L1806" s="8">
        <f t="shared" si="882"/>
        <v>1.0001865999999999</v>
      </c>
      <c r="M1806" s="120">
        <f t="shared" si="871"/>
        <v>1.0043006699999999</v>
      </c>
      <c r="N1806" s="120">
        <f t="shared" si="864"/>
        <v>1.3825703266318901</v>
      </c>
      <c r="O1806" s="113">
        <f t="shared" si="867"/>
        <v>1.3828283100000001</v>
      </c>
      <c r="P1806" s="113">
        <f t="shared" si="875"/>
        <v>1546.37212054</v>
      </c>
      <c r="Q1806" s="11">
        <f t="shared" si="887"/>
        <v>0</v>
      </c>
      <c r="R1806" s="30">
        <f t="shared" si="883"/>
        <v>0</v>
      </c>
      <c r="S1806" s="8">
        <f t="shared" si="876"/>
        <v>0</v>
      </c>
      <c r="T1806" s="122">
        <f t="shared" si="884"/>
        <v>0.13059999999999999</v>
      </c>
      <c r="U1806" s="121">
        <f t="shared" si="866"/>
        <v>1</v>
      </c>
      <c r="V1806" s="121">
        <v>252</v>
      </c>
      <c r="W1806" s="120">
        <f t="shared" si="877"/>
        <v>1.000487216</v>
      </c>
      <c r="X1806" s="113">
        <f t="shared" si="865"/>
        <v>0.75341723000000005</v>
      </c>
      <c r="Y1806" s="113">
        <f t="shared" si="878"/>
        <v>0</v>
      </c>
      <c r="Z1806" s="125" t="str">
        <f t="shared" si="888"/>
        <v>J=</v>
      </c>
      <c r="AA1806" s="118">
        <f t="shared" si="889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>
        <f t="shared" si="879"/>
        <v>45952</v>
      </c>
      <c r="B1807" s="113">
        <f t="shared" si="872"/>
        <v>1548.1681493399999</v>
      </c>
      <c r="C1807" s="113">
        <f t="shared" si="885"/>
        <v>1118.26761816</v>
      </c>
      <c r="D1807" s="114">
        <f t="shared" si="880"/>
        <v>7245.38</v>
      </c>
      <c r="E1807" s="115">
        <f t="shared" si="868"/>
        <v>7276.54</v>
      </c>
      <c r="F1807" s="116">
        <f t="shared" si="869"/>
        <v>45920</v>
      </c>
      <c r="G1807" s="117">
        <f t="shared" si="873"/>
        <v>4.3006716003852752E-3</v>
      </c>
      <c r="H1807" s="118">
        <f t="shared" si="886"/>
        <v>45982</v>
      </c>
      <c r="I1807" s="118">
        <f t="shared" si="874"/>
        <v>45982</v>
      </c>
      <c r="J1807" s="119">
        <f t="shared" si="881"/>
        <v>23</v>
      </c>
      <c r="K1807" s="119">
        <f t="shared" si="870"/>
        <v>2</v>
      </c>
      <c r="L1807" s="8">
        <f t="shared" si="882"/>
        <v>1.0003732299999999</v>
      </c>
      <c r="M1807" s="120">
        <f t="shared" si="871"/>
        <v>1.0043006699999999</v>
      </c>
      <c r="N1807" s="120">
        <f t="shared" si="864"/>
        <v>1.3825703266318901</v>
      </c>
      <c r="O1807" s="113">
        <f t="shared" si="867"/>
        <v>1.38308634</v>
      </c>
      <c r="P1807" s="113">
        <f t="shared" si="875"/>
        <v>1546.66066714</v>
      </c>
      <c r="Q1807" s="11">
        <f t="shared" si="887"/>
        <v>0</v>
      </c>
      <c r="R1807" s="30">
        <f t="shared" si="883"/>
        <v>0</v>
      </c>
      <c r="S1807" s="8">
        <f t="shared" si="876"/>
        <v>0</v>
      </c>
      <c r="T1807" s="122">
        <f t="shared" si="884"/>
        <v>0.13059999999999999</v>
      </c>
      <c r="U1807" s="121">
        <f t="shared" si="866"/>
        <v>2</v>
      </c>
      <c r="V1807" s="121">
        <v>252</v>
      </c>
      <c r="W1807" s="120">
        <f t="shared" si="877"/>
        <v>1.0009746690000001</v>
      </c>
      <c r="X1807" s="113">
        <f t="shared" si="865"/>
        <v>1.5074822000000001</v>
      </c>
      <c r="Y1807" s="113">
        <f t="shared" si="878"/>
        <v>0</v>
      </c>
      <c r="Z1807" s="125" t="str">
        <f t="shared" si="888"/>
        <v>J=</v>
      </c>
      <c r="AA1807" s="118">
        <f t="shared" si="889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>
        <f t="shared" si="879"/>
        <v>45953</v>
      </c>
      <c r="B1808" s="113">
        <f t="shared" si="872"/>
        <v>1549.21148722</v>
      </c>
      <c r="C1808" s="113">
        <f t="shared" si="885"/>
        <v>1118.26761816</v>
      </c>
      <c r="D1808" s="114">
        <f t="shared" si="880"/>
        <v>7245.38</v>
      </c>
      <c r="E1808" s="115">
        <f t="shared" si="868"/>
        <v>7276.54</v>
      </c>
      <c r="F1808" s="116">
        <f t="shared" si="869"/>
        <v>45920</v>
      </c>
      <c r="G1808" s="117">
        <f t="shared" si="873"/>
        <v>4.3006716003852752E-3</v>
      </c>
      <c r="H1808" s="118">
        <f t="shared" si="886"/>
        <v>45982</v>
      </c>
      <c r="I1808" s="118">
        <f t="shared" si="874"/>
        <v>45982</v>
      </c>
      <c r="J1808" s="119">
        <f t="shared" si="881"/>
        <v>23</v>
      </c>
      <c r="K1808" s="119">
        <f t="shared" si="870"/>
        <v>3</v>
      </c>
      <c r="L1808" s="8">
        <f t="shared" si="882"/>
        <v>1.00055991</v>
      </c>
      <c r="M1808" s="120">
        <f t="shared" si="871"/>
        <v>1.0043006699999999</v>
      </c>
      <c r="N1808" s="120">
        <f t="shared" si="864"/>
        <v>1.3825703266318901</v>
      </c>
      <c r="O1808" s="113">
        <f t="shared" si="867"/>
        <v>1.3833444399999999</v>
      </c>
      <c r="P1808" s="113">
        <f t="shared" si="875"/>
        <v>1546.9492920099999</v>
      </c>
      <c r="Q1808" s="11">
        <f t="shared" si="887"/>
        <v>0</v>
      </c>
      <c r="R1808" s="30">
        <f t="shared" si="883"/>
        <v>0</v>
      </c>
      <c r="S1808" s="8">
        <f t="shared" si="876"/>
        <v>0</v>
      </c>
      <c r="T1808" s="122">
        <f t="shared" si="884"/>
        <v>0.13059999999999999</v>
      </c>
      <c r="U1808" s="121">
        <f t="shared" si="866"/>
        <v>3</v>
      </c>
      <c r="V1808" s="121">
        <v>252</v>
      </c>
      <c r="W1808" s="120">
        <f t="shared" si="877"/>
        <v>1.001462359</v>
      </c>
      <c r="X1808" s="113">
        <f t="shared" si="865"/>
        <v>2.2621952099999998</v>
      </c>
      <c r="Y1808" s="113">
        <f t="shared" si="878"/>
        <v>0</v>
      </c>
      <c r="Z1808" s="125" t="str">
        <f t="shared" si="888"/>
        <v>J=</v>
      </c>
      <c r="AA1808" s="118">
        <f t="shared" si="889"/>
        <v>45982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>
        <f t="shared" si="879"/>
        <v>45954</v>
      </c>
      <c r="B1809" s="113">
        <f t="shared" si="872"/>
        <v>1550.2554988299999</v>
      </c>
      <c r="C1809" s="113">
        <f t="shared" si="885"/>
        <v>1118.26761816</v>
      </c>
      <c r="D1809" s="114">
        <f t="shared" si="880"/>
        <v>7245.38</v>
      </c>
      <c r="E1809" s="115">
        <f t="shared" si="868"/>
        <v>7276.54</v>
      </c>
      <c r="F1809" s="116">
        <f t="shared" si="869"/>
        <v>45920</v>
      </c>
      <c r="G1809" s="117">
        <f t="shared" si="873"/>
        <v>4.3006716003852752E-3</v>
      </c>
      <c r="H1809" s="118">
        <f t="shared" si="886"/>
        <v>45982</v>
      </c>
      <c r="I1809" s="118">
        <f t="shared" si="874"/>
        <v>45982</v>
      </c>
      <c r="J1809" s="119">
        <f t="shared" si="881"/>
        <v>23</v>
      </c>
      <c r="K1809" s="119">
        <f t="shared" si="870"/>
        <v>4</v>
      </c>
      <c r="L1809" s="8">
        <f t="shared" si="882"/>
        <v>1.00074661</v>
      </c>
      <c r="M1809" s="120">
        <f t="shared" si="871"/>
        <v>1.0043006699999999</v>
      </c>
      <c r="N1809" s="120">
        <f t="shared" si="864"/>
        <v>1.3825703266318901</v>
      </c>
      <c r="O1809" s="113">
        <f t="shared" si="867"/>
        <v>1.3836025599999999</v>
      </c>
      <c r="P1809" s="113">
        <f t="shared" si="875"/>
        <v>1547.23793925</v>
      </c>
      <c r="Q1809" s="11">
        <f t="shared" si="887"/>
        <v>0</v>
      </c>
      <c r="R1809" s="30">
        <f t="shared" si="883"/>
        <v>0</v>
      </c>
      <c r="S1809" s="8">
        <f t="shared" si="876"/>
        <v>0</v>
      </c>
      <c r="T1809" s="122">
        <f t="shared" si="884"/>
        <v>0.13059999999999999</v>
      </c>
      <c r="U1809" s="121">
        <f t="shared" si="866"/>
        <v>4</v>
      </c>
      <c r="V1809" s="121">
        <v>252</v>
      </c>
      <c r="W1809" s="120">
        <f t="shared" si="877"/>
        <v>1.001950288</v>
      </c>
      <c r="X1809" s="113">
        <f t="shared" si="865"/>
        <v>3.0175595799999999</v>
      </c>
      <c r="Y1809" s="113">
        <f t="shared" si="878"/>
        <v>0</v>
      </c>
      <c r="Z1809" s="125" t="str">
        <f t="shared" si="888"/>
        <v>J=</v>
      </c>
      <c r="AA1809" s="118">
        <f t="shared" si="889"/>
        <v>45982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>
        <f t="shared" si="879"/>
        <v>45955</v>
      </c>
      <c r="B1810" s="113">
        <f t="shared" si="872"/>
        <v>1551.3002261299998</v>
      </c>
      <c r="C1810" s="113">
        <f t="shared" si="885"/>
        <v>1118.26761816</v>
      </c>
      <c r="D1810" s="114">
        <f t="shared" si="880"/>
        <v>7245.38</v>
      </c>
      <c r="E1810" s="115">
        <f t="shared" si="868"/>
        <v>7276.54</v>
      </c>
      <c r="F1810" s="116">
        <f t="shared" si="869"/>
        <v>45920</v>
      </c>
      <c r="G1810" s="117">
        <f t="shared" si="873"/>
        <v>4.3006716003852752E-3</v>
      </c>
      <c r="H1810" s="118">
        <f t="shared" si="886"/>
        <v>45982</v>
      </c>
      <c r="I1810" s="118">
        <f t="shared" si="874"/>
        <v>45982</v>
      </c>
      <c r="J1810" s="119">
        <f t="shared" si="881"/>
        <v>23</v>
      </c>
      <c r="K1810" s="119">
        <f t="shared" si="870"/>
        <v>5</v>
      </c>
      <c r="L1810" s="8">
        <f t="shared" si="882"/>
        <v>1.0009333499999999</v>
      </c>
      <c r="M1810" s="120">
        <f t="shared" si="871"/>
        <v>1.0043006699999999</v>
      </c>
      <c r="N1810" s="120">
        <f t="shared" si="864"/>
        <v>1.3825703266318901</v>
      </c>
      <c r="O1810" s="113">
        <f t="shared" si="867"/>
        <v>1.38386074</v>
      </c>
      <c r="P1810" s="113">
        <f t="shared" si="875"/>
        <v>1547.5266535799999</v>
      </c>
      <c r="Q1810" s="11">
        <f t="shared" si="887"/>
        <v>0</v>
      </c>
      <c r="R1810" s="30">
        <f t="shared" si="883"/>
        <v>0</v>
      </c>
      <c r="S1810" s="8">
        <f t="shared" si="876"/>
        <v>0</v>
      </c>
      <c r="T1810" s="122">
        <f t="shared" si="884"/>
        <v>0.13059999999999999</v>
      </c>
      <c r="U1810" s="121">
        <f t="shared" si="866"/>
        <v>5</v>
      </c>
      <c r="V1810" s="121">
        <v>252</v>
      </c>
      <c r="W1810" s="120">
        <f t="shared" si="877"/>
        <v>1.002438454</v>
      </c>
      <c r="X1810" s="113">
        <f t="shared" si="865"/>
        <v>3.7735725499999999</v>
      </c>
      <c r="Y1810" s="113">
        <f t="shared" si="878"/>
        <v>0</v>
      </c>
      <c r="Z1810" s="125" t="str">
        <f t="shared" si="888"/>
        <v>J=</v>
      </c>
      <c r="AA1810" s="118">
        <f t="shared" si="889"/>
        <v>45982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>
        <f t="shared" si="879"/>
        <v>45956</v>
      </c>
      <c r="B1811" s="113">
        <f t="shared" si="872"/>
        <v>1551.3002261299998</v>
      </c>
      <c r="C1811" s="113">
        <f t="shared" si="885"/>
        <v>1118.26761816</v>
      </c>
      <c r="D1811" s="114">
        <f t="shared" si="880"/>
        <v>7245.38</v>
      </c>
      <c r="E1811" s="115">
        <f t="shared" si="868"/>
        <v>7276.54</v>
      </c>
      <c r="F1811" s="116">
        <f t="shared" si="869"/>
        <v>45920</v>
      </c>
      <c r="G1811" s="117">
        <f t="shared" si="873"/>
        <v>4.3006716003852752E-3</v>
      </c>
      <c r="H1811" s="118">
        <f t="shared" si="886"/>
        <v>45982</v>
      </c>
      <c r="I1811" s="118">
        <f t="shared" si="874"/>
        <v>45982</v>
      </c>
      <c r="J1811" s="119">
        <f t="shared" si="881"/>
        <v>23</v>
      </c>
      <c r="K1811" s="119">
        <f t="shared" si="870"/>
        <v>5</v>
      </c>
      <c r="L1811" s="8">
        <f t="shared" si="882"/>
        <v>1.0009333499999999</v>
      </c>
      <c r="M1811" s="120">
        <f t="shared" si="871"/>
        <v>1.0043006699999999</v>
      </c>
      <c r="N1811" s="120">
        <f t="shared" si="864"/>
        <v>1.3825703266318901</v>
      </c>
      <c r="O1811" s="113">
        <f t="shared" si="867"/>
        <v>1.38386074</v>
      </c>
      <c r="P1811" s="113">
        <f t="shared" si="875"/>
        <v>1547.5266535799999</v>
      </c>
      <c r="Q1811" s="11">
        <f t="shared" si="887"/>
        <v>0</v>
      </c>
      <c r="R1811" s="30">
        <f t="shared" si="883"/>
        <v>0</v>
      </c>
      <c r="S1811" s="8">
        <f t="shared" si="876"/>
        <v>0</v>
      </c>
      <c r="T1811" s="122">
        <f t="shared" si="884"/>
        <v>0.13059999999999999</v>
      </c>
      <c r="U1811" s="121">
        <f t="shared" si="866"/>
        <v>5</v>
      </c>
      <c r="V1811" s="121">
        <v>252</v>
      </c>
      <c r="W1811" s="120">
        <f t="shared" si="877"/>
        <v>1.002438454</v>
      </c>
      <c r="X1811" s="113">
        <f t="shared" si="865"/>
        <v>3.7735725499999999</v>
      </c>
      <c r="Y1811" s="113">
        <f t="shared" si="878"/>
        <v>0</v>
      </c>
      <c r="Z1811" s="125" t="str">
        <f t="shared" si="888"/>
        <v>J=</v>
      </c>
      <c r="AA1811" s="118">
        <f t="shared" si="889"/>
        <v>45982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>
        <f t="shared" si="879"/>
        <v>45957</v>
      </c>
      <c r="B1812" s="113">
        <f t="shared" si="872"/>
        <v>1551.3002261299998</v>
      </c>
      <c r="C1812" s="113">
        <f t="shared" si="885"/>
        <v>1118.26761816</v>
      </c>
      <c r="D1812" s="114">
        <f t="shared" si="880"/>
        <v>7245.38</v>
      </c>
      <c r="E1812" s="115">
        <f t="shared" si="868"/>
        <v>7276.54</v>
      </c>
      <c r="F1812" s="116">
        <f t="shared" si="869"/>
        <v>45920</v>
      </c>
      <c r="G1812" s="117">
        <f t="shared" si="873"/>
        <v>4.3006716003852752E-3</v>
      </c>
      <c r="H1812" s="118">
        <f t="shared" si="886"/>
        <v>45982</v>
      </c>
      <c r="I1812" s="118">
        <f t="shared" si="874"/>
        <v>45982</v>
      </c>
      <c r="J1812" s="119">
        <f t="shared" si="881"/>
        <v>23</v>
      </c>
      <c r="K1812" s="119">
        <f t="shared" si="870"/>
        <v>5</v>
      </c>
      <c r="L1812" s="8">
        <f t="shared" si="882"/>
        <v>1.0009333499999999</v>
      </c>
      <c r="M1812" s="120">
        <f t="shared" si="871"/>
        <v>1.0043006699999999</v>
      </c>
      <c r="N1812" s="120">
        <f t="shared" si="864"/>
        <v>1.3825703266318901</v>
      </c>
      <c r="O1812" s="113">
        <f t="shared" si="867"/>
        <v>1.38386074</v>
      </c>
      <c r="P1812" s="113">
        <f t="shared" si="875"/>
        <v>1547.5266535799999</v>
      </c>
      <c r="Q1812" s="11">
        <f t="shared" si="887"/>
        <v>0</v>
      </c>
      <c r="R1812" s="30">
        <f t="shared" si="883"/>
        <v>0</v>
      </c>
      <c r="S1812" s="8">
        <f t="shared" si="876"/>
        <v>0</v>
      </c>
      <c r="T1812" s="122">
        <f t="shared" si="884"/>
        <v>0.13059999999999999</v>
      </c>
      <c r="U1812" s="121">
        <f t="shared" si="866"/>
        <v>5</v>
      </c>
      <c r="V1812" s="121">
        <v>252</v>
      </c>
      <c r="W1812" s="120">
        <f t="shared" si="877"/>
        <v>1.002438454</v>
      </c>
      <c r="X1812" s="113">
        <f t="shared" si="865"/>
        <v>3.7735725499999999</v>
      </c>
      <c r="Y1812" s="113">
        <f t="shared" si="878"/>
        <v>0</v>
      </c>
      <c r="Z1812" s="125" t="str">
        <f t="shared" si="888"/>
        <v>J=</v>
      </c>
      <c r="AA1812" s="118">
        <f t="shared" si="889"/>
        <v>45982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>
        <f t="shared" si="879"/>
        <v>45958</v>
      </c>
      <c r="B1813" s="113">
        <f t="shared" si="872"/>
        <v>1552.3456694500001</v>
      </c>
      <c r="C1813" s="113">
        <f t="shared" si="885"/>
        <v>1118.26761816</v>
      </c>
      <c r="D1813" s="114">
        <f t="shared" si="880"/>
        <v>7245.38</v>
      </c>
      <c r="E1813" s="115">
        <f t="shared" si="868"/>
        <v>7276.54</v>
      </c>
      <c r="F1813" s="116">
        <f t="shared" si="869"/>
        <v>45920</v>
      </c>
      <c r="G1813" s="117">
        <f t="shared" si="873"/>
        <v>4.3006716003852752E-3</v>
      </c>
      <c r="H1813" s="118">
        <f t="shared" si="886"/>
        <v>45982</v>
      </c>
      <c r="I1813" s="118">
        <f t="shared" si="874"/>
        <v>45982</v>
      </c>
      <c r="J1813" s="119">
        <f t="shared" si="881"/>
        <v>23</v>
      </c>
      <c r="K1813" s="119">
        <f t="shared" si="870"/>
        <v>6</v>
      </c>
      <c r="L1813" s="8">
        <f t="shared" si="882"/>
        <v>1.0011201300000001</v>
      </c>
      <c r="M1813" s="120">
        <f t="shared" si="871"/>
        <v>1.0043006699999999</v>
      </c>
      <c r="N1813" s="120">
        <f t="shared" si="864"/>
        <v>1.3825703266318901</v>
      </c>
      <c r="O1813" s="113">
        <f t="shared" si="867"/>
        <v>1.38411898</v>
      </c>
      <c r="P1813" s="113">
        <f t="shared" si="875"/>
        <v>1547.8154350100001</v>
      </c>
      <c r="Q1813" s="11">
        <f t="shared" si="887"/>
        <v>0</v>
      </c>
      <c r="R1813" s="30">
        <f t="shared" si="883"/>
        <v>0</v>
      </c>
      <c r="S1813" s="8">
        <f t="shared" si="876"/>
        <v>0</v>
      </c>
      <c r="T1813" s="122">
        <f t="shared" si="884"/>
        <v>0.13059999999999999</v>
      </c>
      <c r="U1813" s="121">
        <f t="shared" si="866"/>
        <v>6</v>
      </c>
      <c r="V1813" s="121">
        <v>252</v>
      </c>
      <c r="W1813" s="120">
        <f t="shared" si="877"/>
        <v>1.0029268570000001</v>
      </c>
      <c r="X1813" s="113">
        <f t="shared" si="865"/>
        <v>4.5302344400000001</v>
      </c>
      <c r="Y1813" s="113">
        <f t="shared" si="878"/>
        <v>0</v>
      </c>
      <c r="Z1813" s="125" t="str">
        <f t="shared" si="888"/>
        <v>J=</v>
      </c>
      <c r="AA1813" s="118">
        <f t="shared" si="889"/>
        <v>45982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>
        <f t="shared" si="879"/>
        <v>45959</v>
      </c>
      <c r="B1814" s="113">
        <f t="shared" si="872"/>
        <v>1553.3918097200001</v>
      </c>
      <c r="C1814" s="113">
        <f t="shared" si="885"/>
        <v>1118.26761816</v>
      </c>
      <c r="D1814" s="114">
        <f t="shared" si="880"/>
        <v>7245.38</v>
      </c>
      <c r="E1814" s="115">
        <f t="shared" si="868"/>
        <v>7276.54</v>
      </c>
      <c r="F1814" s="116">
        <f t="shared" si="869"/>
        <v>45920</v>
      </c>
      <c r="G1814" s="117">
        <f t="shared" si="873"/>
        <v>4.3006716003852752E-3</v>
      </c>
      <c r="H1814" s="118">
        <f t="shared" si="886"/>
        <v>45982</v>
      </c>
      <c r="I1814" s="118">
        <f t="shared" si="874"/>
        <v>45982</v>
      </c>
      <c r="J1814" s="119">
        <f t="shared" si="881"/>
        <v>23</v>
      </c>
      <c r="K1814" s="119">
        <f t="shared" si="870"/>
        <v>7</v>
      </c>
      <c r="L1814" s="8">
        <f t="shared" si="882"/>
        <v>1.0013069400000001</v>
      </c>
      <c r="M1814" s="120">
        <f t="shared" si="871"/>
        <v>1.0043006699999999</v>
      </c>
      <c r="N1814" s="120">
        <f t="shared" si="864"/>
        <v>1.3825703266318901</v>
      </c>
      <c r="O1814" s="113">
        <f t="shared" si="867"/>
        <v>1.3843772599999999</v>
      </c>
      <c r="P1814" s="113">
        <f t="shared" si="875"/>
        <v>1548.10426117</v>
      </c>
      <c r="Q1814" s="11">
        <f t="shared" si="887"/>
        <v>0</v>
      </c>
      <c r="R1814" s="30">
        <f t="shared" si="883"/>
        <v>0</v>
      </c>
      <c r="S1814" s="8">
        <f t="shared" si="876"/>
        <v>0</v>
      </c>
      <c r="T1814" s="122">
        <f t="shared" si="884"/>
        <v>0.13059999999999999</v>
      </c>
      <c r="U1814" s="121">
        <f t="shared" si="866"/>
        <v>7</v>
      </c>
      <c r="V1814" s="121">
        <v>252</v>
      </c>
      <c r="W1814" s="120">
        <f t="shared" si="877"/>
        <v>1.0034154989999999</v>
      </c>
      <c r="X1814" s="113">
        <f t="shared" si="865"/>
        <v>5.2875485500000003</v>
      </c>
      <c r="Y1814" s="113">
        <f t="shared" si="878"/>
        <v>0</v>
      </c>
      <c r="Z1814" s="125" t="str">
        <f t="shared" si="888"/>
        <v>J=</v>
      </c>
      <c r="AA1814" s="118">
        <f t="shared" si="889"/>
        <v>45982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>
        <f t="shared" si="879"/>
        <v>45960</v>
      </c>
      <c r="B1815" s="113">
        <f t="shared" si="872"/>
        <v>1554.43865691</v>
      </c>
      <c r="C1815" s="113">
        <f t="shared" si="885"/>
        <v>1118.26761816</v>
      </c>
      <c r="D1815" s="114">
        <f t="shared" si="880"/>
        <v>7245.38</v>
      </c>
      <c r="E1815" s="115">
        <f t="shared" si="868"/>
        <v>7276.54</v>
      </c>
      <c r="F1815" s="116">
        <f t="shared" si="869"/>
        <v>45920</v>
      </c>
      <c r="G1815" s="117">
        <f t="shared" si="873"/>
        <v>4.3006716003852752E-3</v>
      </c>
      <c r="H1815" s="118">
        <f t="shared" si="886"/>
        <v>45982</v>
      </c>
      <c r="I1815" s="118">
        <f t="shared" si="874"/>
        <v>45982</v>
      </c>
      <c r="J1815" s="119">
        <f t="shared" si="881"/>
        <v>23</v>
      </c>
      <c r="K1815" s="119">
        <f t="shared" si="870"/>
        <v>8</v>
      </c>
      <c r="L1815" s="8">
        <f t="shared" si="882"/>
        <v>1.0014937900000001</v>
      </c>
      <c r="M1815" s="120">
        <f t="shared" si="871"/>
        <v>1.0043006699999999</v>
      </c>
      <c r="N1815" s="120">
        <f t="shared" si="864"/>
        <v>1.3825703266318901</v>
      </c>
      <c r="O1815" s="113">
        <f t="shared" si="867"/>
        <v>1.38463559</v>
      </c>
      <c r="P1815" s="113">
        <f t="shared" si="875"/>
        <v>1548.39314324</v>
      </c>
      <c r="Q1815" s="11">
        <f t="shared" si="887"/>
        <v>0</v>
      </c>
      <c r="R1815" s="30">
        <f t="shared" si="883"/>
        <v>0</v>
      </c>
      <c r="S1815" s="8">
        <f t="shared" si="876"/>
        <v>0</v>
      </c>
      <c r="T1815" s="122">
        <f t="shared" si="884"/>
        <v>0.13059999999999999</v>
      </c>
      <c r="U1815" s="121">
        <f t="shared" si="866"/>
        <v>8</v>
      </c>
      <c r="V1815" s="121">
        <v>252</v>
      </c>
      <c r="W1815" s="120">
        <f t="shared" si="877"/>
        <v>1.003904379</v>
      </c>
      <c r="X1815" s="113">
        <f t="shared" si="865"/>
        <v>6.0455136700000001</v>
      </c>
      <c r="Y1815" s="113">
        <f t="shared" si="878"/>
        <v>0</v>
      </c>
      <c r="Z1815" s="125" t="str">
        <f t="shared" si="888"/>
        <v>J=</v>
      </c>
      <c r="AA1815" s="118">
        <f t="shared" si="889"/>
        <v>45982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>
        <f t="shared" si="879"/>
        <v>45961</v>
      </c>
      <c r="B1816" s="113">
        <f t="shared" si="872"/>
        <v>1555.4862112999999</v>
      </c>
      <c r="C1816" s="113">
        <f t="shared" si="885"/>
        <v>1118.26761816</v>
      </c>
      <c r="D1816" s="114">
        <f t="shared" si="880"/>
        <v>7245.38</v>
      </c>
      <c r="E1816" s="115">
        <f t="shared" si="868"/>
        <v>7276.54</v>
      </c>
      <c r="F1816" s="116">
        <f t="shared" si="869"/>
        <v>45920</v>
      </c>
      <c r="G1816" s="117">
        <f t="shared" si="873"/>
        <v>4.3006716003852752E-3</v>
      </c>
      <c r="H1816" s="118">
        <f t="shared" si="886"/>
        <v>45982</v>
      </c>
      <c r="I1816" s="118">
        <f t="shared" si="874"/>
        <v>45982</v>
      </c>
      <c r="J1816" s="119">
        <f t="shared" si="881"/>
        <v>23</v>
      </c>
      <c r="K1816" s="119">
        <f t="shared" si="870"/>
        <v>9</v>
      </c>
      <c r="L1816" s="8">
        <f t="shared" si="882"/>
        <v>1.0016806700000001</v>
      </c>
      <c r="M1816" s="120">
        <f t="shared" si="871"/>
        <v>1.0043006699999999</v>
      </c>
      <c r="N1816" s="120">
        <f t="shared" si="864"/>
        <v>1.3825703266318901</v>
      </c>
      <c r="O1816" s="113">
        <f t="shared" si="867"/>
        <v>1.38489397</v>
      </c>
      <c r="P1816" s="113">
        <f t="shared" si="875"/>
        <v>1548.68208123</v>
      </c>
      <c r="Q1816" s="11">
        <f t="shared" si="887"/>
        <v>0</v>
      </c>
      <c r="R1816" s="30">
        <f t="shared" si="883"/>
        <v>0</v>
      </c>
      <c r="S1816" s="8">
        <f t="shared" si="876"/>
        <v>0</v>
      </c>
      <c r="T1816" s="122">
        <f t="shared" si="884"/>
        <v>0.13059999999999999</v>
      </c>
      <c r="U1816" s="121">
        <f t="shared" si="866"/>
        <v>9</v>
      </c>
      <c r="V1816" s="121">
        <v>252</v>
      </c>
      <c r="W1816" s="120">
        <f t="shared" si="877"/>
        <v>1.0043934969999999</v>
      </c>
      <c r="X1816" s="113">
        <f t="shared" si="865"/>
        <v>6.8041300700000003</v>
      </c>
      <c r="Y1816" s="113">
        <f t="shared" si="878"/>
        <v>0</v>
      </c>
      <c r="Z1816" s="125" t="str">
        <f t="shared" si="888"/>
        <v>J=</v>
      </c>
      <c r="AA1816" s="118">
        <f t="shared" si="889"/>
        <v>45982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>
        <f t="shared" si="879"/>
        <v>45962</v>
      </c>
      <c r="B1817" s="113">
        <f t="shared" si="872"/>
        <v>1556.53445072</v>
      </c>
      <c r="C1817" s="113">
        <f t="shared" si="885"/>
        <v>1118.26761816</v>
      </c>
      <c r="D1817" s="114">
        <f t="shared" si="880"/>
        <v>7245.38</v>
      </c>
      <c r="E1817" s="115">
        <f t="shared" si="868"/>
        <v>7276.54</v>
      </c>
      <c r="F1817" s="116">
        <f t="shared" si="869"/>
        <v>45920</v>
      </c>
      <c r="G1817" s="117">
        <f t="shared" si="873"/>
        <v>4.3006716003852752E-3</v>
      </c>
      <c r="H1817" s="118">
        <f t="shared" si="886"/>
        <v>45982</v>
      </c>
      <c r="I1817" s="118">
        <f t="shared" si="874"/>
        <v>45982</v>
      </c>
      <c r="J1817" s="119">
        <f t="shared" si="881"/>
        <v>23</v>
      </c>
      <c r="K1817" s="119">
        <f t="shared" si="870"/>
        <v>10</v>
      </c>
      <c r="L1817" s="8">
        <f t="shared" si="882"/>
        <v>1.0018675800000001</v>
      </c>
      <c r="M1817" s="120">
        <f t="shared" si="871"/>
        <v>1.0043006699999999</v>
      </c>
      <c r="N1817" s="120">
        <f t="shared" si="864"/>
        <v>1.3825703266318901</v>
      </c>
      <c r="O1817" s="113">
        <f t="shared" si="867"/>
        <v>1.3851523800000001</v>
      </c>
      <c r="P1817" s="113">
        <f t="shared" si="875"/>
        <v>1548.9710527699999</v>
      </c>
      <c r="Q1817" s="11">
        <f t="shared" si="887"/>
        <v>0</v>
      </c>
      <c r="R1817" s="30">
        <f t="shared" si="883"/>
        <v>0</v>
      </c>
      <c r="S1817" s="8">
        <f t="shared" si="876"/>
        <v>0</v>
      </c>
      <c r="T1817" s="122">
        <f t="shared" si="884"/>
        <v>0.13059999999999999</v>
      </c>
      <c r="U1817" s="121">
        <f t="shared" si="866"/>
        <v>10</v>
      </c>
      <c r="V1817" s="121">
        <v>252</v>
      </c>
      <c r="W1817" s="120">
        <f t="shared" si="877"/>
        <v>1.004882853</v>
      </c>
      <c r="X1817" s="113">
        <f t="shared" si="865"/>
        <v>7.5633979499999997</v>
      </c>
      <c r="Y1817" s="113">
        <f t="shared" si="878"/>
        <v>0</v>
      </c>
      <c r="Z1817" s="125" t="str">
        <f t="shared" si="888"/>
        <v>J=</v>
      </c>
      <c r="AA1817" s="118">
        <f t="shared" si="889"/>
        <v>45982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>
        <f t="shared" si="879"/>
        <v>45963</v>
      </c>
      <c r="B1818" s="113">
        <f t="shared" si="872"/>
        <v>1556.53445072</v>
      </c>
      <c r="C1818" s="113">
        <f t="shared" si="885"/>
        <v>1118.26761816</v>
      </c>
      <c r="D1818" s="114">
        <f t="shared" si="880"/>
        <v>7245.38</v>
      </c>
      <c r="E1818" s="115">
        <f t="shared" si="868"/>
        <v>7276.54</v>
      </c>
      <c r="F1818" s="116">
        <f t="shared" si="869"/>
        <v>45920</v>
      </c>
      <c r="G1818" s="117">
        <f t="shared" si="873"/>
        <v>4.3006716003852752E-3</v>
      </c>
      <c r="H1818" s="118">
        <f t="shared" si="886"/>
        <v>45982</v>
      </c>
      <c r="I1818" s="118">
        <f t="shared" si="874"/>
        <v>45982</v>
      </c>
      <c r="J1818" s="119">
        <f t="shared" si="881"/>
        <v>23</v>
      </c>
      <c r="K1818" s="119">
        <f t="shared" si="870"/>
        <v>10</v>
      </c>
      <c r="L1818" s="8">
        <f t="shared" si="882"/>
        <v>1.0018675800000001</v>
      </c>
      <c r="M1818" s="120">
        <f t="shared" si="871"/>
        <v>1.0043006699999999</v>
      </c>
      <c r="N1818" s="120">
        <f t="shared" si="864"/>
        <v>1.3825703266318901</v>
      </c>
      <c r="O1818" s="113">
        <f t="shared" si="867"/>
        <v>1.3851523800000001</v>
      </c>
      <c r="P1818" s="113">
        <f t="shared" si="875"/>
        <v>1548.9710527699999</v>
      </c>
      <c r="Q1818" s="11">
        <f t="shared" si="887"/>
        <v>0</v>
      </c>
      <c r="R1818" s="30">
        <f t="shared" si="883"/>
        <v>0</v>
      </c>
      <c r="S1818" s="8">
        <f t="shared" si="876"/>
        <v>0</v>
      </c>
      <c r="T1818" s="122">
        <f t="shared" si="884"/>
        <v>0.13059999999999999</v>
      </c>
      <c r="U1818" s="121">
        <f t="shared" si="866"/>
        <v>10</v>
      </c>
      <c r="V1818" s="121">
        <v>252</v>
      </c>
      <c r="W1818" s="120">
        <f t="shared" si="877"/>
        <v>1.004882853</v>
      </c>
      <c r="X1818" s="113">
        <f t="shared" si="865"/>
        <v>7.5633979499999997</v>
      </c>
      <c r="Y1818" s="113">
        <f t="shared" si="878"/>
        <v>0</v>
      </c>
      <c r="Z1818" s="125" t="str">
        <f t="shared" si="888"/>
        <v>J=</v>
      </c>
      <c r="AA1818" s="118">
        <f t="shared" si="889"/>
        <v>45982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>
        <f t="shared" si="879"/>
        <v>45964</v>
      </c>
      <c r="B1819" s="113">
        <f t="shared" si="872"/>
        <v>1556.53445072</v>
      </c>
      <c r="C1819" s="113">
        <f t="shared" si="885"/>
        <v>1118.26761816</v>
      </c>
      <c r="D1819" s="114">
        <f t="shared" si="880"/>
        <v>7245.38</v>
      </c>
      <c r="E1819" s="115">
        <f t="shared" si="868"/>
        <v>7276.54</v>
      </c>
      <c r="F1819" s="116">
        <f t="shared" si="869"/>
        <v>45920</v>
      </c>
      <c r="G1819" s="117">
        <f t="shared" si="873"/>
        <v>4.3006716003852752E-3</v>
      </c>
      <c r="H1819" s="118">
        <f t="shared" si="886"/>
        <v>45982</v>
      </c>
      <c r="I1819" s="118">
        <f t="shared" si="874"/>
        <v>45982</v>
      </c>
      <c r="J1819" s="119">
        <f t="shared" si="881"/>
        <v>23</v>
      </c>
      <c r="K1819" s="119">
        <f t="shared" si="870"/>
        <v>10</v>
      </c>
      <c r="L1819" s="8">
        <f t="shared" si="882"/>
        <v>1.0018675800000001</v>
      </c>
      <c r="M1819" s="120">
        <f t="shared" si="871"/>
        <v>1.0043006699999999</v>
      </c>
      <c r="N1819" s="120">
        <f t="shared" si="864"/>
        <v>1.3825703266318901</v>
      </c>
      <c r="O1819" s="113">
        <f t="shared" si="867"/>
        <v>1.3851523800000001</v>
      </c>
      <c r="P1819" s="113">
        <f t="shared" si="875"/>
        <v>1548.9710527699999</v>
      </c>
      <c r="Q1819" s="11">
        <f t="shared" si="887"/>
        <v>0</v>
      </c>
      <c r="R1819" s="30">
        <f t="shared" si="883"/>
        <v>0</v>
      </c>
      <c r="S1819" s="8">
        <f t="shared" si="876"/>
        <v>0</v>
      </c>
      <c r="T1819" s="122">
        <f t="shared" si="884"/>
        <v>0.13059999999999999</v>
      </c>
      <c r="U1819" s="121">
        <f t="shared" si="866"/>
        <v>10</v>
      </c>
      <c r="V1819" s="121">
        <v>252</v>
      </c>
      <c r="W1819" s="120">
        <f t="shared" si="877"/>
        <v>1.004882853</v>
      </c>
      <c r="X1819" s="113">
        <f t="shared" si="865"/>
        <v>7.5633979499999997</v>
      </c>
      <c r="Y1819" s="113">
        <f t="shared" si="878"/>
        <v>0</v>
      </c>
      <c r="Z1819" s="125" t="str">
        <f t="shared" si="888"/>
        <v>J=</v>
      </c>
      <c r="AA1819" s="118">
        <f t="shared" si="889"/>
        <v>45982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>
        <f t="shared" si="879"/>
        <v>45965</v>
      </c>
      <c r="B1820" s="113">
        <f t="shared" si="872"/>
        <v>1557.58343315</v>
      </c>
      <c r="C1820" s="113">
        <f t="shared" si="885"/>
        <v>1118.26761816</v>
      </c>
      <c r="D1820" s="114">
        <f t="shared" si="880"/>
        <v>7245.38</v>
      </c>
      <c r="E1820" s="115">
        <f t="shared" si="868"/>
        <v>7276.54</v>
      </c>
      <c r="F1820" s="116">
        <f t="shared" si="869"/>
        <v>45920</v>
      </c>
      <c r="G1820" s="117">
        <f t="shared" si="873"/>
        <v>4.3006716003852752E-3</v>
      </c>
      <c r="H1820" s="118">
        <f t="shared" si="886"/>
        <v>45982</v>
      </c>
      <c r="I1820" s="118">
        <f t="shared" si="874"/>
        <v>45982</v>
      </c>
      <c r="J1820" s="119">
        <f t="shared" si="881"/>
        <v>23</v>
      </c>
      <c r="K1820" s="119">
        <f t="shared" si="870"/>
        <v>11</v>
      </c>
      <c r="L1820" s="8">
        <f t="shared" si="882"/>
        <v>1.00205454</v>
      </c>
      <c r="M1820" s="120">
        <f t="shared" si="871"/>
        <v>1.0043006699999999</v>
      </c>
      <c r="N1820" s="120">
        <f t="shared" si="864"/>
        <v>1.3825703266318901</v>
      </c>
      <c r="O1820" s="113">
        <f t="shared" si="867"/>
        <v>1.3854108700000001</v>
      </c>
      <c r="P1820" s="113">
        <f t="shared" si="875"/>
        <v>1549.26011376</v>
      </c>
      <c r="Q1820" s="11">
        <f t="shared" si="887"/>
        <v>0</v>
      </c>
      <c r="R1820" s="30">
        <f t="shared" si="883"/>
        <v>0</v>
      </c>
      <c r="S1820" s="8">
        <f t="shared" si="876"/>
        <v>0</v>
      </c>
      <c r="T1820" s="122">
        <f t="shared" si="884"/>
        <v>0.13059999999999999</v>
      </c>
      <c r="U1820" s="121">
        <f t="shared" si="866"/>
        <v>11</v>
      </c>
      <c r="V1820" s="121">
        <v>252</v>
      </c>
      <c r="W1820" s="120">
        <f t="shared" si="877"/>
        <v>1.0053724479999999</v>
      </c>
      <c r="X1820" s="113">
        <f t="shared" si="865"/>
        <v>8.32331939</v>
      </c>
      <c r="Y1820" s="113">
        <f t="shared" si="878"/>
        <v>0</v>
      </c>
      <c r="Z1820" s="125" t="str">
        <f t="shared" si="888"/>
        <v>J=</v>
      </c>
      <c r="AA1820" s="118">
        <f t="shared" si="889"/>
        <v>45982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>
        <f t="shared" si="879"/>
        <v>45966</v>
      </c>
      <c r="B1821" s="113">
        <f t="shared" si="872"/>
        <v>1558.6330899299999</v>
      </c>
      <c r="C1821" s="113">
        <f t="shared" si="885"/>
        <v>1118.26761816</v>
      </c>
      <c r="D1821" s="114">
        <f t="shared" si="880"/>
        <v>7245.38</v>
      </c>
      <c r="E1821" s="115">
        <f t="shared" si="868"/>
        <v>7276.54</v>
      </c>
      <c r="F1821" s="116">
        <f t="shared" si="869"/>
        <v>45920</v>
      </c>
      <c r="G1821" s="117">
        <f t="shared" si="873"/>
        <v>4.3006716003852752E-3</v>
      </c>
      <c r="H1821" s="118">
        <f t="shared" si="886"/>
        <v>45982</v>
      </c>
      <c r="I1821" s="118">
        <f t="shared" si="874"/>
        <v>45982</v>
      </c>
      <c r="J1821" s="119">
        <f t="shared" si="881"/>
        <v>23</v>
      </c>
      <c r="K1821" s="119">
        <f t="shared" si="870"/>
        <v>12</v>
      </c>
      <c r="L1821" s="8">
        <f t="shared" si="882"/>
        <v>1.0022415200000001</v>
      </c>
      <c r="M1821" s="120">
        <f t="shared" si="871"/>
        <v>1.0043006699999999</v>
      </c>
      <c r="N1821" s="120">
        <f t="shared" si="864"/>
        <v>1.3825703266318901</v>
      </c>
      <c r="O1821" s="113">
        <f t="shared" si="867"/>
        <v>1.38566938</v>
      </c>
      <c r="P1821" s="113">
        <f t="shared" si="875"/>
        <v>1549.5491971199999</v>
      </c>
      <c r="Q1821" s="11">
        <f t="shared" si="887"/>
        <v>0</v>
      </c>
      <c r="R1821" s="30">
        <f t="shared" si="883"/>
        <v>0</v>
      </c>
      <c r="S1821" s="8">
        <f t="shared" si="876"/>
        <v>0</v>
      </c>
      <c r="T1821" s="122">
        <f t="shared" si="884"/>
        <v>0.13059999999999999</v>
      </c>
      <c r="U1821" s="121">
        <f t="shared" si="866"/>
        <v>12</v>
      </c>
      <c r="V1821" s="121">
        <v>252</v>
      </c>
      <c r="W1821" s="120">
        <f t="shared" si="877"/>
        <v>1.005862281</v>
      </c>
      <c r="X1821" s="113">
        <f t="shared" si="865"/>
        <v>9.08389281</v>
      </c>
      <c r="Y1821" s="113">
        <f t="shared" si="878"/>
        <v>0</v>
      </c>
      <c r="Z1821" s="125" t="str">
        <f t="shared" si="888"/>
        <v>J=</v>
      </c>
      <c r="AA1821" s="118">
        <f t="shared" si="889"/>
        <v>45982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>
        <f t="shared" si="879"/>
        <v>45967</v>
      </c>
      <c r="B1822" s="113">
        <f t="shared" si="872"/>
        <v>1559.6834678499999</v>
      </c>
      <c r="C1822" s="113">
        <f t="shared" si="885"/>
        <v>1118.26761816</v>
      </c>
      <c r="D1822" s="114">
        <f t="shared" si="880"/>
        <v>7245.38</v>
      </c>
      <c r="E1822" s="115">
        <f t="shared" si="868"/>
        <v>7276.54</v>
      </c>
      <c r="F1822" s="116">
        <f t="shared" si="869"/>
        <v>45920</v>
      </c>
      <c r="G1822" s="117">
        <f t="shared" si="873"/>
        <v>4.3006716003852752E-3</v>
      </c>
      <c r="H1822" s="118">
        <f t="shared" si="886"/>
        <v>45982</v>
      </c>
      <c r="I1822" s="118">
        <f t="shared" si="874"/>
        <v>45982</v>
      </c>
      <c r="J1822" s="119">
        <f t="shared" si="881"/>
        <v>23</v>
      </c>
      <c r="K1822" s="119">
        <f t="shared" si="870"/>
        <v>13</v>
      </c>
      <c r="L1822" s="8">
        <f t="shared" si="882"/>
        <v>1.0024285399999999</v>
      </c>
      <c r="M1822" s="120">
        <f t="shared" si="871"/>
        <v>1.0043006699999999</v>
      </c>
      <c r="N1822" s="120">
        <f t="shared" si="864"/>
        <v>1.3825703266318901</v>
      </c>
      <c r="O1822" s="113">
        <f t="shared" si="867"/>
        <v>1.3859279499999999</v>
      </c>
      <c r="P1822" s="113">
        <f t="shared" si="875"/>
        <v>1549.8383475799999</v>
      </c>
      <c r="Q1822" s="11">
        <f t="shared" si="887"/>
        <v>0</v>
      </c>
      <c r="R1822" s="30">
        <f t="shared" si="883"/>
        <v>0</v>
      </c>
      <c r="S1822" s="8">
        <f t="shared" si="876"/>
        <v>0</v>
      </c>
      <c r="T1822" s="122">
        <f t="shared" si="884"/>
        <v>0.13059999999999999</v>
      </c>
      <c r="U1822" s="121">
        <f t="shared" si="866"/>
        <v>13</v>
      </c>
      <c r="V1822" s="121">
        <v>252</v>
      </c>
      <c r="W1822" s="120">
        <f t="shared" si="877"/>
        <v>1.006352353</v>
      </c>
      <c r="X1822" s="113">
        <f t="shared" si="865"/>
        <v>9.8451202700000007</v>
      </c>
      <c r="Y1822" s="113">
        <f t="shared" si="878"/>
        <v>0</v>
      </c>
      <c r="Z1822" s="125" t="str">
        <f t="shared" si="888"/>
        <v>J=</v>
      </c>
      <c r="AA1822" s="118">
        <f t="shared" si="889"/>
        <v>45982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>
        <f t="shared" si="879"/>
        <v>45968</v>
      </c>
      <c r="B1823" s="113">
        <f t="shared" si="872"/>
        <v>1560.73455595</v>
      </c>
      <c r="C1823" s="113">
        <f t="shared" si="885"/>
        <v>1118.26761816</v>
      </c>
      <c r="D1823" s="114">
        <f t="shared" si="880"/>
        <v>7245.38</v>
      </c>
      <c r="E1823" s="115">
        <f t="shared" si="868"/>
        <v>7276.54</v>
      </c>
      <c r="F1823" s="116">
        <f t="shared" si="869"/>
        <v>45920</v>
      </c>
      <c r="G1823" s="117">
        <f t="shared" si="873"/>
        <v>4.3006716003852752E-3</v>
      </c>
      <c r="H1823" s="118">
        <f t="shared" si="886"/>
        <v>45982</v>
      </c>
      <c r="I1823" s="118">
        <f t="shared" si="874"/>
        <v>45982</v>
      </c>
      <c r="J1823" s="119">
        <f t="shared" si="881"/>
        <v>23</v>
      </c>
      <c r="K1823" s="119">
        <f t="shared" si="870"/>
        <v>14</v>
      </c>
      <c r="L1823" s="8">
        <f t="shared" si="882"/>
        <v>1.0026155999999999</v>
      </c>
      <c r="M1823" s="120">
        <f t="shared" si="871"/>
        <v>1.0043006699999999</v>
      </c>
      <c r="N1823" s="120">
        <f t="shared" ref="N1823:N1837" si="890">IF(I1823&gt;I1822,N1822*M1823,N1822)</f>
        <v>1.3825703266318901</v>
      </c>
      <c r="O1823" s="113">
        <f t="shared" si="867"/>
        <v>1.38618657</v>
      </c>
      <c r="P1823" s="113">
        <f t="shared" si="875"/>
        <v>1550.12755395</v>
      </c>
      <c r="Q1823" s="11">
        <f t="shared" si="887"/>
        <v>0</v>
      </c>
      <c r="R1823" s="30">
        <f t="shared" si="883"/>
        <v>0</v>
      </c>
      <c r="S1823" s="8">
        <f t="shared" si="876"/>
        <v>0</v>
      </c>
      <c r="T1823" s="122">
        <f t="shared" si="884"/>
        <v>0.13059999999999999</v>
      </c>
      <c r="U1823" s="121">
        <f t="shared" si="866"/>
        <v>14</v>
      </c>
      <c r="V1823" s="121">
        <v>252</v>
      </c>
      <c r="W1823" s="120">
        <f t="shared" si="877"/>
        <v>1.0068426640000001</v>
      </c>
      <c r="X1823" s="113">
        <f t="shared" si="865"/>
        <v>10.607002</v>
      </c>
      <c r="Y1823" s="113">
        <f t="shared" si="878"/>
        <v>0</v>
      </c>
      <c r="Z1823" s="125" t="str">
        <f t="shared" si="888"/>
        <v>J=</v>
      </c>
      <c r="AA1823" s="118">
        <f t="shared" si="889"/>
        <v>45982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>
        <f t="shared" si="879"/>
        <v>45969</v>
      </c>
      <c r="B1824" s="113">
        <f t="shared" si="872"/>
        <v>1561.7863529899998</v>
      </c>
      <c r="C1824" s="113">
        <f t="shared" si="885"/>
        <v>1118.26761816</v>
      </c>
      <c r="D1824" s="114">
        <f t="shared" si="880"/>
        <v>7245.38</v>
      </c>
      <c r="E1824" s="115">
        <f t="shared" si="868"/>
        <v>7276.54</v>
      </c>
      <c r="F1824" s="116">
        <f t="shared" si="869"/>
        <v>45920</v>
      </c>
      <c r="G1824" s="117">
        <f t="shared" si="873"/>
        <v>4.3006716003852752E-3</v>
      </c>
      <c r="H1824" s="118">
        <f t="shared" si="886"/>
        <v>45982</v>
      </c>
      <c r="I1824" s="118">
        <f t="shared" si="874"/>
        <v>45982</v>
      </c>
      <c r="J1824" s="119">
        <f t="shared" si="881"/>
        <v>23</v>
      </c>
      <c r="K1824" s="119">
        <f t="shared" si="870"/>
        <v>15</v>
      </c>
      <c r="L1824" s="8">
        <f t="shared" si="882"/>
        <v>1.00280269</v>
      </c>
      <c r="M1824" s="120">
        <f t="shared" si="871"/>
        <v>1.0043006699999999</v>
      </c>
      <c r="N1824" s="120">
        <f t="shared" si="890"/>
        <v>1.3825703266318901</v>
      </c>
      <c r="O1824" s="113">
        <f t="shared" si="867"/>
        <v>1.38644524</v>
      </c>
      <c r="P1824" s="113">
        <f t="shared" si="875"/>
        <v>1550.4168162399999</v>
      </c>
      <c r="Q1824" s="11">
        <f t="shared" si="887"/>
        <v>0</v>
      </c>
      <c r="R1824" s="30">
        <f t="shared" si="883"/>
        <v>0</v>
      </c>
      <c r="S1824" s="8">
        <f t="shared" si="876"/>
        <v>0</v>
      </c>
      <c r="T1824" s="122">
        <f t="shared" si="884"/>
        <v>0.13059999999999999</v>
      </c>
      <c r="U1824" s="121">
        <f t="shared" si="866"/>
        <v>15</v>
      </c>
      <c r="V1824" s="121">
        <v>252</v>
      </c>
      <c r="W1824" s="120">
        <f t="shared" si="877"/>
        <v>1.0073332129999999</v>
      </c>
      <c r="X1824" s="113">
        <f t="shared" si="865"/>
        <v>11.36953675</v>
      </c>
      <c r="Y1824" s="113">
        <f t="shared" si="878"/>
        <v>0</v>
      </c>
      <c r="Z1824" s="125" t="str">
        <f t="shared" si="888"/>
        <v>J=</v>
      </c>
      <c r="AA1824" s="118">
        <f t="shared" si="889"/>
        <v>45982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>
        <f t="shared" si="879"/>
        <v>45970</v>
      </c>
      <c r="B1825" s="113">
        <f t="shared" si="872"/>
        <v>1561.7863529899998</v>
      </c>
      <c r="C1825" s="113">
        <f t="shared" si="885"/>
        <v>1118.26761816</v>
      </c>
      <c r="D1825" s="114">
        <f t="shared" si="880"/>
        <v>7245.38</v>
      </c>
      <c r="E1825" s="115">
        <f t="shared" si="868"/>
        <v>7276.54</v>
      </c>
      <c r="F1825" s="116">
        <f t="shared" si="869"/>
        <v>45920</v>
      </c>
      <c r="G1825" s="117">
        <f t="shared" si="873"/>
        <v>4.3006716003852752E-3</v>
      </c>
      <c r="H1825" s="118">
        <f t="shared" si="886"/>
        <v>45982</v>
      </c>
      <c r="I1825" s="118">
        <f t="shared" si="874"/>
        <v>45982</v>
      </c>
      <c r="J1825" s="119">
        <f t="shared" si="881"/>
        <v>23</v>
      </c>
      <c r="K1825" s="119">
        <f t="shared" si="870"/>
        <v>15</v>
      </c>
      <c r="L1825" s="8">
        <f t="shared" si="882"/>
        <v>1.00280269</v>
      </c>
      <c r="M1825" s="120">
        <f t="shared" si="871"/>
        <v>1.0043006699999999</v>
      </c>
      <c r="N1825" s="120">
        <f t="shared" si="890"/>
        <v>1.3825703266318901</v>
      </c>
      <c r="O1825" s="113">
        <f t="shared" si="867"/>
        <v>1.38644524</v>
      </c>
      <c r="P1825" s="113">
        <f t="shared" si="875"/>
        <v>1550.4168162399999</v>
      </c>
      <c r="Q1825" s="11">
        <f t="shared" si="887"/>
        <v>0</v>
      </c>
      <c r="R1825" s="30">
        <f t="shared" si="883"/>
        <v>0</v>
      </c>
      <c r="S1825" s="8">
        <f t="shared" si="876"/>
        <v>0</v>
      </c>
      <c r="T1825" s="122">
        <f t="shared" si="884"/>
        <v>0.13059999999999999</v>
      </c>
      <c r="U1825" s="121">
        <f t="shared" si="866"/>
        <v>15</v>
      </c>
      <c r="V1825" s="121">
        <v>252</v>
      </c>
      <c r="W1825" s="120">
        <f t="shared" si="877"/>
        <v>1.0073332129999999</v>
      </c>
      <c r="X1825" s="113">
        <f t="shared" si="865"/>
        <v>11.36953675</v>
      </c>
      <c r="Y1825" s="113">
        <f t="shared" si="878"/>
        <v>0</v>
      </c>
      <c r="Z1825" s="125" t="str">
        <f t="shared" si="888"/>
        <v>J=</v>
      </c>
      <c r="AA1825" s="118">
        <f t="shared" si="889"/>
        <v>45982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>
        <f t="shared" si="879"/>
        <v>45971</v>
      </c>
      <c r="B1826" s="113">
        <f t="shared" si="872"/>
        <v>1561.7863529899998</v>
      </c>
      <c r="C1826" s="113">
        <f t="shared" si="885"/>
        <v>1118.26761816</v>
      </c>
      <c r="D1826" s="114">
        <f t="shared" si="880"/>
        <v>7245.38</v>
      </c>
      <c r="E1826" s="115">
        <f t="shared" si="868"/>
        <v>7276.54</v>
      </c>
      <c r="F1826" s="116">
        <f t="shared" si="869"/>
        <v>45920</v>
      </c>
      <c r="G1826" s="117">
        <f t="shared" si="873"/>
        <v>4.3006716003852752E-3</v>
      </c>
      <c r="H1826" s="118">
        <f t="shared" si="886"/>
        <v>45982</v>
      </c>
      <c r="I1826" s="118">
        <f t="shared" si="874"/>
        <v>45982</v>
      </c>
      <c r="J1826" s="119">
        <f t="shared" si="881"/>
        <v>23</v>
      </c>
      <c r="K1826" s="119">
        <f t="shared" si="870"/>
        <v>15</v>
      </c>
      <c r="L1826" s="8">
        <f t="shared" si="882"/>
        <v>1.00280269</v>
      </c>
      <c r="M1826" s="120">
        <f t="shared" si="871"/>
        <v>1.0043006699999999</v>
      </c>
      <c r="N1826" s="120">
        <f t="shared" si="890"/>
        <v>1.3825703266318901</v>
      </c>
      <c r="O1826" s="113">
        <f t="shared" si="867"/>
        <v>1.38644524</v>
      </c>
      <c r="P1826" s="113">
        <f t="shared" si="875"/>
        <v>1550.4168162399999</v>
      </c>
      <c r="Q1826" s="11">
        <f t="shared" si="887"/>
        <v>0</v>
      </c>
      <c r="R1826" s="30">
        <f t="shared" si="883"/>
        <v>0</v>
      </c>
      <c r="S1826" s="8">
        <f t="shared" si="876"/>
        <v>0</v>
      </c>
      <c r="T1826" s="122">
        <f t="shared" si="884"/>
        <v>0.13059999999999999</v>
      </c>
      <c r="U1826" s="121">
        <f t="shared" si="866"/>
        <v>15</v>
      </c>
      <c r="V1826" s="121">
        <v>252</v>
      </c>
      <c r="W1826" s="120">
        <f t="shared" si="877"/>
        <v>1.0073332129999999</v>
      </c>
      <c r="X1826" s="113">
        <f t="shared" ref="X1826:X1889" si="891">TRUNC((P1826*(W1826-1)),8)</f>
        <v>11.36953675</v>
      </c>
      <c r="Y1826" s="113">
        <f t="shared" si="878"/>
        <v>0</v>
      </c>
      <c r="Z1826" s="125" t="str">
        <f t="shared" si="888"/>
        <v>J=</v>
      </c>
      <c r="AA1826" s="118">
        <f t="shared" si="889"/>
        <v>45982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>
        <f t="shared" si="879"/>
        <v>45972</v>
      </c>
      <c r="B1827" s="113">
        <f t="shared" si="872"/>
        <v>1562.8388397900001</v>
      </c>
      <c r="C1827" s="113">
        <f t="shared" si="885"/>
        <v>1118.26761816</v>
      </c>
      <c r="D1827" s="114">
        <f t="shared" si="880"/>
        <v>7245.38</v>
      </c>
      <c r="E1827" s="115">
        <f t="shared" si="868"/>
        <v>7276.54</v>
      </c>
      <c r="F1827" s="116">
        <f t="shared" si="869"/>
        <v>45920</v>
      </c>
      <c r="G1827" s="117">
        <f t="shared" si="873"/>
        <v>4.3006716003852752E-3</v>
      </c>
      <c r="H1827" s="118">
        <f t="shared" si="886"/>
        <v>45982</v>
      </c>
      <c r="I1827" s="118">
        <f t="shared" si="874"/>
        <v>45982</v>
      </c>
      <c r="J1827" s="119">
        <f t="shared" si="881"/>
        <v>23</v>
      </c>
      <c r="K1827" s="119">
        <f t="shared" si="870"/>
        <v>16</v>
      </c>
      <c r="L1827" s="8">
        <f t="shared" si="882"/>
        <v>1.0029898100000001</v>
      </c>
      <c r="M1827" s="120">
        <f t="shared" si="871"/>
        <v>1.0043006699999999</v>
      </c>
      <c r="N1827" s="120">
        <f t="shared" si="890"/>
        <v>1.3825703266318901</v>
      </c>
      <c r="O1827" s="113">
        <f t="shared" si="867"/>
        <v>1.3867039400000001</v>
      </c>
      <c r="P1827" s="113">
        <f t="shared" si="875"/>
        <v>1550.70611207</v>
      </c>
      <c r="Q1827" s="11">
        <f t="shared" si="887"/>
        <v>0</v>
      </c>
      <c r="R1827" s="30">
        <f t="shared" si="883"/>
        <v>0</v>
      </c>
      <c r="S1827" s="8">
        <f t="shared" si="876"/>
        <v>0</v>
      </c>
      <c r="T1827" s="122">
        <f t="shared" si="884"/>
        <v>0.13059999999999999</v>
      </c>
      <c r="U1827" s="121">
        <f t="shared" si="866"/>
        <v>16</v>
      </c>
      <c r="V1827" s="121">
        <v>252</v>
      </c>
      <c r="W1827" s="120">
        <f t="shared" si="877"/>
        <v>1.007824002</v>
      </c>
      <c r="X1827" s="113">
        <f t="shared" si="891"/>
        <v>12.13272772</v>
      </c>
      <c r="Y1827" s="113">
        <f t="shared" si="878"/>
        <v>0</v>
      </c>
      <c r="Z1827" s="125" t="str">
        <f t="shared" si="888"/>
        <v>J=</v>
      </c>
      <c r="AA1827" s="118">
        <f t="shared" si="889"/>
        <v>45982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>
        <f t="shared" si="879"/>
        <v>45973</v>
      </c>
      <c r="B1828" s="113">
        <f t="shared" si="872"/>
        <v>1563.8920601699999</v>
      </c>
      <c r="C1828" s="113">
        <f t="shared" si="885"/>
        <v>1118.26761816</v>
      </c>
      <c r="D1828" s="114">
        <f t="shared" si="880"/>
        <v>7245.38</v>
      </c>
      <c r="E1828" s="115">
        <f t="shared" si="868"/>
        <v>7276.54</v>
      </c>
      <c r="F1828" s="116">
        <f t="shared" si="869"/>
        <v>45920</v>
      </c>
      <c r="G1828" s="117">
        <f t="shared" si="873"/>
        <v>4.3006716003852752E-3</v>
      </c>
      <c r="H1828" s="118">
        <f t="shared" si="886"/>
        <v>45982</v>
      </c>
      <c r="I1828" s="118">
        <f t="shared" si="874"/>
        <v>45982</v>
      </c>
      <c r="J1828" s="119">
        <f t="shared" si="881"/>
        <v>23</v>
      </c>
      <c r="K1828" s="119">
        <f t="shared" si="870"/>
        <v>17</v>
      </c>
      <c r="L1828" s="8">
        <f t="shared" si="882"/>
        <v>1.0031769699999999</v>
      </c>
      <c r="M1828" s="120">
        <f t="shared" si="871"/>
        <v>1.0043006699999999</v>
      </c>
      <c r="N1828" s="120">
        <f t="shared" si="890"/>
        <v>1.3825703266318901</v>
      </c>
      <c r="O1828" s="113">
        <f t="shared" si="867"/>
        <v>1.3869627099999999</v>
      </c>
      <c r="P1828" s="113">
        <f t="shared" si="875"/>
        <v>1550.9954861799999</v>
      </c>
      <c r="Q1828" s="11">
        <f t="shared" si="887"/>
        <v>0</v>
      </c>
      <c r="R1828" s="30">
        <f t="shared" si="883"/>
        <v>0</v>
      </c>
      <c r="S1828" s="8">
        <f t="shared" si="876"/>
        <v>0</v>
      </c>
      <c r="T1828" s="122">
        <f t="shared" si="884"/>
        <v>0.13059999999999999</v>
      </c>
      <c r="U1828" s="121">
        <f t="shared" si="866"/>
        <v>17</v>
      </c>
      <c r="V1828" s="121">
        <v>252</v>
      </c>
      <c r="W1828" s="120">
        <f t="shared" si="877"/>
        <v>1.0083150299999999</v>
      </c>
      <c r="X1828" s="113">
        <f t="shared" si="891"/>
        <v>12.89657399</v>
      </c>
      <c r="Y1828" s="113">
        <f t="shared" si="878"/>
        <v>0</v>
      </c>
      <c r="Z1828" s="125" t="str">
        <f t="shared" si="888"/>
        <v>J=</v>
      </c>
      <c r="AA1828" s="118">
        <f t="shared" si="889"/>
        <v>45982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>
        <f t="shared" si="879"/>
        <v>45974</v>
      </c>
      <c r="B1829" s="113">
        <f t="shared" si="872"/>
        <v>1564.9459806299999</v>
      </c>
      <c r="C1829" s="113">
        <f t="shared" si="885"/>
        <v>1118.26761816</v>
      </c>
      <c r="D1829" s="114">
        <f t="shared" si="880"/>
        <v>7245.38</v>
      </c>
      <c r="E1829" s="115">
        <f t="shared" si="868"/>
        <v>7276.54</v>
      </c>
      <c r="F1829" s="116">
        <f t="shared" si="869"/>
        <v>45920</v>
      </c>
      <c r="G1829" s="117">
        <f t="shared" si="873"/>
        <v>4.3006716003852752E-3</v>
      </c>
      <c r="H1829" s="118">
        <f t="shared" si="886"/>
        <v>45982</v>
      </c>
      <c r="I1829" s="118">
        <f t="shared" si="874"/>
        <v>45982</v>
      </c>
      <c r="J1829" s="119">
        <f t="shared" si="881"/>
        <v>23</v>
      </c>
      <c r="K1829" s="119">
        <f t="shared" si="870"/>
        <v>18</v>
      </c>
      <c r="L1829" s="8">
        <f t="shared" si="882"/>
        <v>1.00336417</v>
      </c>
      <c r="M1829" s="120">
        <f t="shared" si="871"/>
        <v>1.0043006699999999</v>
      </c>
      <c r="N1829" s="120">
        <f t="shared" si="890"/>
        <v>1.3825703266318901</v>
      </c>
      <c r="O1829" s="113">
        <f t="shared" si="867"/>
        <v>1.38722152</v>
      </c>
      <c r="P1829" s="113">
        <f t="shared" si="875"/>
        <v>1551.2849050299999</v>
      </c>
      <c r="Q1829" s="11">
        <f t="shared" si="887"/>
        <v>0</v>
      </c>
      <c r="R1829" s="30">
        <f t="shared" si="883"/>
        <v>0</v>
      </c>
      <c r="S1829" s="8">
        <f t="shared" si="876"/>
        <v>0</v>
      </c>
      <c r="T1829" s="122">
        <f t="shared" si="884"/>
        <v>0.13059999999999999</v>
      </c>
      <c r="U1829" s="121">
        <f t="shared" ref="U1829:U1837" si="892">IF(Q1828&gt;0,1,IF(K1829=K1828,U1828,U1828+1))</f>
        <v>18</v>
      </c>
      <c r="V1829" s="121">
        <v>252</v>
      </c>
      <c r="W1829" s="120">
        <f t="shared" si="877"/>
        <v>1.008806297</v>
      </c>
      <c r="X1829" s="113">
        <f t="shared" si="891"/>
        <v>13.6610756</v>
      </c>
      <c r="Y1829" s="113">
        <f t="shared" si="878"/>
        <v>0</v>
      </c>
      <c r="Z1829" s="125" t="str">
        <f t="shared" si="888"/>
        <v>J=</v>
      </c>
      <c r="AA1829" s="118">
        <f t="shared" si="889"/>
        <v>45982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>
        <f t="shared" si="879"/>
        <v>45975</v>
      </c>
      <c r="B1830" s="113">
        <f t="shared" si="872"/>
        <v>1566.0006127000001</v>
      </c>
      <c r="C1830" s="113">
        <f t="shared" si="885"/>
        <v>1118.26761816</v>
      </c>
      <c r="D1830" s="114">
        <f t="shared" si="880"/>
        <v>7245.38</v>
      </c>
      <c r="E1830" s="115">
        <f t="shared" si="868"/>
        <v>7276.54</v>
      </c>
      <c r="F1830" s="116">
        <f t="shared" si="869"/>
        <v>45920</v>
      </c>
      <c r="G1830" s="117">
        <f t="shared" si="873"/>
        <v>4.3006716003852752E-3</v>
      </c>
      <c r="H1830" s="118">
        <f t="shared" si="886"/>
        <v>45982</v>
      </c>
      <c r="I1830" s="118">
        <f t="shared" si="874"/>
        <v>45982</v>
      </c>
      <c r="J1830" s="119">
        <f t="shared" si="881"/>
        <v>23</v>
      </c>
      <c r="K1830" s="119">
        <f t="shared" si="870"/>
        <v>19</v>
      </c>
      <c r="L1830" s="8">
        <f t="shared" si="882"/>
        <v>1.0035514000000001</v>
      </c>
      <c r="M1830" s="120">
        <f t="shared" si="871"/>
        <v>1.0043006699999999</v>
      </c>
      <c r="N1830" s="120">
        <f t="shared" si="890"/>
        <v>1.3825703266318901</v>
      </c>
      <c r="O1830" s="113">
        <f t="shared" si="867"/>
        <v>1.38748038</v>
      </c>
      <c r="P1830" s="113">
        <f t="shared" si="875"/>
        <v>1551.5743797800001</v>
      </c>
      <c r="Q1830" s="11">
        <f t="shared" si="887"/>
        <v>0</v>
      </c>
      <c r="R1830" s="30">
        <f t="shared" si="883"/>
        <v>0</v>
      </c>
      <c r="S1830" s="8">
        <f t="shared" si="876"/>
        <v>0</v>
      </c>
      <c r="T1830" s="122">
        <f t="shared" si="884"/>
        <v>0.13059999999999999</v>
      </c>
      <c r="U1830" s="121">
        <f t="shared" si="892"/>
        <v>19</v>
      </c>
      <c r="V1830" s="121">
        <v>252</v>
      </c>
      <c r="W1830" s="120">
        <f t="shared" si="877"/>
        <v>1.0092978029999999</v>
      </c>
      <c r="X1830" s="113">
        <f t="shared" si="891"/>
        <v>14.42623292</v>
      </c>
      <c r="Y1830" s="113">
        <f t="shared" si="878"/>
        <v>0</v>
      </c>
      <c r="Z1830" s="125" t="str">
        <f t="shared" si="888"/>
        <v>J=</v>
      </c>
      <c r="AA1830" s="118">
        <f t="shared" si="889"/>
        <v>45982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>
        <f t="shared" si="879"/>
        <v>45976</v>
      </c>
      <c r="B1831" s="113">
        <f t="shared" si="872"/>
        <v>1567.0559469500001</v>
      </c>
      <c r="C1831" s="113">
        <f t="shared" si="885"/>
        <v>1118.26761816</v>
      </c>
      <c r="D1831" s="114">
        <f t="shared" si="880"/>
        <v>7245.38</v>
      </c>
      <c r="E1831" s="115">
        <f t="shared" si="868"/>
        <v>7276.54</v>
      </c>
      <c r="F1831" s="116">
        <f t="shared" si="869"/>
        <v>45920</v>
      </c>
      <c r="G1831" s="117">
        <f t="shared" si="873"/>
        <v>4.3006716003852752E-3</v>
      </c>
      <c r="H1831" s="118">
        <f t="shared" si="886"/>
        <v>45982</v>
      </c>
      <c r="I1831" s="118">
        <f t="shared" si="874"/>
        <v>45982</v>
      </c>
      <c r="J1831" s="119">
        <f t="shared" si="881"/>
        <v>23</v>
      </c>
      <c r="K1831" s="119">
        <f t="shared" si="870"/>
        <v>20</v>
      </c>
      <c r="L1831" s="8">
        <f t="shared" si="882"/>
        <v>1.00373866</v>
      </c>
      <c r="M1831" s="120">
        <f t="shared" si="871"/>
        <v>1.0043006699999999</v>
      </c>
      <c r="N1831" s="120">
        <f t="shared" si="890"/>
        <v>1.3825703266318901</v>
      </c>
      <c r="O1831" s="113">
        <f t="shared" si="867"/>
        <v>1.3877392799999999</v>
      </c>
      <c r="P1831" s="113">
        <f t="shared" si="875"/>
        <v>1551.86389927</v>
      </c>
      <c r="Q1831" s="11">
        <f t="shared" si="887"/>
        <v>0</v>
      </c>
      <c r="R1831" s="30">
        <f t="shared" si="883"/>
        <v>0</v>
      </c>
      <c r="S1831" s="8">
        <f t="shared" si="876"/>
        <v>0</v>
      </c>
      <c r="T1831" s="122">
        <f t="shared" si="884"/>
        <v>0.13059999999999999</v>
      </c>
      <c r="U1831" s="121">
        <f t="shared" si="892"/>
        <v>20</v>
      </c>
      <c r="V1831" s="121">
        <v>252</v>
      </c>
      <c r="W1831" s="120">
        <f t="shared" si="877"/>
        <v>1.009789549</v>
      </c>
      <c r="X1831" s="113">
        <f t="shared" si="891"/>
        <v>15.19204768</v>
      </c>
      <c r="Y1831" s="113">
        <f t="shared" si="878"/>
        <v>0</v>
      </c>
      <c r="Z1831" s="125" t="str">
        <f t="shared" si="888"/>
        <v>J=</v>
      </c>
      <c r="AA1831" s="118">
        <f t="shared" si="889"/>
        <v>45982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>
        <f t="shared" si="879"/>
        <v>45977</v>
      </c>
      <c r="B1832" s="113">
        <f t="shared" si="872"/>
        <v>1567.0559469500001</v>
      </c>
      <c r="C1832" s="113">
        <f t="shared" si="885"/>
        <v>1118.26761816</v>
      </c>
      <c r="D1832" s="114">
        <f t="shared" si="880"/>
        <v>7245.38</v>
      </c>
      <c r="E1832" s="115">
        <f t="shared" si="868"/>
        <v>7276.54</v>
      </c>
      <c r="F1832" s="116">
        <f t="shared" si="869"/>
        <v>45920</v>
      </c>
      <c r="G1832" s="117">
        <f t="shared" si="873"/>
        <v>4.3006716003852752E-3</v>
      </c>
      <c r="H1832" s="118">
        <f t="shared" si="886"/>
        <v>45982</v>
      </c>
      <c r="I1832" s="118">
        <f t="shared" si="874"/>
        <v>45982</v>
      </c>
      <c r="J1832" s="119">
        <f t="shared" si="881"/>
        <v>23</v>
      </c>
      <c r="K1832" s="119">
        <f t="shared" si="870"/>
        <v>20</v>
      </c>
      <c r="L1832" s="8">
        <f t="shared" si="882"/>
        <v>1.00373866</v>
      </c>
      <c r="M1832" s="120">
        <f t="shared" si="871"/>
        <v>1.0043006699999999</v>
      </c>
      <c r="N1832" s="120">
        <f t="shared" si="890"/>
        <v>1.3825703266318901</v>
      </c>
      <c r="O1832" s="113">
        <f t="shared" si="867"/>
        <v>1.3877392799999999</v>
      </c>
      <c r="P1832" s="113">
        <f t="shared" si="875"/>
        <v>1551.86389927</v>
      </c>
      <c r="Q1832" s="11">
        <f t="shared" si="887"/>
        <v>0</v>
      </c>
      <c r="R1832" s="30">
        <f t="shared" si="883"/>
        <v>0</v>
      </c>
      <c r="S1832" s="8">
        <f t="shared" si="876"/>
        <v>0</v>
      </c>
      <c r="T1832" s="122">
        <f t="shared" si="884"/>
        <v>0.13059999999999999</v>
      </c>
      <c r="U1832" s="121">
        <f t="shared" si="892"/>
        <v>20</v>
      </c>
      <c r="V1832" s="121">
        <v>252</v>
      </c>
      <c r="W1832" s="120">
        <f t="shared" si="877"/>
        <v>1.009789549</v>
      </c>
      <c r="X1832" s="113">
        <f t="shared" si="891"/>
        <v>15.19204768</v>
      </c>
      <c r="Y1832" s="113">
        <f t="shared" si="878"/>
        <v>0</v>
      </c>
      <c r="Z1832" s="125" t="str">
        <f t="shared" si="888"/>
        <v>J=</v>
      </c>
      <c r="AA1832" s="118">
        <f t="shared" si="889"/>
        <v>45982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>
        <f t="shared" si="879"/>
        <v>45978</v>
      </c>
      <c r="B1833" s="113">
        <f t="shared" si="872"/>
        <v>1567.0559469500001</v>
      </c>
      <c r="C1833" s="113">
        <f t="shared" si="885"/>
        <v>1118.26761816</v>
      </c>
      <c r="D1833" s="114">
        <f t="shared" si="880"/>
        <v>7245.38</v>
      </c>
      <c r="E1833" s="115">
        <f t="shared" si="868"/>
        <v>7276.54</v>
      </c>
      <c r="F1833" s="116">
        <f t="shared" si="869"/>
        <v>45920</v>
      </c>
      <c r="G1833" s="117">
        <f t="shared" si="873"/>
        <v>4.3006716003852752E-3</v>
      </c>
      <c r="H1833" s="118">
        <f t="shared" si="886"/>
        <v>45982</v>
      </c>
      <c r="I1833" s="118">
        <f t="shared" si="874"/>
        <v>45982</v>
      </c>
      <c r="J1833" s="119">
        <f t="shared" si="881"/>
        <v>23</v>
      </c>
      <c r="K1833" s="119">
        <f t="shared" si="870"/>
        <v>20</v>
      </c>
      <c r="L1833" s="8">
        <f t="shared" si="882"/>
        <v>1.00373866</v>
      </c>
      <c r="M1833" s="120">
        <f t="shared" si="871"/>
        <v>1.0043006699999999</v>
      </c>
      <c r="N1833" s="120">
        <f t="shared" si="890"/>
        <v>1.3825703266318901</v>
      </c>
      <c r="O1833" s="113">
        <f t="shared" ref="O1833:O1837" si="893">TRUNC(TRUNC((L1833*N1833),15),8)</f>
        <v>1.3877392799999999</v>
      </c>
      <c r="P1833" s="113">
        <f t="shared" si="875"/>
        <v>1551.86389927</v>
      </c>
      <c r="Q1833" s="11">
        <f t="shared" si="887"/>
        <v>0</v>
      </c>
      <c r="R1833" s="30">
        <f t="shared" si="883"/>
        <v>0</v>
      </c>
      <c r="S1833" s="8">
        <f t="shared" si="876"/>
        <v>0</v>
      </c>
      <c r="T1833" s="122">
        <f t="shared" si="884"/>
        <v>0.13059999999999999</v>
      </c>
      <c r="U1833" s="121">
        <f t="shared" si="892"/>
        <v>20</v>
      </c>
      <c r="V1833" s="121">
        <v>252</v>
      </c>
      <c r="W1833" s="120">
        <f t="shared" si="877"/>
        <v>1.009789549</v>
      </c>
      <c r="X1833" s="113">
        <f t="shared" si="891"/>
        <v>15.19204768</v>
      </c>
      <c r="Y1833" s="113">
        <f t="shared" si="878"/>
        <v>0</v>
      </c>
      <c r="Z1833" s="125" t="str">
        <f t="shared" si="888"/>
        <v>J=</v>
      </c>
      <c r="AA1833" s="118">
        <f t="shared" si="889"/>
        <v>45982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>
        <f t="shared" si="879"/>
        <v>45979</v>
      </c>
      <c r="B1834" s="113">
        <f t="shared" si="872"/>
        <v>1568.1120046799999</v>
      </c>
      <c r="C1834" s="113">
        <f t="shared" si="885"/>
        <v>1118.26761816</v>
      </c>
      <c r="D1834" s="114">
        <f t="shared" si="880"/>
        <v>7245.38</v>
      </c>
      <c r="E1834" s="115">
        <f t="shared" ref="E1834:E1897" si="894">IF($K1834=1,VLOOKUP($A1833,$AO$10:$AS$131,4),E1833)</f>
        <v>7276.54</v>
      </c>
      <c r="F1834" s="116">
        <f t="shared" ref="F1834:F1897" si="895">IF($K1834=1,VLOOKUP($A1833,$AO$10:$AS$131,5),F1833)</f>
        <v>45920</v>
      </c>
      <c r="G1834" s="117">
        <f t="shared" si="873"/>
        <v>4.3006716003852752E-3</v>
      </c>
      <c r="H1834" s="118">
        <f t="shared" si="886"/>
        <v>45982</v>
      </c>
      <c r="I1834" s="118">
        <f t="shared" si="874"/>
        <v>45982</v>
      </c>
      <c r="J1834" s="119">
        <f t="shared" si="881"/>
        <v>23</v>
      </c>
      <c r="K1834" s="119">
        <f t="shared" ref="K1834:K1837" si="896">(J1834-(NETWORKDAYS(A1834,I1834,AD$176:AD$502)-1))</f>
        <v>21</v>
      </c>
      <c r="L1834" s="8">
        <f t="shared" si="882"/>
        <v>1.0039259599999999</v>
      </c>
      <c r="M1834" s="120">
        <f t="shared" ref="M1834:M1837" si="897">IF(I1834&gt;I1833,L1833,M1833)</f>
        <v>1.0043006699999999</v>
      </c>
      <c r="N1834" s="120">
        <f t="shared" si="890"/>
        <v>1.3825703266318901</v>
      </c>
      <c r="O1834" s="113">
        <f t="shared" si="893"/>
        <v>1.3879982399999999</v>
      </c>
      <c r="P1834" s="113">
        <f t="shared" si="875"/>
        <v>1552.1534858499999</v>
      </c>
      <c r="Q1834" s="11">
        <f t="shared" si="887"/>
        <v>0</v>
      </c>
      <c r="R1834" s="30">
        <f t="shared" si="883"/>
        <v>0</v>
      </c>
      <c r="S1834" s="8">
        <f t="shared" si="876"/>
        <v>0</v>
      </c>
      <c r="T1834" s="122">
        <f t="shared" si="884"/>
        <v>0.13059999999999999</v>
      </c>
      <c r="U1834" s="121">
        <f t="shared" si="892"/>
        <v>21</v>
      </c>
      <c r="V1834" s="121">
        <v>252</v>
      </c>
      <c r="W1834" s="120">
        <f t="shared" si="877"/>
        <v>1.010281534</v>
      </c>
      <c r="X1834" s="113">
        <f t="shared" si="891"/>
        <v>15.958518829999999</v>
      </c>
      <c r="Y1834" s="113">
        <f t="shared" si="878"/>
        <v>0</v>
      </c>
      <c r="Z1834" s="125" t="str">
        <f t="shared" si="888"/>
        <v>J=</v>
      </c>
      <c r="AA1834" s="118">
        <f t="shared" si="889"/>
        <v>45982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>
        <f t="shared" si="879"/>
        <v>45980</v>
      </c>
      <c r="B1835" s="113">
        <f t="shared" si="872"/>
        <v>1569.16877647</v>
      </c>
      <c r="C1835" s="113">
        <f t="shared" si="885"/>
        <v>1118.26761816</v>
      </c>
      <c r="D1835" s="114">
        <f t="shared" si="880"/>
        <v>7245.38</v>
      </c>
      <c r="E1835" s="115">
        <f t="shared" si="894"/>
        <v>7276.54</v>
      </c>
      <c r="F1835" s="116">
        <f t="shared" si="895"/>
        <v>45920</v>
      </c>
      <c r="G1835" s="117">
        <f t="shared" si="873"/>
        <v>4.3006716003852752E-3</v>
      </c>
      <c r="H1835" s="118">
        <f t="shared" si="886"/>
        <v>45982</v>
      </c>
      <c r="I1835" s="118">
        <f t="shared" si="874"/>
        <v>45982</v>
      </c>
      <c r="J1835" s="119">
        <f t="shared" si="881"/>
        <v>23</v>
      </c>
      <c r="K1835" s="119">
        <f t="shared" si="896"/>
        <v>22</v>
      </c>
      <c r="L1835" s="8">
        <f t="shared" si="882"/>
        <v>1.0041133</v>
      </c>
      <c r="M1835" s="120">
        <f t="shared" si="897"/>
        <v>1.0043006699999999</v>
      </c>
      <c r="N1835" s="120">
        <f t="shared" si="890"/>
        <v>1.3825703266318901</v>
      </c>
      <c r="O1835" s="113">
        <f t="shared" si="893"/>
        <v>1.3882572500000001</v>
      </c>
      <c r="P1835" s="113">
        <f t="shared" si="875"/>
        <v>1552.4431283500001</v>
      </c>
      <c r="Q1835" s="11">
        <f t="shared" si="887"/>
        <v>0</v>
      </c>
      <c r="R1835" s="30">
        <f t="shared" si="883"/>
        <v>0</v>
      </c>
      <c r="S1835" s="8">
        <f t="shared" si="876"/>
        <v>0</v>
      </c>
      <c r="T1835" s="122">
        <f t="shared" si="884"/>
        <v>0.13059999999999999</v>
      </c>
      <c r="U1835" s="121">
        <f t="shared" si="892"/>
        <v>22</v>
      </c>
      <c r="V1835" s="121">
        <v>252</v>
      </c>
      <c r="W1835" s="120">
        <f t="shared" si="877"/>
        <v>1.0107737590000001</v>
      </c>
      <c r="X1835" s="113">
        <f t="shared" si="891"/>
        <v>16.725648119999999</v>
      </c>
      <c r="Y1835" s="113">
        <f t="shared" si="878"/>
        <v>0</v>
      </c>
      <c r="Z1835" s="125" t="str">
        <f t="shared" si="888"/>
        <v>J=</v>
      </c>
      <c r="AA1835" s="118">
        <f t="shared" si="889"/>
        <v>45982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>
        <f t="shared" si="879"/>
        <v>45981</v>
      </c>
      <c r="B1836" s="113">
        <f t="shared" si="872"/>
        <v>1570.22625128</v>
      </c>
      <c r="C1836" s="113">
        <f t="shared" si="885"/>
        <v>1118.26761816</v>
      </c>
      <c r="D1836" s="114">
        <f t="shared" si="880"/>
        <v>7245.38</v>
      </c>
      <c r="E1836" s="115">
        <f t="shared" si="894"/>
        <v>7276.54</v>
      </c>
      <c r="F1836" s="116">
        <f t="shared" si="895"/>
        <v>45920</v>
      </c>
      <c r="G1836" s="117">
        <f t="shared" si="873"/>
        <v>4.3006716003852752E-3</v>
      </c>
      <c r="H1836" s="118">
        <f t="shared" si="886"/>
        <v>46013</v>
      </c>
      <c r="I1836" s="118">
        <f t="shared" si="874"/>
        <v>45982</v>
      </c>
      <c r="J1836" s="119">
        <f t="shared" si="881"/>
        <v>23</v>
      </c>
      <c r="K1836" s="119">
        <f t="shared" si="896"/>
        <v>23</v>
      </c>
      <c r="L1836" s="8">
        <f t="shared" si="882"/>
        <v>1.0043006699999999</v>
      </c>
      <c r="M1836" s="120">
        <f t="shared" si="897"/>
        <v>1.0043006699999999</v>
      </c>
      <c r="N1836" s="120">
        <f t="shared" si="890"/>
        <v>1.3825703266318901</v>
      </c>
      <c r="O1836" s="113">
        <f t="shared" si="893"/>
        <v>1.3885163</v>
      </c>
      <c r="P1836" s="113">
        <f t="shared" si="875"/>
        <v>1552.73281557</v>
      </c>
      <c r="Q1836" s="11">
        <f t="shared" si="887"/>
        <v>0</v>
      </c>
      <c r="R1836" s="30">
        <f t="shared" si="883"/>
        <v>0</v>
      </c>
      <c r="S1836" s="8">
        <f t="shared" si="876"/>
        <v>0</v>
      </c>
      <c r="T1836" s="122">
        <f t="shared" si="884"/>
        <v>0.13059999999999999</v>
      </c>
      <c r="U1836" s="121">
        <f t="shared" si="892"/>
        <v>23</v>
      </c>
      <c r="V1836" s="121">
        <v>252</v>
      </c>
      <c r="W1836" s="120">
        <f t="shared" si="877"/>
        <v>1.0112662240000001</v>
      </c>
      <c r="X1836" s="113">
        <f t="shared" si="891"/>
        <v>17.49343571</v>
      </c>
      <c r="Y1836" s="113">
        <f t="shared" si="878"/>
        <v>0</v>
      </c>
      <c r="Z1836" s="125" t="str">
        <f t="shared" si="888"/>
        <v>J=</v>
      </c>
      <c r="AA1836" s="118">
        <f t="shared" si="889"/>
        <v>45982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>
        <f t="shared" si="879"/>
        <v>45982</v>
      </c>
      <c r="B1837" s="113">
        <f t="shared" si="872"/>
        <v>1570.22625128</v>
      </c>
      <c r="C1837" s="113">
        <f t="shared" si="885"/>
        <v>1118.26761816</v>
      </c>
      <c r="D1837" s="114">
        <f t="shared" si="880"/>
        <v>7245.38</v>
      </c>
      <c r="E1837" s="115">
        <f t="shared" si="894"/>
        <v>7276.54</v>
      </c>
      <c r="F1837" s="116">
        <f t="shared" si="895"/>
        <v>45920</v>
      </c>
      <c r="G1837" s="117">
        <f t="shared" si="873"/>
        <v>4.3006716003852752E-3</v>
      </c>
      <c r="H1837" s="118">
        <f t="shared" si="886"/>
        <v>46013</v>
      </c>
      <c r="I1837" s="118">
        <f t="shared" si="874"/>
        <v>45982</v>
      </c>
      <c r="J1837" s="119">
        <f t="shared" si="881"/>
        <v>23</v>
      </c>
      <c r="K1837" s="119">
        <f t="shared" si="896"/>
        <v>23</v>
      </c>
      <c r="L1837" s="8">
        <f t="shared" si="882"/>
        <v>1.0043006699999999</v>
      </c>
      <c r="M1837" s="120">
        <f t="shared" si="897"/>
        <v>1.0043006699999999</v>
      </c>
      <c r="N1837" s="120">
        <f t="shared" si="890"/>
        <v>1.3825703266318901</v>
      </c>
      <c r="O1837" s="113">
        <f t="shared" si="893"/>
        <v>1.3885163</v>
      </c>
      <c r="P1837" s="113">
        <f t="shared" si="875"/>
        <v>1552.73281557</v>
      </c>
      <c r="Q1837" s="11">
        <f t="shared" si="887"/>
        <v>60</v>
      </c>
      <c r="R1837" s="30">
        <f t="shared" si="883"/>
        <v>0</v>
      </c>
      <c r="S1837" s="8">
        <f t="shared" si="876"/>
        <v>0</v>
      </c>
      <c r="T1837" s="122">
        <f t="shared" si="884"/>
        <v>0.13059999999999999</v>
      </c>
      <c r="U1837" s="121">
        <f t="shared" si="892"/>
        <v>23</v>
      </c>
      <c r="V1837" s="121">
        <v>252</v>
      </c>
      <c r="W1837" s="120">
        <f t="shared" si="877"/>
        <v>1.0112662240000001</v>
      </c>
      <c r="X1837" s="113">
        <f t="shared" si="891"/>
        <v>17.49343571</v>
      </c>
      <c r="Y1837" s="113">
        <f t="shared" si="878"/>
        <v>17.49343571</v>
      </c>
      <c r="Z1837" s="125" t="str">
        <f t="shared" si="888"/>
        <v>J=</v>
      </c>
      <c r="AA1837" s="118">
        <f t="shared" si="889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>
        <f t="shared" si="879"/>
        <v>45983</v>
      </c>
      <c r="B1838" s="113">
        <f t="shared" ref="B1838:B1901" si="898">(P1838+X1838)</f>
        <v>1553.80681725</v>
      </c>
      <c r="C1838" s="113">
        <f t="shared" ref="C1838:C1901" si="899">TRUNC(IF(Q1837&gt;0,VLOOKUP(A1837,$AD$12:$AE$170,2),C1837),8)</f>
        <v>1118.26761816</v>
      </c>
      <c r="D1838" s="114">
        <f t="shared" ref="D1838:D1901" si="900">IF(E1838=E1837,D1837,E1837)</f>
        <v>7245.38</v>
      </c>
      <c r="E1838" s="115">
        <f t="shared" si="894"/>
        <v>7276.54</v>
      </c>
      <c r="F1838" s="116">
        <f t="shared" si="895"/>
        <v>45951</v>
      </c>
      <c r="G1838" s="117">
        <f t="shared" ref="G1838:G1901" si="901">(E1838/D1838)-1</f>
        <v>4.3006716003852752E-3</v>
      </c>
      <c r="H1838" s="118">
        <f t="shared" ref="H1838:H1901" si="902">IF(DAY(A1838)=H$9,VLOOKUP(A1838,AH$118:AN$450,4),H1837)</f>
        <v>46013</v>
      </c>
      <c r="I1838" s="118">
        <f t="shared" ref="I1838:I1901" si="903">IF(A1838&gt;I1837,H1838,I1837)</f>
        <v>46013</v>
      </c>
      <c r="J1838" s="119">
        <f t="shared" ref="J1838:J1901" si="904">IF(I1838=I1837,J1837,NETWORKDAYS(I1837,I1838,$AD$176:$AD$502)-1)</f>
        <v>21</v>
      </c>
      <c r="K1838" s="119">
        <f t="shared" ref="K1838:K1901" si="905">(J1838-(NETWORKDAYS(A1838,I1838,AD$176:AD$502)-1))</f>
        <v>1</v>
      </c>
      <c r="L1838" s="8">
        <f t="shared" ref="L1838:L1901" si="906">IF(E1838&lt;D1838,1,TRUNC((E1838/D1838)^TRUNC((K1838/J1838),9),8))</f>
        <v>1.0002043700000001</v>
      </c>
      <c r="M1838" s="120">
        <f t="shared" ref="M1838:M1901" si="907">IF(I1838&gt;I1837,L1837,M1837)</f>
        <v>1.0043006699999999</v>
      </c>
      <c r="N1838" s="120">
        <f t="shared" ref="N1838:N1901" si="908">IF(I1838&gt;I1837,N1837*M1838,N1837)</f>
        <v>1.3885163053585259</v>
      </c>
      <c r="O1838" s="113">
        <f t="shared" ref="O1838:O1901" si="909">TRUNC(TRUNC((L1838*N1838),15),8)</f>
        <v>1.3888000700000001</v>
      </c>
      <c r="P1838" s="113">
        <f t="shared" ref="P1838:P1901" si="910">TRUNC(C1838*O1838,8)</f>
        <v>1553.05014637</v>
      </c>
      <c r="Q1838" s="11">
        <f t="shared" ref="Q1838:Q1901" si="911">IF(VLOOKUP(A1838,AD$10:AK$170,8)=VLOOKUP(A1837,AD$10:AK$170,8),0,VLOOKUP(A1838,AD$10:AK$170,8))</f>
        <v>0</v>
      </c>
      <c r="R1838" s="30">
        <f t="shared" ref="R1838:R1901" si="912">IF(Q1838&gt;0,VLOOKUP($A1838,$AD$10:$AI$170,6),0)</f>
        <v>0</v>
      </c>
      <c r="S1838" s="8">
        <f t="shared" ref="S1838:S1901" si="913">IF(R1838&gt;0,TRUNC(R1838*P1838,8),0)</f>
        <v>0</v>
      </c>
      <c r="T1838" s="122">
        <f t="shared" si="884"/>
        <v>0.13059999999999999</v>
      </c>
      <c r="U1838" s="121">
        <f t="shared" ref="U1838:U1901" si="914">IF(Q1837&gt;0,1,IF(K1838=K1837,U1837,U1837+1))</f>
        <v>1</v>
      </c>
      <c r="V1838" s="121">
        <v>252</v>
      </c>
      <c r="W1838" s="120">
        <f t="shared" ref="W1838:W1901" si="915">ROUND((1+T1838)^TRUNC((U1838/V1838),9),9)</f>
        <v>1.000487216</v>
      </c>
      <c r="X1838" s="113">
        <f t="shared" si="891"/>
        <v>0.75667088000000005</v>
      </c>
      <c r="Y1838" s="113">
        <f t="shared" ref="Y1838:Y1901" si="916">IF(Q1838&gt;0,S1838+X1838,0)</f>
        <v>0</v>
      </c>
      <c r="Z1838" s="125" t="str">
        <f t="shared" si="888"/>
        <v>J=</v>
      </c>
      <c r="AA1838" s="118">
        <f t="shared" si="889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>
        <f t="shared" si="879"/>
        <v>45984</v>
      </c>
      <c r="B1839" s="113">
        <f t="shared" si="898"/>
        <v>1553.80681725</v>
      </c>
      <c r="C1839" s="113">
        <f t="shared" si="899"/>
        <v>1118.26761816</v>
      </c>
      <c r="D1839" s="114">
        <f t="shared" si="900"/>
        <v>7245.38</v>
      </c>
      <c r="E1839" s="115">
        <f t="shared" si="894"/>
        <v>7276.54</v>
      </c>
      <c r="F1839" s="116">
        <f t="shared" si="895"/>
        <v>45951</v>
      </c>
      <c r="G1839" s="117">
        <f t="shared" si="901"/>
        <v>4.3006716003852752E-3</v>
      </c>
      <c r="H1839" s="118">
        <f t="shared" si="902"/>
        <v>46013</v>
      </c>
      <c r="I1839" s="118">
        <f t="shared" si="903"/>
        <v>46013</v>
      </c>
      <c r="J1839" s="119">
        <f t="shared" si="904"/>
        <v>21</v>
      </c>
      <c r="K1839" s="119">
        <f t="shared" si="905"/>
        <v>1</v>
      </c>
      <c r="L1839" s="8">
        <f t="shared" si="906"/>
        <v>1.0002043700000001</v>
      </c>
      <c r="M1839" s="120">
        <f t="shared" si="907"/>
        <v>1.0043006699999999</v>
      </c>
      <c r="N1839" s="120">
        <f t="shared" si="908"/>
        <v>1.3885163053585259</v>
      </c>
      <c r="O1839" s="113">
        <f t="shared" si="909"/>
        <v>1.3888000700000001</v>
      </c>
      <c r="P1839" s="113">
        <f t="shared" si="910"/>
        <v>1553.05014637</v>
      </c>
      <c r="Q1839" s="11">
        <f t="shared" si="911"/>
        <v>0</v>
      </c>
      <c r="R1839" s="30">
        <f t="shared" si="912"/>
        <v>0</v>
      </c>
      <c r="S1839" s="8">
        <f t="shared" si="913"/>
        <v>0</v>
      </c>
      <c r="T1839" s="122">
        <f t="shared" si="884"/>
        <v>0.13059999999999999</v>
      </c>
      <c r="U1839" s="121">
        <f t="shared" si="914"/>
        <v>1</v>
      </c>
      <c r="V1839" s="121">
        <v>252</v>
      </c>
      <c r="W1839" s="120">
        <f t="shared" si="915"/>
        <v>1.000487216</v>
      </c>
      <c r="X1839" s="113">
        <f t="shared" si="891"/>
        <v>0.75667088000000005</v>
      </c>
      <c r="Y1839" s="113">
        <f t="shared" si="916"/>
        <v>0</v>
      </c>
      <c r="Z1839" s="125" t="str">
        <f t="shared" si="888"/>
        <v>J=</v>
      </c>
      <c r="AA1839" s="118">
        <f t="shared" si="889"/>
        <v>46013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>
        <f t="shared" si="879"/>
        <v>45985</v>
      </c>
      <c r="B1840" s="113">
        <f t="shared" si="898"/>
        <v>1553.80681725</v>
      </c>
      <c r="C1840" s="113">
        <f t="shared" si="899"/>
        <v>1118.26761816</v>
      </c>
      <c r="D1840" s="114">
        <f t="shared" si="900"/>
        <v>7245.38</v>
      </c>
      <c r="E1840" s="115">
        <f t="shared" si="894"/>
        <v>7276.54</v>
      </c>
      <c r="F1840" s="116">
        <f t="shared" si="895"/>
        <v>45951</v>
      </c>
      <c r="G1840" s="117">
        <f t="shared" si="901"/>
        <v>4.3006716003852752E-3</v>
      </c>
      <c r="H1840" s="118">
        <f t="shared" si="902"/>
        <v>46013</v>
      </c>
      <c r="I1840" s="118">
        <f t="shared" si="903"/>
        <v>46013</v>
      </c>
      <c r="J1840" s="119">
        <f t="shared" si="904"/>
        <v>21</v>
      </c>
      <c r="K1840" s="119">
        <f t="shared" si="905"/>
        <v>1</v>
      </c>
      <c r="L1840" s="8">
        <f t="shared" si="906"/>
        <v>1.0002043700000001</v>
      </c>
      <c r="M1840" s="120">
        <f t="shared" si="907"/>
        <v>1.0043006699999999</v>
      </c>
      <c r="N1840" s="120">
        <f t="shared" si="908"/>
        <v>1.3885163053585259</v>
      </c>
      <c r="O1840" s="113">
        <f t="shared" si="909"/>
        <v>1.3888000700000001</v>
      </c>
      <c r="P1840" s="113">
        <f t="shared" si="910"/>
        <v>1553.05014637</v>
      </c>
      <c r="Q1840" s="11">
        <f t="shared" si="911"/>
        <v>0</v>
      </c>
      <c r="R1840" s="30">
        <f t="shared" si="912"/>
        <v>0</v>
      </c>
      <c r="S1840" s="8">
        <f t="shared" si="913"/>
        <v>0</v>
      </c>
      <c r="T1840" s="122">
        <f t="shared" si="884"/>
        <v>0.13059999999999999</v>
      </c>
      <c r="U1840" s="121">
        <f t="shared" si="914"/>
        <v>1</v>
      </c>
      <c r="V1840" s="121">
        <v>252</v>
      </c>
      <c r="W1840" s="120">
        <f t="shared" si="915"/>
        <v>1.000487216</v>
      </c>
      <c r="X1840" s="113">
        <f t="shared" si="891"/>
        <v>0.75667088000000005</v>
      </c>
      <c r="Y1840" s="113">
        <f t="shared" si="916"/>
        <v>0</v>
      </c>
      <c r="Z1840" s="125" t="str">
        <f t="shared" si="888"/>
        <v>J=</v>
      </c>
      <c r="AA1840" s="118">
        <f t="shared" si="889"/>
        <v>46013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>
        <f t="shared" si="879"/>
        <v>45986</v>
      </c>
      <c r="B1841" s="113">
        <f t="shared" si="898"/>
        <v>1554.8815746599998</v>
      </c>
      <c r="C1841" s="113">
        <f t="shared" si="899"/>
        <v>1118.26761816</v>
      </c>
      <c r="D1841" s="114">
        <f t="shared" si="900"/>
        <v>7245.38</v>
      </c>
      <c r="E1841" s="115">
        <f t="shared" si="894"/>
        <v>7276.54</v>
      </c>
      <c r="F1841" s="116">
        <f t="shared" si="895"/>
        <v>45951</v>
      </c>
      <c r="G1841" s="117">
        <f t="shared" si="901"/>
        <v>4.3006716003852752E-3</v>
      </c>
      <c r="H1841" s="118">
        <f t="shared" si="902"/>
        <v>46013</v>
      </c>
      <c r="I1841" s="118">
        <f t="shared" si="903"/>
        <v>46013</v>
      </c>
      <c r="J1841" s="119">
        <f t="shared" si="904"/>
        <v>21</v>
      </c>
      <c r="K1841" s="119">
        <f t="shared" si="905"/>
        <v>2</v>
      </c>
      <c r="L1841" s="8">
        <f t="shared" si="906"/>
        <v>1.00040879</v>
      </c>
      <c r="M1841" s="120">
        <f t="shared" si="907"/>
        <v>1.0043006699999999</v>
      </c>
      <c r="N1841" s="120">
        <f t="shared" si="908"/>
        <v>1.3885163053585259</v>
      </c>
      <c r="O1841" s="113">
        <f t="shared" si="909"/>
        <v>1.3890839100000001</v>
      </c>
      <c r="P1841" s="113">
        <f t="shared" si="910"/>
        <v>1553.3675554599999</v>
      </c>
      <c r="Q1841" s="11">
        <f t="shared" si="911"/>
        <v>0</v>
      </c>
      <c r="R1841" s="30">
        <f t="shared" si="912"/>
        <v>0</v>
      </c>
      <c r="S1841" s="8">
        <f t="shared" si="913"/>
        <v>0</v>
      </c>
      <c r="T1841" s="122">
        <f t="shared" si="884"/>
        <v>0.13059999999999999</v>
      </c>
      <c r="U1841" s="121">
        <f t="shared" si="914"/>
        <v>2</v>
      </c>
      <c r="V1841" s="121">
        <v>252</v>
      </c>
      <c r="W1841" s="120">
        <f t="shared" si="915"/>
        <v>1.0009746690000001</v>
      </c>
      <c r="X1841" s="113">
        <f t="shared" si="891"/>
        <v>1.5140191999999999</v>
      </c>
      <c r="Y1841" s="113">
        <f t="shared" si="916"/>
        <v>0</v>
      </c>
      <c r="Z1841" s="125" t="str">
        <f t="shared" si="888"/>
        <v>J=</v>
      </c>
      <c r="AA1841" s="118">
        <f t="shared" si="889"/>
        <v>46013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>
        <f t="shared" si="879"/>
        <v>45987</v>
      </c>
      <c r="B1842" s="113">
        <f t="shared" si="898"/>
        <v>1555.9570769099998</v>
      </c>
      <c r="C1842" s="113">
        <f t="shared" si="899"/>
        <v>1118.26761816</v>
      </c>
      <c r="D1842" s="114">
        <f t="shared" si="900"/>
        <v>7245.38</v>
      </c>
      <c r="E1842" s="115">
        <f t="shared" si="894"/>
        <v>7276.54</v>
      </c>
      <c r="F1842" s="116">
        <f t="shared" si="895"/>
        <v>45951</v>
      </c>
      <c r="G1842" s="117">
        <f t="shared" si="901"/>
        <v>4.3006716003852752E-3</v>
      </c>
      <c r="H1842" s="118">
        <f t="shared" si="902"/>
        <v>46013</v>
      </c>
      <c r="I1842" s="118">
        <f t="shared" si="903"/>
        <v>46013</v>
      </c>
      <c r="J1842" s="119">
        <f t="shared" si="904"/>
        <v>21</v>
      </c>
      <c r="K1842" s="119">
        <f t="shared" si="905"/>
        <v>3</v>
      </c>
      <c r="L1842" s="8">
        <f t="shared" si="906"/>
        <v>1.00061325</v>
      </c>
      <c r="M1842" s="120">
        <f t="shared" si="907"/>
        <v>1.0043006699999999</v>
      </c>
      <c r="N1842" s="120">
        <f t="shared" si="908"/>
        <v>1.3885163053585259</v>
      </c>
      <c r="O1842" s="113">
        <f t="shared" si="909"/>
        <v>1.38936781</v>
      </c>
      <c r="P1842" s="113">
        <f t="shared" si="910"/>
        <v>1553.6850316299999</v>
      </c>
      <c r="Q1842" s="11">
        <f t="shared" si="911"/>
        <v>0</v>
      </c>
      <c r="R1842" s="30">
        <f t="shared" si="912"/>
        <v>0</v>
      </c>
      <c r="S1842" s="8">
        <f t="shared" si="913"/>
        <v>0</v>
      </c>
      <c r="T1842" s="122">
        <f t="shared" si="884"/>
        <v>0.13059999999999999</v>
      </c>
      <c r="U1842" s="121">
        <f t="shared" si="914"/>
        <v>3</v>
      </c>
      <c r="V1842" s="121">
        <v>252</v>
      </c>
      <c r="W1842" s="120">
        <f t="shared" si="915"/>
        <v>1.001462359</v>
      </c>
      <c r="X1842" s="113">
        <f t="shared" si="891"/>
        <v>2.2720452799999999</v>
      </c>
      <c r="Y1842" s="113">
        <f t="shared" si="916"/>
        <v>0</v>
      </c>
      <c r="Z1842" s="125" t="str">
        <f t="shared" si="888"/>
        <v>J=</v>
      </c>
      <c r="AA1842" s="118">
        <f t="shared" si="889"/>
        <v>46013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>
        <f t="shared" si="879"/>
        <v>45988</v>
      </c>
      <c r="B1843" s="113">
        <f t="shared" si="898"/>
        <v>1557.0333162699999</v>
      </c>
      <c r="C1843" s="113">
        <f t="shared" si="899"/>
        <v>1118.26761816</v>
      </c>
      <c r="D1843" s="114">
        <f t="shared" si="900"/>
        <v>7245.38</v>
      </c>
      <c r="E1843" s="115">
        <f t="shared" si="894"/>
        <v>7276.54</v>
      </c>
      <c r="F1843" s="116">
        <f t="shared" si="895"/>
        <v>45951</v>
      </c>
      <c r="G1843" s="117">
        <f t="shared" si="901"/>
        <v>4.3006716003852752E-3</v>
      </c>
      <c r="H1843" s="118">
        <f t="shared" si="902"/>
        <v>46013</v>
      </c>
      <c r="I1843" s="118">
        <f t="shared" si="903"/>
        <v>46013</v>
      </c>
      <c r="J1843" s="119">
        <f t="shared" si="904"/>
        <v>21</v>
      </c>
      <c r="K1843" s="119">
        <f t="shared" si="905"/>
        <v>4</v>
      </c>
      <c r="L1843" s="8">
        <f t="shared" si="906"/>
        <v>1.00081775</v>
      </c>
      <c r="M1843" s="120">
        <f t="shared" si="907"/>
        <v>1.0043006699999999</v>
      </c>
      <c r="N1843" s="120">
        <f t="shared" si="908"/>
        <v>1.3885163053585259</v>
      </c>
      <c r="O1843" s="113">
        <f t="shared" si="909"/>
        <v>1.38965176</v>
      </c>
      <c r="P1843" s="113">
        <f t="shared" si="910"/>
        <v>1554.0025637199999</v>
      </c>
      <c r="Q1843" s="11">
        <f t="shared" si="911"/>
        <v>0</v>
      </c>
      <c r="R1843" s="30">
        <f t="shared" si="912"/>
        <v>0</v>
      </c>
      <c r="S1843" s="8">
        <f t="shared" si="913"/>
        <v>0</v>
      </c>
      <c r="T1843" s="122">
        <f t="shared" si="884"/>
        <v>0.13059999999999999</v>
      </c>
      <c r="U1843" s="121">
        <f t="shared" si="914"/>
        <v>4</v>
      </c>
      <c r="V1843" s="121">
        <v>252</v>
      </c>
      <c r="W1843" s="120">
        <f t="shared" si="915"/>
        <v>1.001950288</v>
      </c>
      <c r="X1843" s="113">
        <f t="shared" si="891"/>
        <v>3.0307525499999999</v>
      </c>
      <c r="Y1843" s="113">
        <f t="shared" si="916"/>
        <v>0</v>
      </c>
      <c r="Z1843" s="125" t="str">
        <f t="shared" si="888"/>
        <v>J=</v>
      </c>
      <c r="AA1843" s="118">
        <f t="shared" si="889"/>
        <v>46013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>
        <f t="shared" si="879"/>
        <v>45989</v>
      </c>
      <c r="B1844" s="113">
        <f t="shared" si="898"/>
        <v>1558.1103011199998</v>
      </c>
      <c r="C1844" s="113">
        <f t="shared" si="899"/>
        <v>1118.26761816</v>
      </c>
      <c r="D1844" s="114">
        <f t="shared" si="900"/>
        <v>7245.38</v>
      </c>
      <c r="E1844" s="115">
        <f t="shared" si="894"/>
        <v>7276.54</v>
      </c>
      <c r="F1844" s="116">
        <f t="shared" si="895"/>
        <v>45951</v>
      </c>
      <c r="G1844" s="117">
        <f t="shared" si="901"/>
        <v>4.3006716003852752E-3</v>
      </c>
      <c r="H1844" s="118">
        <f t="shared" si="902"/>
        <v>46013</v>
      </c>
      <c r="I1844" s="118">
        <f t="shared" si="903"/>
        <v>46013</v>
      </c>
      <c r="J1844" s="119">
        <f t="shared" si="904"/>
        <v>21</v>
      </c>
      <c r="K1844" s="119">
        <f t="shared" si="905"/>
        <v>5</v>
      </c>
      <c r="L1844" s="8">
        <f t="shared" si="906"/>
        <v>1.0010222900000001</v>
      </c>
      <c r="M1844" s="120">
        <f t="shared" si="907"/>
        <v>1.0043006699999999</v>
      </c>
      <c r="N1844" s="120">
        <f t="shared" si="908"/>
        <v>1.3885163053585259</v>
      </c>
      <c r="O1844" s="113">
        <f t="shared" si="909"/>
        <v>1.3899357699999999</v>
      </c>
      <c r="P1844" s="113">
        <f t="shared" si="910"/>
        <v>1554.3201629099999</v>
      </c>
      <c r="Q1844" s="11">
        <f t="shared" si="911"/>
        <v>0</v>
      </c>
      <c r="R1844" s="30">
        <f t="shared" si="912"/>
        <v>0</v>
      </c>
      <c r="S1844" s="8">
        <f t="shared" si="913"/>
        <v>0</v>
      </c>
      <c r="T1844" s="122">
        <f t="shared" si="884"/>
        <v>0.13059999999999999</v>
      </c>
      <c r="U1844" s="121">
        <f t="shared" si="914"/>
        <v>5</v>
      </c>
      <c r="V1844" s="121">
        <v>252</v>
      </c>
      <c r="W1844" s="120">
        <f t="shared" si="915"/>
        <v>1.002438454</v>
      </c>
      <c r="X1844" s="113">
        <f t="shared" si="891"/>
        <v>3.7901382099999998</v>
      </c>
      <c r="Y1844" s="113">
        <f t="shared" si="916"/>
        <v>0</v>
      </c>
      <c r="Z1844" s="125" t="str">
        <f t="shared" si="888"/>
        <v>J=</v>
      </c>
      <c r="AA1844" s="118">
        <f t="shared" si="889"/>
        <v>46013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>
        <f t="shared" si="879"/>
        <v>45990</v>
      </c>
      <c r="B1845" s="113">
        <f t="shared" si="898"/>
        <v>1559.1880318000001</v>
      </c>
      <c r="C1845" s="113">
        <f t="shared" si="899"/>
        <v>1118.26761816</v>
      </c>
      <c r="D1845" s="114">
        <f t="shared" si="900"/>
        <v>7245.38</v>
      </c>
      <c r="E1845" s="115">
        <f t="shared" si="894"/>
        <v>7276.54</v>
      </c>
      <c r="F1845" s="116">
        <f t="shared" si="895"/>
        <v>45951</v>
      </c>
      <c r="G1845" s="117">
        <f t="shared" si="901"/>
        <v>4.3006716003852752E-3</v>
      </c>
      <c r="H1845" s="118">
        <f t="shared" si="902"/>
        <v>46013</v>
      </c>
      <c r="I1845" s="118">
        <f t="shared" si="903"/>
        <v>46013</v>
      </c>
      <c r="J1845" s="119">
        <f t="shared" si="904"/>
        <v>21</v>
      </c>
      <c r="K1845" s="119">
        <f t="shared" si="905"/>
        <v>6</v>
      </c>
      <c r="L1845" s="8">
        <f t="shared" si="906"/>
        <v>1.0012268799999999</v>
      </c>
      <c r="M1845" s="120">
        <f t="shared" si="907"/>
        <v>1.0043006699999999</v>
      </c>
      <c r="N1845" s="120">
        <f t="shared" si="908"/>
        <v>1.3885163053585259</v>
      </c>
      <c r="O1845" s="113">
        <f t="shared" si="909"/>
        <v>1.3902198400000001</v>
      </c>
      <c r="P1845" s="113">
        <f t="shared" si="910"/>
        <v>1554.63782919</v>
      </c>
      <c r="Q1845" s="11">
        <f t="shared" si="911"/>
        <v>0</v>
      </c>
      <c r="R1845" s="30">
        <f t="shared" si="912"/>
        <v>0</v>
      </c>
      <c r="S1845" s="8">
        <f t="shared" si="913"/>
        <v>0</v>
      </c>
      <c r="T1845" s="122">
        <f t="shared" si="884"/>
        <v>0.13059999999999999</v>
      </c>
      <c r="U1845" s="121">
        <f t="shared" si="914"/>
        <v>6</v>
      </c>
      <c r="V1845" s="121">
        <v>252</v>
      </c>
      <c r="W1845" s="120">
        <f t="shared" si="915"/>
        <v>1.0029268570000001</v>
      </c>
      <c r="X1845" s="113">
        <f t="shared" si="891"/>
        <v>4.5502026100000004</v>
      </c>
      <c r="Y1845" s="113">
        <f t="shared" si="916"/>
        <v>0</v>
      </c>
      <c r="Z1845" s="125" t="str">
        <f t="shared" si="888"/>
        <v>J=</v>
      </c>
      <c r="AA1845" s="118">
        <f t="shared" si="889"/>
        <v>46013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>
        <f t="shared" si="879"/>
        <v>45991</v>
      </c>
      <c r="B1846" s="113">
        <f t="shared" si="898"/>
        <v>1559.1880318000001</v>
      </c>
      <c r="C1846" s="113">
        <f t="shared" si="899"/>
        <v>1118.26761816</v>
      </c>
      <c r="D1846" s="114">
        <f t="shared" si="900"/>
        <v>7245.38</v>
      </c>
      <c r="E1846" s="115">
        <f t="shared" si="894"/>
        <v>7276.54</v>
      </c>
      <c r="F1846" s="116">
        <f t="shared" si="895"/>
        <v>45951</v>
      </c>
      <c r="G1846" s="117">
        <f t="shared" si="901"/>
        <v>4.3006716003852752E-3</v>
      </c>
      <c r="H1846" s="118">
        <f t="shared" si="902"/>
        <v>46013</v>
      </c>
      <c r="I1846" s="118">
        <f t="shared" si="903"/>
        <v>46013</v>
      </c>
      <c r="J1846" s="119">
        <f t="shared" si="904"/>
        <v>21</v>
      </c>
      <c r="K1846" s="119">
        <f t="shared" si="905"/>
        <v>6</v>
      </c>
      <c r="L1846" s="8">
        <f t="shared" si="906"/>
        <v>1.0012268799999999</v>
      </c>
      <c r="M1846" s="120">
        <f t="shared" si="907"/>
        <v>1.0043006699999999</v>
      </c>
      <c r="N1846" s="120">
        <f t="shared" si="908"/>
        <v>1.3885163053585259</v>
      </c>
      <c r="O1846" s="113">
        <f t="shared" si="909"/>
        <v>1.3902198400000001</v>
      </c>
      <c r="P1846" s="113">
        <f t="shared" si="910"/>
        <v>1554.63782919</v>
      </c>
      <c r="Q1846" s="11">
        <f t="shared" si="911"/>
        <v>0</v>
      </c>
      <c r="R1846" s="30">
        <f t="shared" si="912"/>
        <v>0</v>
      </c>
      <c r="S1846" s="8">
        <f t="shared" si="913"/>
        <v>0</v>
      </c>
      <c r="T1846" s="122">
        <f t="shared" si="884"/>
        <v>0.13059999999999999</v>
      </c>
      <c r="U1846" s="121">
        <f t="shared" si="914"/>
        <v>6</v>
      </c>
      <c r="V1846" s="121">
        <v>252</v>
      </c>
      <c r="W1846" s="120">
        <f t="shared" si="915"/>
        <v>1.0029268570000001</v>
      </c>
      <c r="X1846" s="113">
        <f t="shared" si="891"/>
        <v>4.5502026100000004</v>
      </c>
      <c r="Y1846" s="113">
        <f t="shared" si="916"/>
        <v>0</v>
      </c>
      <c r="Z1846" s="125" t="str">
        <f t="shared" si="888"/>
        <v>J=</v>
      </c>
      <c r="AA1846" s="118">
        <f t="shared" si="889"/>
        <v>46013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>
        <f t="shared" si="879"/>
        <v>45992</v>
      </c>
      <c r="B1847" s="113">
        <f t="shared" si="898"/>
        <v>1559.1880318000001</v>
      </c>
      <c r="C1847" s="113">
        <f t="shared" si="899"/>
        <v>1118.26761816</v>
      </c>
      <c r="D1847" s="114">
        <f t="shared" si="900"/>
        <v>7245.38</v>
      </c>
      <c r="E1847" s="115">
        <f t="shared" si="894"/>
        <v>7276.54</v>
      </c>
      <c r="F1847" s="116">
        <f t="shared" si="895"/>
        <v>45951</v>
      </c>
      <c r="G1847" s="117">
        <f t="shared" si="901"/>
        <v>4.3006716003852752E-3</v>
      </c>
      <c r="H1847" s="118">
        <f t="shared" si="902"/>
        <v>46013</v>
      </c>
      <c r="I1847" s="118">
        <f t="shared" si="903"/>
        <v>46013</v>
      </c>
      <c r="J1847" s="119">
        <f t="shared" si="904"/>
        <v>21</v>
      </c>
      <c r="K1847" s="119">
        <f t="shared" si="905"/>
        <v>6</v>
      </c>
      <c r="L1847" s="8">
        <f t="shared" si="906"/>
        <v>1.0012268799999999</v>
      </c>
      <c r="M1847" s="120">
        <f t="shared" si="907"/>
        <v>1.0043006699999999</v>
      </c>
      <c r="N1847" s="120">
        <f t="shared" si="908"/>
        <v>1.3885163053585259</v>
      </c>
      <c r="O1847" s="113">
        <f t="shared" si="909"/>
        <v>1.3902198400000001</v>
      </c>
      <c r="P1847" s="113">
        <f t="shared" si="910"/>
        <v>1554.63782919</v>
      </c>
      <c r="Q1847" s="11">
        <f t="shared" si="911"/>
        <v>0</v>
      </c>
      <c r="R1847" s="30">
        <f t="shared" si="912"/>
        <v>0</v>
      </c>
      <c r="S1847" s="8">
        <f t="shared" si="913"/>
        <v>0</v>
      </c>
      <c r="T1847" s="122">
        <f t="shared" si="884"/>
        <v>0.13059999999999999</v>
      </c>
      <c r="U1847" s="121">
        <f t="shared" si="914"/>
        <v>6</v>
      </c>
      <c r="V1847" s="121">
        <v>252</v>
      </c>
      <c r="W1847" s="120">
        <f t="shared" si="915"/>
        <v>1.0029268570000001</v>
      </c>
      <c r="X1847" s="113">
        <f t="shared" si="891"/>
        <v>4.5502026100000004</v>
      </c>
      <c r="Y1847" s="113">
        <f t="shared" si="916"/>
        <v>0</v>
      </c>
      <c r="Z1847" s="125" t="str">
        <f t="shared" si="888"/>
        <v>J=</v>
      </c>
      <c r="AA1847" s="118">
        <f t="shared" si="889"/>
        <v>46013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>
        <f t="shared" si="879"/>
        <v>45993</v>
      </c>
      <c r="B1848" s="113">
        <f t="shared" si="898"/>
        <v>1560.2665005199999</v>
      </c>
      <c r="C1848" s="113">
        <f t="shared" si="899"/>
        <v>1118.26761816</v>
      </c>
      <c r="D1848" s="114">
        <f t="shared" si="900"/>
        <v>7245.38</v>
      </c>
      <c r="E1848" s="115">
        <f t="shared" si="894"/>
        <v>7276.54</v>
      </c>
      <c r="F1848" s="116">
        <f t="shared" si="895"/>
        <v>45951</v>
      </c>
      <c r="G1848" s="117">
        <f t="shared" si="901"/>
        <v>4.3006716003852752E-3</v>
      </c>
      <c r="H1848" s="118">
        <f t="shared" si="902"/>
        <v>46013</v>
      </c>
      <c r="I1848" s="118">
        <f t="shared" si="903"/>
        <v>46013</v>
      </c>
      <c r="J1848" s="119">
        <f t="shared" si="904"/>
        <v>21</v>
      </c>
      <c r="K1848" s="119">
        <f t="shared" si="905"/>
        <v>7</v>
      </c>
      <c r="L1848" s="8">
        <f t="shared" si="906"/>
        <v>1.0014315</v>
      </c>
      <c r="M1848" s="120">
        <f t="shared" si="907"/>
        <v>1.0043006699999999</v>
      </c>
      <c r="N1848" s="120">
        <f t="shared" si="908"/>
        <v>1.3885163053585259</v>
      </c>
      <c r="O1848" s="113">
        <f t="shared" si="909"/>
        <v>1.39050396</v>
      </c>
      <c r="P1848" s="113">
        <f t="shared" si="910"/>
        <v>1554.95555139</v>
      </c>
      <c r="Q1848" s="11">
        <f t="shared" si="911"/>
        <v>0</v>
      </c>
      <c r="R1848" s="30">
        <f t="shared" si="912"/>
        <v>0</v>
      </c>
      <c r="S1848" s="8">
        <f t="shared" si="913"/>
        <v>0</v>
      </c>
      <c r="T1848" s="122">
        <f t="shared" si="884"/>
        <v>0.13059999999999999</v>
      </c>
      <c r="U1848" s="121">
        <f t="shared" si="914"/>
        <v>7</v>
      </c>
      <c r="V1848" s="121">
        <v>252</v>
      </c>
      <c r="W1848" s="120">
        <f t="shared" si="915"/>
        <v>1.0034154989999999</v>
      </c>
      <c r="X1848" s="113">
        <f t="shared" si="891"/>
        <v>5.31094913</v>
      </c>
      <c r="Y1848" s="113">
        <f t="shared" si="916"/>
        <v>0</v>
      </c>
      <c r="Z1848" s="125" t="str">
        <f t="shared" si="888"/>
        <v>J=</v>
      </c>
      <c r="AA1848" s="118">
        <f t="shared" si="889"/>
        <v>46013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>
        <f t="shared" si="879"/>
        <v>45994</v>
      </c>
      <c r="B1849" s="113">
        <f t="shared" si="898"/>
        <v>1561.34572847</v>
      </c>
      <c r="C1849" s="113">
        <f t="shared" si="899"/>
        <v>1118.26761816</v>
      </c>
      <c r="D1849" s="114">
        <f t="shared" si="900"/>
        <v>7245.38</v>
      </c>
      <c r="E1849" s="115">
        <f t="shared" si="894"/>
        <v>7276.54</v>
      </c>
      <c r="F1849" s="116">
        <f t="shared" si="895"/>
        <v>45951</v>
      </c>
      <c r="G1849" s="117">
        <f t="shared" si="901"/>
        <v>4.3006716003852752E-3</v>
      </c>
      <c r="H1849" s="118">
        <f t="shared" si="902"/>
        <v>46013</v>
      </c>
      <c r="I1849" s="118">
        <f t="shared" si="903"/>
        <v>46013</v>
      </c>
      <c r="J1849" s="119">
        <f t="shared" si="904"/>
        <v>21</v>
      </c>
      <c r="K1849" s="119">
        <f t="shared" si="905"/>
        <v>8</v>
      </c>
      <c r="L1849" s="8">
        <f t="shared" si="906"/>
        <v>1.00163617</v>
      </c>
      <c r="M1849" s="120">
        <f t="shared" si="907"/>
        <v>1.0043006699999999</v>
      </c>
      <c r="N1849" s="120">
        <f t="shared" si="908"/>
        <v>1.3885163053585259</v>
      </c>
      <c r="O1849" s="113">
        <f t="shared" si="909"/>
        <v>1.3907881499999999</v>
      </c>
      <c r="P1849" s="113">
        <f t="shared" si="910"/>
        <v>1555.27335186</v>
      </c>
      <c r="Q1849" s="11">
        <f t="shared" si="911"/>
        <v>0</v>
      </c>
      <c r="R1849" s="30">
        <f t="shared" si="912"/>
        <v>0</v>
      </c>
      <c r="S1849" s="8">
        <f t="shared" si="913"/>
        <v>0</v>
      </c>
      <c r="T1849" s="122">
        <f t="shared" si="884"/>
        <v>0.13059999999999999</v>
      </c>
      <c r="U1849" s="121">
        <f t="shared" si="914"/>
        <v>8</v>
      </c>
      <c r="V1849" s="121">
        <v>252</v>
      </c>
      <c r="W1849" s="120">
        <f t="shared" si="915"/>
        <v>1.003904379</v>
      </c>
      <c r="X1849" s="113">
        <f t="shared" si="891"/>
        <v>6.0723766100000001</v>
      </c>
      <c r="Y1849" s="113">
        <f t="shared" si="916"/>
        <v>0</v>
      </c>
      <c r="Z1849" s="125" t="str">
        <f t="shared" si="888"/>
        <v>J=</v>
      </c>
      <c r="AA1849" s="118">
        <f t="shared" si="889"/>
        <v>46013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>
        <f t="shared" si="879"/>
        <v>45995</v>
      </c>
      <c r="B1850" s="113">
        <f t="shared" si="898"/>
        <v>1562.42569355</v>
      </c>
      <c r="C1850" s="113">
        <f t="shared" si="899"/>
        <v>1118.26761816</v>
      </c>
      <c r="D1850" s="114">
        <f t="shared" si="900"/>
        <v>7245.38</v>
      </c>
      <c r="E1850" s="115">
        <f t="shared" si="894"/>
        <v>7276.54</v>
      </c>
      <c r="F1850" s="116">
        <f t="shared" si="895"/>
        <v>45951</v>
      </c>
      <c r="G1850" s="117">
        <f t="shared" si="901"/>
        <v>4.3006716003852752E-3</v>
      </c>
      <c r="H1850" s="118">
        <f t="shared" si="902"/>
        <v>46013</v>
      </c>
      <c r="I1850" s="118">
        <f t="shared" si="903"/>
        <v>46013</v>
      </c>
      <c r="J1850" s="119">
        <f t="shared" si="904"/>
        <v>21</v>
      </c>
      <c r="K1850" s="119">
        <f t="shared" si="905"/>
        <v>9</v>
      </c>
      <c r="L1850" s="8">
        <f t="shared" si="906"/>
        <v>1.00184088</v>
      </c>
      <c r="M1850" s="120">
        <f t="shared" si="907"/>
        <v>1.0043006699999999</v>
      </c>
      <c r="N1850" s="120">
        <f t="shared" si="908"/>
        <v>1.3885163053585259</v>
      </c>
      <c r="O1850" s="113">
        <f t="shared" si="909"/>
        <v>1.3910723899999999</v>
      </c>
      <c r="P1850" s="113">
        <f t="shared" si="910"/>
        <v>1555.5912082499999</v>
      </c>
      <c r="Q1850" s="11">
        <f t="shared" si="911"/>
        <v>0</v>
      </c>
      <c r="R1850" s="30">
        <f t="shared" si="912"/>
        <v>0</v>
      </c>
      <c r="S1850" s="8">
        <f t="shared" si="913"/>
        <v>0</v>
      </c>
      <c r="T1850" s="122">
        <f t="shared" si="884"/>
        <v>0.13059999999999999</v>
      </c>
      <c r="U1850" s="121">
        <f t="shared" si="914"/>
        <v>9</v>
      </c>
      <c r="V1850" s="121">
        <v>252</v>
      </c>
      <c r="W1850" s="120">
        <f t="shared" si="915"/>
        <v>1.0043934969999999</v>
      </c>
      <c r="X1850" s="113">
        <f t="shared" si="891"/>
        <v>6.8344852999999999</v>
      </c>
      <c r="Y1850" s="113">
        <f t="shared" si="916"/>
        <v>0</v>
      </c>
      <c r="Z1850" s="125" t="str">
        <f t="shared" si="888"/>
        <v>J=</v>
      </c>
      <c r="AA1850" s="118">
        <f t="shared" si="889"/>
        <v>46013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>
        <f t="shared" si="879"/>
        <v>45996</v>
      </c>
      <c r="B1851" s="113">
        <f t="shared" si="898"/>
        <v>1563.5064072999999</v>
      </c>
      <c r="C1851" s="113">
        <f t="shared" si="899"/>
        <v>1118.26761816</v>
      </c>
      <c r="D1851" s="114">
        <f t="shared" si="900"/>
        <v>7245.38</v>
      </c>
      <c r="E1851" s="115">
        <f t="shared" si="894"/>
        <v>7276.54</v>
      </c>
      <c r="F1851" s="116">
        <f t="shared" si="895"/>
        <v>45951</v>
      </c>
      <c r="G1851" s="117">
        <f t="shared" si="901"/>
        <v>4.3006716003852752E-3</v>
      </c>
      <c r="H1851" s="118">
        <f t="shared" si="902"/>
        <v>46013</v>
      </c>
      <c r="I1851" s="118">
        <f t="shared" si="903"/>
        <v>46013</v>
      </c>
      <c r="J1851" s="119">
        <f t="shared" si="904"/>
        <v>21</v>
      </c>
      <c r="K1851" s="119">
        <f t="shared" si="905"/>
        <v>10</v>
      </c>
      <c r="L1851" s="8">
        <f t="shared" si="906"/>
        <v>1.00204563</v>
      </c>
      <c r="M1851" s="120">
        <f t="shared" si="907"/>
        <v>1.0043006699999999</v>
      </c>
      <c r="N1851" s="120">
        <f t="shared" si="908"/>
        <v>1.3885163053585259</v>
      </c>
      <c r="O1851" s="113">
        <f t="shared" si="909"/>
        <v>1.3913566900000001</v>
      </c>
      <c r="P1851" s="113">
        <f t="shared" si="910"/>
        <v>1555.9091317299999</v>
      </c>
      <c r="Q1851" s="11">
        <f t="shared" si="911"/>
        <v>0</v>
      </c>
      <c r="R1851" s="30">
        <f t="shared" si="912"/>
        <v>0</v>
      </c>
      <c r="S1851" s="8">
        <f t="shared" si="913"/>
        <v>0</v>
      </c>
      <c r="T1851" s="122">
        <f t="shared" si="884"/>
        <v>0.13059999999999999</v>
      </c>
      <c r="U1851" s="121">
        <f t="shared" si="914"/>
        <v>10</v>
      </c>
      <c r="V1851" s="121">
        <v>252</v>
      </c>
      <c r="W1851" s="120">
        <f t="shared" si="915"/>
        <v>1.004882853</v>
      </c>
      <c r="X1851" s="113">
        <f t="shared" si="891"/>
        <v>7.5972755699999999</v>
      </c>
      <c r="Y1851" s="113">
        <f t="shared" si="916"/>
        <v>0</v>
      </c>
      <c r="Z1851" s="125" t="str">
        <f t="shared" si="888"/>
        <v>J=</v>
      </c>
      <c r="AA1851" s="118">
        <f t="shared" si="889"/>
        <v>46013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>
        <f t="shared" si="879"/>
        <v>45997</v>
      </c>
      <c r="B1852" s="113">
        <f t="shared" si="898"/>
        <v>1564.58788284</v>
      </c>
      <c r="C1852" s="113">
        <f t="shared" si="899"/>
        <v>1118.26761816</v>
      </c>
      <c r="D1852" s="114">
        <f t="shared" si="900"/>
        <v>7245.38</v>
      </c>
      <c r="E1852" s="115">
        <f t="shared" si="894"/>
        <v>7276.54</v>
      </c>
      <c r="F1852" s="116">
        <f t="shared" si="895"/>
        <v>45951</v>
      </c>
      <c r="G1852" s="117">
        <f t="shared" si="901"/>
        <v>4.3006716003852752E-3</v>
      </c>
      <c r="H1852" s="118">
        <f t="shared" si="902"/>
        <v>46013</v>
      </c>
      <c r="I1852" s="118">
        <f t="shared" si="903"/>
        <v>46013</v>
      </c>
      <c r="J1852" s="119">
        <f t="shared" si="904"/>
        <v>21</v>
      </c>
      <c r="K1852" s="119">
        <f t="shared" si="905"/>
        <v>11</v>
      </c>
      <c r="L1852" s="8">
        <f t="shared" si="906"/>
        <v>1.0022504299999999</v>
      </c>
      <c r="M1852" s="120">
        <f t="shared" si="907"/>
        <v>1.0043006699999999</v>
      </c>
      <c r="N1852" s="120">
        <f t="shared" si="908"/>
        <v>1.3885163053585259</v>
      </c>
      <c r="O1852" s="113">
        <f t="shared" si="909"/>
        <v>1.39164106</v>
      </c>
      <c r="P1852" s="113">
        <f t="shared" si="910"/>
        <v>1556.2271334899999</v>
      </c>
      <c r="Q1852" s="11">
        <f t="shared" si="911"/>
        <v>0</v>
      </c>
      <c r="R1852" s="30">
        <f t="shared" si="912"/>
        <v>0</v>
      </c>
      <c r="S1852" s="8">
        <f t="shared" si="913"/>
        <v>0</v>
      </c>
      <c r="T1852" s="122">
        <f t="shared" si="884"/>
        <v>0.13059999999999999</v>
      </c>
      <c r="U1852" s="121">
        <f t="shared" si="914"/>
        <v>11</v>
      </c>
      <c r="V1852" s="121">
        <v>252</v>
      </c>
      <c r="W1852" s="120">
        <f t="shared" si="915"/>
        <v>1.0053724479999999</v>
      </c>
      <c r="X1852" s="113">
        <f t="shared" si="891"/>
        <v>8.3607493500000007</v>
      </c>
      <c r="Y1852" s="113">
        <f t="shared" si="916"/>
        <v>0</v>
      </c>
      <c r="Z1852" s="125" t="str">
        <f t="shared" si="888"/>
        <v>J=</v>
      </c>
      <c r="AA1852" s="118">
        <f t="shared" si="889"/>
        <v>46013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>
        <f t="shared" si="879"/>
        <v>45998</v>
      </c>
      <c r="B1853" s="113">
        <f t="shared" si="898"/>
        <v>1564.58788284</v>
      </c>
      <c r="C1853" s="113">
        <f t="shared" si="899"/>
        <v>1118.26761816</v>
      </c>
      <c r="D1853" s="114">
        <f t="shared" si="900"/>
        <v>7245.38</v>
      </c>
      <c r="E1853" s="115">
        <f t="shared" si="894"/>
        <v>7276.54</v>
      </c>
      <c r="F1853" s="116">
        <f t="shared" si="895"/>
        <v>45951</v>
      </c>
      <c r="G1853" s="117">
        <f t="shared" si="901"/>
        <v>4.3006716003852752E-3</v>
      </c>
      <c r="H1853" s="118">
        <f t="shared" si="902"/>
        <v>46013</v>
      </c>
      <c r="I1853" s="118">
        <f t="shared" si="903"/>
        <v>46013</v>
      </c>
      <c r="J1853" s="119">
        <f t="shared" si="904"/>
        <v>21</v>
      </c>
      <c r="K1853" s="119">
        <f t="shared" si="905"/>
        <v>11</v>
      </c>
      <c r="L1853" s="8">
        <f t="shared" si="906"/>
        <v>1.0022504299999999</v>
      </c>
      <c r="M1853" s="120">
        <f t="shared" si="907"/>
        <v>1.0043006699999999</v>
      </c>
      <c r="N1853" s="120">
        <f t="shared" si="908"/>
        <v>1.3885163053585259</v>
      </c>
      <c r="O1853" s="113">
        <f t="shared" si="909"/>
        <v>1.39164106</v>
      </c>
      <c r="P1853" s="113">
        <f t="shared" si="910"/>
        <v>1556.2271334899999</v>
      </c>
      <c r="Q1853" s="11">
        <f t="shared" si="911"/>
        <v>0</v>
      </c>
      <c r="R1853" s="30">
        <f t="shared" si="912"/>
        <v>0</v>
      </c>
      <c r="S1853" s="8">
        <f t="shared" si="913"/>
        <v>0</v>
      </c>
      <c r="T1853" s="122">
        <f t="shared" si="884"/>
        <v>0.13059999999999999</v>
      </c>
      <c r="U1853" s="121">
        <f t="shared" si="914"/>
        <v>11</v>
      </c>
      <c r="V1853" s="121">
        <v>252</v>
      </c>
      <c r="W1853" s="120">
        <f t="shared" si="915"/>
        <v>1.0053724479999999</v>
      </c>
      <c r="X1853" s="113">
        <f t="shared" si="891"/>
        <v>8.3607493500000007</v>
      </c>
      <c r="Y1853" s="113">
        <f t="shared" si="916"/>
        <v>0</v>
      </c>
      <c r="Z1853" s="125" t="str">
        <f t="shared" si="888"/>
        <v>J=</v>
      </c>
      <c r="AA1853" s="118">
        <f t="shared" si="889"/>
        <v>46013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>
        <f t="shared" si="879"/>
        <v>45999</v>
      </c>
      <c r="B1854" s="113">
        <f t="shared" si="898"/>
        <v>1564.58788284</v>
      </c>
      <c r="C1854" s="113">
        <f t="shared" si="899"/>
        <v>1118.26761816</v>
      </c>
      <c r="D1854" s="114">
        <f t="shared" si="900"/>
        <v>7245.38</v>
      </c>
      <c r="E1854" s="115">
        <f t="shared" si="894"/>
        <v>7276.54</v>
      </c>
      <c r="F1854" s="116">
        <f t="shared" si="895"/>
        <v>45951</v>
      </c>
      <c r="G1854" s="117">
        <f t="shared" si="901"/>
        <v>4.3006716003852752E-3</v>
      </c>
      <c r="H1854" s="118">
        <f t="shared" si="902"/>
        <v>46013</v>
      </c>
      <c r="I1854" s="118">
        <f t="shared" si="903"/>
        <v>46013</v>
      </c>
      <c r="J1854" s="119">
        <f t="shared" si="904"/>
        <v>21</v>
      </c>
      <c r="K1854" s="119">
        <f t="shared" si="905"/>
        <v>11</v>
      </c>
      <c r="L1854" s="8">
        <f t="shared" si="906"/>
        <v>1.0022504299999999</v>
      </c>
      <c r="M1854" s="120">
        <f t="shared" si="907"/>
        <v>1.0043006699999999</v>
      </c>
      <c r="N1854" s="120">
        <f t="shared" si="908"/>
        <v>1.3885163053585259</v>
      </c>
      <c r="O1854" s="113">
        <f t="shared" si="909"/>
        <v>1.39164106</v>
      </c>
      <c r="P1854" s="113">
        <f t="shared" si="910"/>
        <v>1556.2271334899999</v>
      </c>
      <c r="Q1854" s="11">
        <f t="shared" si="911"/>
        <v>0</v>
      </c>
      <c r="R1854" s="30">
        <f t="shared" si="912"/>
        <v>0</v>
      </c>
      <c r="S1854" s="8">
        <f t="shared" si="913"/>
        <v>0</v>
      </c>
      <c r="T1854" s="122">
        <f t="shared" si="884"/>
        <v>0.13059999999999999</v>
      </c>
      <c r="U1854" s="121">
        <f t="shared" si="914"/>
        <v>11</v>
      </c>
      <c r="V1854" s="121">
        <v>252</v>
      </c>
      <c r="W1854" s="120">
        <f t="shared" si="915"/>
        <v>1.0053724479999999</v>
      </c>
      <c r="X1854" s="113">
        <f t="shared" si="891"/>
        <v>8.3607493500000007</v>
      </c>
      <c r="Y1854" s="113">
        <f t="shared" si="916"/>
        <v>0</v>
      </c>
      <c r="Z1854" s="125" t="str">
        <f t="shared" si="888"/>
        <v>J=</v>
      </c>
      <c r="AA1854" s="118">
        <f t="shared" si="889"/>
        <v>46013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>
        <f t="shared" si="879"/>
        <v>46000</v>
      </c>
      <c r="B1855" s="113">
        <f t="shared" si="898"/>
        <v>1565.6700852199999</v>
      </c>
      <c r="C1855" s="113">
        <f t="shared" si="899"/>
        <v>1118.26761816</v>
      </c>
      <c r="D1855" s="114">
        <f t="shared" si="900"/>
        <v>7245.38</v>
      </c>
      <c r="E1855" s="115">
        <f t="shared" si="894"/>
        <v>7276.54</v>
      </c>
      <c r="F1855" s="116">
        <f t="shared" si="895"/>
        <v>45951</v>
      </c>
      <c r="G1855" s="117">
        <f t="shared" si="901"/>
        <v>4.3006716003852752E-3</v>
      </c>
      <c r="H1855" s="118">
        <f t="shared" si="902"/>
        <v>46013</v>
      </c>
      <c r="I1855" s="118">
        <f t="shared" si="903"/>
        <v>46013</v>
      </c>
      <c r="J1855" s="119">
        <f t="shared" si="904"/>
        <v>21</v>
      </c>
      <c r="K1855" s="119">
        <f t="shared" si="905"/>
        <v>12</v>
      </c>
      <c r="L1855" s="8">
        <f t="shared" si="906"/>
        <v>1.0024552600000001</v>
      </c>
      <c r="M1855" s="120">
        <f t="shared" si="907"/>
        <v>1.0043006699999999</v>
      </c>
      <c r="N1855" s="120">
        <f t="shared" si="908"/>
        <v>1.3885163053585259</v>
      </c>
      <c r="O1855" s="113">
        <f t="shared" si="909"/>
        <v>1.3919254700000001</v>
      </c>
      <c r="P1855" s="113">
        <f t="shared" si="910"/>
        <v>1556.54517999</v>
      </c>
      <c r="Q1855" s="11">
        <f t="shared" si="911"/>
        <v>0</v>
      </c>
      <c r="R1855" s="30">
        <f t="shared" si="912"/>
        <v>0</v>
      </c>
      <c r="S1855" s="8">
        <f t="shared" si="913"/>
        <v>0</v>
      </c>
      <c r="T1855" s="122">
        <f t="shared" si="884"/>
        <v>0.13059999999999999</v>
      </c>
      <c r="U1855" s="121">
        <f t="shared" si="914"/>
        <v>12</v>
      </c>
      <c r="V1855" s="121">
        <v>252</v>
      </c>
      <c r="W1855" s="120">
        <f t="shared" si="915"/>
        <v>1.005862281</v>
      </c>
      <c r="X1855" s="113">
        <f t="shared" si="891"/>
        <v>9.1249052299999995</v>
      </c>
      <c r="Y1855" s="113">
        <f t="shared" si="916"/>
        <v>0</v>
      </c>
      <c r="Z1855" s="125" t="str">
        <f t="shared" si="888"/>
        <v>J=</v>
      </c>
      <c r="AA1855" s="118">
        <f t="shared" si="889"/>
        <v>46013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>
        <f t="shared" si="879"/>
        <v>46001</v>
      </c>
      <c r="B1856" s="113">
        <f t="shared" si="898"/>
        <v>1566.7530500399998</v>
      </c>
      <c r="C1856" s="113">
        <f t="shared" si="899"/>
        <v>1118.26761816</v>
      </c>
      <c r="D1856" s="114">
        <f t="shared" si="900"/>
        <v>7245.38</v>
      </c>
      <c r="E1856" s="115">
        <f t="shared" si="894"/>
        <v>7276.54</v>
      </c>
      <c r="F1856" s="116">
        <f t="shared" si="895"/>
        <v>45951</v>
      </c>
      <c r="G1856" s="117">
        <f t="shared" si="901"/>
        <v>4.3006716003852752E-3</v>
      </c>
      <c r="H1856" s="118">
        <f t="shared" si="902"/>
        <v>46013</v>
      </c>
      <c r="I1856" s="118">
        <f t="shared" si="903"/>
        <v>46013</v>
      </c>
      <c r="J1856" s="119">
        <f t="shared" si="904"/>
        <v>21</v>
      </c>
      <c r="K1856" s="119">
        <f t="shared" si="905"/>
        <v>13</v>
      </c>
      <c r="L1856" s="8">
        <f t="shared" si="906"/>
        <v>1.0026601399999999</v>
      </c>
      <c r="M1856" s="120">
        <f t="shared" si="907"/>
        <v>1.0043006699999999</v>
      </c>
      <c r="N1856" s="120">
        <f t="shared" si="908"/>
        <v>1.3885163053585259</v>
      </c>
      <c r="O1856" s="113">
        <f t="shared" si="909"/>
        <v>1.39220995</v>
      </c>
      <c r="P1856" s="113">
        <f t="shared" si="910"/>
        <v>1556.8633047599999</v>
      </c>
      <c r="Q1856" s="11">
        <f t="shared" si="911"/>
        <v>0</v>
      </c>
      <c r="R1856" s="30">
        <f t="shared" si="912"/>
        <v>0</v>
      </c>
      <c r="S1856" s="8">
        <f t="shared" si="913"/>
        <v>0</v>
      </c>
      <c r="T1856" s="122">
        <f t="shared" si="884"/>
        <v>0.13059999999999999</v>
      </c>
      <c r="U1856" s="121">
        <f t="shared" si="914"/>
        <v>13</v>
      </c>
      <c r="V1856" s="121">
        <v>252</v>
      </c>
      <c r="W1856" s="120">
        <f t="shared" si="915"/>
        <v>1.006352353</v>
      </c>
      <c r="X1856" s="113">
        <f t="shared" si="891"/>
        <v>9.8897452799999996</v>
      </c>
      <c r="Y1856" s="113">
        <f t="shared" si="916"/>
        <v>0</v>
      </c>
      <c r="Z1856" s="125" t="str">
        <f t="shared" si="888"/>
        <v>J=</v>
      </c>
      <c r="AA1856" s="118">
        <f t="shared" si="889"/>
        <v>46013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>
        <f t="shared" si="879"/>
        <v>46002</v>
      </c>
      <c r="B1857" s="113">
        <f t="shared" si="898"/>
        <v>1567.8367551400002</v>
      </c>
      <c r="C1857" s="113">
        <f t="shared" si="899"/>
        <v>1118.26761816</v>
      </c>
      <c r="D1857" s="114">
        <f t="shared" si="900"/>
        <v>7245.38</v>
      </c>
      <c r="E1857" s="115">
        <f t="shared" si="894"/>
        <v>7276.54</v>
      </c>
      <c r="F1857" s="116">
        <f t="shared" si="895"/>
        <v>45951</v>
      </c>
      <c r="G1857" s="117">
        <f t="shared" si="901"/>
        <v>4.3006716003852752E-3</v>
      </c>
      <c r="H1857" s="118">
        <f t="shared" si="902"/>
        <v>46013</v>
      </c>
      <c r="I1857" s="118">
        <f t="shared" si="903"/>
        <v>46013</v>
      </c>
      <c r="J1857" s="119">
        <f t="shared" si="904"/>
        <v>21</v>
      </c>
      <c r="K1857" s="119">
        <f t="shared" si="905"/>
        <v>14</v>
      </c>
      <c r="L1857" s="8">
        <f t="shared" si="906"/>
        <v>1.00286506</v>
      </c>
      <c r="M1857" s="120">
        <f t="shared" si="907"/>
        <v>1.0043006699999999</v>
      </c>
      <c r="N1857" s="120">
        <f t="shared" si="908"/>
        <v>1.3885163053585259</v>
      </c>
      <c r="O1857" s="113">
        <f t="shared" si="909"/>
        <v>1.3924944800000001</v>
      </c>
      <c r="P1857" s="113">
        <f t="shared" si="910"/>
        <v>1557.1814854500001</v>
      </c>
      <c r="Q1857" s="11">
        <f t="shared" si="911"/>
        <v>0</v>
      </c>
      <c r="R1857" s="30">
        <f t="shared" si="912"/>
        <v>0</v>
      </c>
      <c r="S1857" s="8">
        <f t="shared" si="913"/>
        <v>0</v>
      </c>
      <c r="T1857" s="122">
        <f t="shared" si="884"/>
        <v>0.13059999999999999</v>
      </c>
      <c r="U1857" s="121">
        <f t="shared" si="914"/>
        <v>14</v>
      </c>
      <c r="V1857" s="121">
        <v>252</v>
      </c>
      <c r="W1857" s="120">
        <f t="shared" si="915"/>
        <v>1.0068426640000001</v>
      </c>
      <c r="X1857" s="113">
        <f t="shared" si="891"/>
        <v>10.655269690000001</v>
      </c>
      <c r="Y1857" s="113">
        <f t="shared" si="916"/>
        <v>0</v>
      </c>
      <c r="Z1857" s="125" t="str">
        <f t="shared" si="888"/>
        <v>J=</v>
      </c>
      <c r="AA1857" s="118">
        <f t="shared" si="889"/>
        <v>46013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>
        <f t="shared" si="879"/>
        <v>46003</v>
      </c>
      <c r="B1858" s="113">
        <f t="shared" si="898"/>
        <v>1568.9212105199999</v>
      </c>
      <c r="C1858" s="113">
        <f t="shared" si="899"/>
        <v>1118.26761816</v>
      </c>
      <c r="D1858" s="114">
        <f t="shared" si="900"/>
        <v>7245.38</v>
      </c>
      <c r="E1858" s="115">
        <f t="shared" si="894"/>
        <v>7276.54</v>
      </c>
      <c r="F1858" s="116">
        <f t="shared" si="895"/>
        <v>45951</v>
      </c>
      <c r="G1858" s="117">
        <f t="shared" si="901"/>
        <v>4.3006716003852752E-3</v>
      </c>
      <c r="H1858" s="118">
        <f t="shared" si="902"/>
        <v>46013</v>
      </c>
      <c r="I1858" s="118">
        <f t="shared" si="903"/>
        <v>46013</v>
      </c>
      <c r="J1858" s="119">
        <f t="shared" si="904"/>
        <v>21</v>
      </c>
      <c r="K1858" s="119">
        <f t="shared" si="905"/>
        <v>15</v>
      </c>
      <c r="L1858" s="8">
        <f t="shared" si="906"/>
        <v>1.00307002</v>
      </c>
      <c r="M1858" s="120">
        <f t="shared" si="907"/>
        <v>1.0043006699999999</v>
      </c>
      <c r="N1858" s="120">
        <f t="shared" si="908"/>
        <v>1.3885163053585259</v>
      </c>
      <c r="O1858" s="113">
        <f t="shared" si="909"/>
        <v>1.39277907</v>
      </c>
      <c r="P1858" s="113">
        <f t="shared" si="910"/>
        <v>1557.4997332299999</v>
      </c>
      <c r="Q1858" s="11">
        <f t="shared" si="911"/>
        <v>0</v>
      </c>
      <c r="R1858" s="30">
        <f t="shared" si="912"/>
        <v>0</v>
      </c>
      <c r="S1858" s="8">
        <f t="shared" si="913"/>
        <v>0</v>
      </c>
      <c r="T1858" s="122">
        <f t="shared" si="884"/>
        <v>0.13059999999999999</v>
      </c>
      <c r="U1858" s="121">
        <f t="shared" si="914"/>
        <v>15</v>
      </c>
      <c r="V1858" s="121">
        <v>252</v>
      </c>
      <c r="W1858" s="120">
        <f t="shared" si="915"/>
        <v>1.0073332129999999</v>
      </c>
      <c r="X1858" s="113">
        <f t="shared" si="891"/>
        <v>11.42147729</v>
      </c>
      <c r="Y1858" s="113">
        <f t="shared" si="916"/>
        <v>0</v>
      </c>
      <c r="Z1858" s="125" t="str">
        <f t="shared" si="888"/>
        <v>J=</v>
      </c>
      <c r="AA1858" s="118">
        <f t="shared" si="889"/>
        <v>46013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>
        <f t="shared" si="879"/>
        <v>46004</v>
      </c>
      <c r="B1859" s="113">
        <f t="shared" si="898"/>
        <v>1570.0064196199999</v>
      </c>
      <c r="C1859" s="113">
        <f t="shared" si="899"/>
        <v>1118.26761816</v>
      </c>
      <c r="D1859" s="114">
        <f t="shared" si="900"/>
        <v>7245.38</v>
      </c>
      <c r="E1859" s="115">
        <f t="shared" si="894"/>
        <v>7276.54</v>
      </c>
      <c r="F1859" s="116">
        <f t="shared" si="895"/>
        <v>45951</v>
      </c>
      <c r="G1859" s="117">
        <f t="shared" si="901"/>
        <v>4.3006716003852752E-3</v>
      </c>
      <c r="H1859" s="118">
        <f t="shared" si="902"/>
        <v>46013</v>
      </c>
      <c r="I1859" s="118">
        <f t="shared" si="903"/>
        <v>46013</v>
      </c>
      <c r="J1859" s="119">
        <f t="shared" si="904"/>
        <v>21</v>
      </c>
      <c r="K1859" s="119">
        <f t="shared" si="905"/>
        <v>16</v>
      </c>
      <c r="L1859" s="8">
        <f t="shared" si="906"/>
        <v>1.00327502</v>
      </c>
      <c r="M1859" s="120">
        <f t="shared" si="907"/>
        <v>1.0043006699999999</v>
      </c>
      <c r="N1859" s="120">
        <f t="shared" si="908"/>
        <v>1.3885163053585259</v>
      </c>
      <c r="O1859" s="113">
        <f t="shared" si="909"/>
        <v>1.39306372</v>
      </c>
      <c r="P1859" s="113">
        <f t="shared" si="910"/>
        <v>1557.8180480999999</v>
      </c>
      <c r="Q1859" s="11">
        <f t="shared" si="911"/>
        <v>0</v>
      </c>
      <c r="R1859" s="30">
        <f t="shared" si="912"/>
        <v>0</v>
      </c>
      <c r="S1859" s="8">
        <f t="shared" si="913"/>
        <v>0</v>
      </c>
      <c r="T1859" s="122">
        <f t="shared" si="884"/>
        <v>0.13059999999999999</v>
      </c>
      <c r="U1859" s="121">
        <f t="shared" si="914"/>
        <v>16</v>
      </c>
      <c r="V1859" s="121">
        <v>252</v>
      </c>
      <c r="W1859" s="120">
        <f t="shared" si="915"/>
        <v>1.007824002</v>
      </c>
      <c r="X1859" s="113">
        <f t="shared" si="891"/>
        <v>12.18837152</v>
      </c>
      <c r="Y1859" s="113">
        <f t="shared" si="916"/>
        <v>0</v>
      </c>
      <c r="Z1859" s="125" t="str">
        <f t="shared" si="888"/>
        <v>J=</v>
      </c>
      <c r="AA1859" s="118">
        <f t="shared" si="889"/>
        <v>46013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>
        <f t="shared" si="879"/>
        <v>46005</v>
      </c>
      <c r="B1860" s="113">
        <f t="shared" si="898"/>
        <v>1570.0064196199999</v>
      </c>
      <c r="C1860" s="113">
        <f t="shared" si="899"/>
        <v>1118.26761816</v>
      </c>
      <c r="D1860" s="114">
        <f t="shared" si="900"/>
        <v>7245.38</v>
      </c>
      <c r="E1860" s="115">
        <f t="shared" si="894"/>
        <v>7276.54</v>
      </c>
      <c r="F1860" s="116">
        <f t="shared" si="895"/>
        <v>45951</v>
      </c>
      <c r="G1860" s="117">
        <f t="shared" si="901"/>
        <v>4.3006716003852752E-3</v>
      </c>
      <c r="H1860" s="118">
        <f t="shared" si="902"/>
        <v>46013</v>
      </c>
      <c r="I1860" s="118">
        <f t="shared" si="903"/>
        <v>46013</v>
      </c>
      <c r="J1860" s="119">
        <f t="shared" si="904"/>
        <v>21</v>
      </c>
      <c r="K1860" s="119">
        <f t="shared" si="905"/>
        <v>16</v>
      </c>
      <c r="L1860" s="8">
        <f t="shared" si="906"/>
        <v>1.00327502</v>
      </c>
      <c r="M1860" s="120">
        <f t="shared" si="907"/>
        <v>1.0043006699999999</v>
      </c>
      <c r="N1860" s="120">
        <f t="shared" si="908"/>
        <v>1.3885163053585259</v>
      </c>
      <c r="O1860" s="113">
        <f t="shared" si="909"/>
        <v>1.39306372</v>
      </c>
      <c r="P1860" s="113">
        <f t="shared" si="910"/>
        <v>1557.8180480999999</v>
      </c>
      <c r="Q1860" s="11">
        <f t="shared" si="911"/>
        <v>0</v>
      </c>
      <c r="R1860" s="30">
        <f t="shared" si="912"/>
        <v>0</v>
      </c>
      <c r="S1860" s="8">
        <f t="shared" si="913"/>
        <v>0</v>
      </c>
      <c r="T1860" s="122">
        <f t="shared" si="884"/>
        <v>0.13059999999999999</v>
      </c>
      <c r="U1860" s="121">
        <f t="shared" si="914"/>
        <v>16</v>
      </c>
      <c r="V1860" s="121">
        <v>252</v>
      </c>
      <c r="W1860" s="120">
        <f t="shared" si="915"/>
        <v>1.007824002</v>
      </c>
      <c r="X1860" s="113">
        <f t="shared" si="891"/>
        <v>12.18837152</v>
      </c>
      <c r="Y1860" s="113">
        <f t="shared" si="916"/>
        <v>0</v>
      </c>
      <c r="Z1860" s="125" t="str">
        <f t="shared" si="888"/>
        <v>J=</v>
      </c>
      <c r="AA1860" s="118">
        <f t="shared" si="889"/>
        <v>46013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>
        <f t="shared" si="879"/>
        <v>46006</v>
      </c>
      <c r="B1861" s="113">
        <f t="shared" si="898"/>
        <v>1570.0064196199999</v>
      </c>
      <c r="C1861" s="113">
        <f t="shared" si="899"/>
        <v>1118.26761816</v>
      </c>
      <c r="D1861" s="114">
        <f t="shared" si="900"/>
        <v>7245.38</v>
      </c>
      <c r="E1861" s="115">
        <f t="shared" si="894"/>
        <v>7276.54</v>
      </c>
      <c r="F1861" s="116">
        <f t="shared" si="895"/>
        <v>45951</v>
      </c>
      <c r="G1861" s="117">
        <f t="shared" si="901"/>
        <v>4.3006716003852752E-3</v>
      </c>
      <c r="H1861" s="118">
        <f t="shared" si="902"/>
        <v>46013</v>
      </c>
      <c r="I1861" s="118">
        <f t="shared" si="903"/>
        <v>46013</v>
      </c>
      <c r="J1861" s="119">
        <f t="shared" si="904"/>
        <v>21</v>
      </c>
      <c r="K1861" s="119">
        <f t="shared" si="905"/>
        <v>16</v>
      </c>
      <c r="L1861" s="8">
        <f t="shared" si="906"/>
        <v>1.00327502</v>
      </c>
      <c r="M1861" s="120">
        <f t="shared" si="907"/>
        <v>1.0043006699999999</v>
      </c>
      <c r="N1861" s="120">
        <f t="shared" si="908"/>
        <v>1.3885163053585259</v>
      </c>
      <c r="O1861" s="113">
        <f t="shared" si="909"/>
        <v>1.39306372</v>
      </c>
      <c r="P1861" s="113">
        <f t="shared" si="910"/>
        <v>1557.8180480999999</v>
      </c>
      <c r="Q1861" s="11">
        <f t="shared" si="911"/>
        <v>0</v>
      </c>
      <c r="R1861" s="30">
        <f t="shared" si="912"/>
        <v>0</v>
      </c>
      <c r="S1861" s="8">
        <f t="shared" si="913"/>
        <v>0</v>
      </c>
      <c r="T1861" s="122">
        <f t="shared" si="884"/>
        <v>0.13059999999999999</v>
      </c>
      <c r="U1861" s="121">
        <f t="shared" si="914"/>
        <v>16</v>
      </c>
      <c r="V1861" s="121">
        <v>252</v>
      </c>
      <c r="W1861" s="120">
        <f t="shared" si="915"/>
        <v>1.007824002</v>
      </c>
      <c r="X1861" s="113">
        <f t="shared" si="891"/>
        <v>12.18837152</v>
      </c>
      <c r="Y1861" s="113">
        <f t="shared" si="916"/>
        <v>0</v>
      </c>
      <c r="Z1861" s="125" t="str">
        <f t="shared" si="888"/>
        <v>J=</v>
      </c>
      <c r="AA1861" s="118">
        <f t="shared" si="889"/>
        <v>46013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>
        <f t="shared" si="879"/>
        <v>46007</v>
      </c>
      <c r="B1862" s="113">
        <f t="shared" si="898"/>
        <v>1571.0923812400001</v>
      </c>
      <c r="C1862" s="113">
        <f t="shared" si="899"/>
        <v>1118.26761816</v>
      </c>
      <c r="D1862" s="114">
        <f t="shared" si="900"/>
        <v>7245.38</v>
      </c>
      <c r="E1862" s="115">
        <f t="shared" si="894"/>
        <v>7276.54</v>
      </c>
      <c r="F1862" s="116">
        <f t="shared" si="895"/>
        <v>45951</v>
      </c>
      <c r="G1862" s="117">
        <f t="shared" si="901"/>
        <v>4.3006716003852752E-3</v>
      </c>
      <c r="H1862" s="118">
        <f t="shared" si="902"/>
        <v>46013</v>
      </c>
      <c r="I1862" s="118">
        <f t="shared" si="903"/>
        <v>46013</v>
      </c>
      <c r="J1862" s="119">
        <f t="shared" si="904"/>
        <v>21</v>
      </c>
      <c r="K1862" s="119">
        <f t="shared" si="905"/>
        <v>17</v>
      </c>
      <c r="L1862" s="8">
        <f t="shared" si="906"/>
        <v>1.0034800699999999</v>
      </c>
      <c r="M1862" s="120">
        <f t="shared" si="907"/>
        <v>1.0043006699999999</v>
      </c>
      <c r="N1862" s="120">
        <f t="shared" si="908"/>
        <v>1.3885163053585259</v>
      </c>
      <c r="O1862" s="113">
        <f t="shared" si="909"/>
        <v>1.3933484300000001</v>
      </c>
      <c r="P1862" s="113">
        <f t="shared" si="910"/>
        <v>1558.1364300800001</v>
      </c>
      <c r="Q1862" s="11">
        <f t="shared" si="911"/>
        <v>0</v>
      </c>
      <c r="R1862" s="30">
        <f t="shared" si="912"/>
        <v>0</v>
      </c>
      <c r="S1862" s="8">
        <f t="shared" si="913"/>
        <v>0</v>
      </c>
      <c r="T1862" s="122">
        <f t="shared" si="884"/>
        <v>0.13059999999999999</v>
      </c>
      <c r="U1862" s="121">
        <f t="shared" si="914"/>
        <v>17</v>
      </c>
      <c r="V1862" s="121">
        <v>252</v>
      </c>
      <c r="W1862" s="120">
        <f t="shared" si="915"/>
        <v>1.0083150299999999</v>
      </c>
      <c r="X1862" s="113">
        <f t="shared" si="891"/>
        <v>12.95595116</v>
      </c>
      <c r="Y1862" s="113">
        <f t="shared" si="916"/>
        <v>0</v>
      </c>
      <c r="Z1862" s="125" t="str">
        <f t="shared" si="888"/>
        <v>J=</v>
      </c>
      <c r="AA1862" s="118">
        <f t="shared" si="889"/>
        <v>46013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>
        <f t="shared" si="879"/>
        <v>46008</v>
      </c>
      <c r="B1863" s="113">
        <f t="shared" si="898"/>
        <v>1572.1790843899998</v>
      </c>
      <c r="C1863" s="113">
        <f t="shared" si="899"/>
        <v>1118.26761816</v>
      </c>
      <c r="D1863" s="114">
        <f t="shared" si="900"/>
        <v>7245.38</v>
      </c>
      <c r="E1863" s="115">
        <f t="shared" si="894"/>
        <v>7276.54</v>
      </c>
      <c r="F1863" s="116">
        <f t="shared" si="895"/>
        <v>45951</v>
      </c>
      <c r="G1863" s="117">
        <f t="shared" si="901"/>
        <v>4.3006716003852752E-3</v>
      </c>
      <c r="H1863" s="118">
        <f t="shared" si="902"/>
        <v>46013</v>
      </c>
      <c r="I1863" s="118">
        <f t="shared" si="903"/>
        <v>46013</v>
      </c>
      <c r="J1863" s="119">
        <f t="shared" si="904"/>
        <v>21</v>
      </c>
      <c r="K1863" s="119">
        <f t="shared" si="905"/>
        <v>18</v>
      </c>
      <c r="L1863" s="8">
        <f t="shared" si="906"/>
        <v>1.0036851499999999</v>
      </c>
      <c r="M1863" s="120">
        <f t="shared" si="907"/>
        <v>1.0043006699999999</v>
      </c>
      <c r="N1863" s="120">
        <f t="shared" si="908"/>
        <v>1.3885163053585259</v>
      </c>
      <c r="O1863" s="113">
        <f t="shared" si="909"/>
        <v>1.3936331900000001</v>
      </c>
      <c r="P1863" s="113">
        <f t="shared" si="910"/>
        <v>1558.4548679699999</v>
      </c>
      <c r="Q1863" s="11">
        <f t="shared" si="911"/>
        <v>0</v>
      </c>
      <c r="R1863" s="30">
        <f t="shared" si="912"/>
        <v>0</v>
      </c>
      <c r="S1863" s="8">
        <f t="shared" si="913"/>
        <v>0</v>
      </c>
      <c r="T1863" s="122">
        <f t="shared" si="884"/>
        <v>0.13059999999999999</v>
      </c>
      <c r="U1863" s="121">
        <f t="shared" si="914"/>
        <v>18</v>
      </c>
      <c r="V1863" s="121">
        <v>252</v>
      </c>
      <c r="W1863" s="120">
        <f t="shared" si="915"/>
        <v>1.008806297</v>
      </c>
      <c r="X1863" s="113">
        <f t="shared" si="891"/>
        <v>13.724216419999999</v>
      </c>
      <c r="Y1863" s="113">
        <f t="shared" si="916"/>
        <v>0</v>
      </c>
      <c r="Z1863" s="125" t="str">
        <f t="shared" si="888"/>
        <v>J=</v>
      </c>
      <c r="AA1863" s="118">
        <f t="shared" si="889"/>
        <v>46013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>
        <f t="shared" si="879"/>
        <v>46009</v>
      </c>
      <c r="B1864" s="113">
        <f t="shared" si="898"/>
        <v>1573.2665519700001</v>
      </c>
      <c r="C1864" s="113">
        <f t="shared" si="899"/>
        <v>1118.26761816</v>
      </c>
      <c r="D1864" s="114">
        <f t="shared" si="900"/>
        <v>7245.38</v>
      </c>
      <c r="E1864" s="115">
        <f t="shared" si="894"/>
        <v>7276.54</v>
      </c>
      <c r="F1864" s="116">
        <f t="shared" si="895"/>
        <v>45951</v>
      </c>
      <c r="G1864" s="117">
        <f t="shared" si="901"/>
        <v>4.3006716003852752E-3</v>
      </c>
      <c r="H1864" s="118">
        <f t="shared" si="902"/>
        <v>46013</v>
      </c>
      <c r="I1864" s="118">
        <f t="shared" si="903"/>
        <v>46013</v>
      </c>
      <c r="J1864" s="119">
        <f t="shared" si="904"/>
        <v>21</v>
      </c>
      <c r="K1864" s="119">
        <f t="shared" si="905"/>
        <v>19</v>
      </c>
      <c r="L1864" s="8">
        <f t="shared" si="906"/>
        <v>1.00389028</v>
      </c>
      <c r="M1864" s="120">
        <f t="shared" si="907"/>
        <v>1.0043006699999999</v>
      </c>
      <c r="N1864" s="120">
        <f t="shared" si="908"/>
        <v>1.3885163053585259</v>
      </c>
      <c r="O1864" s="113">
        <f t="shared" si="909"/>
        <v>1.3939180200000001</v>
      </c>
      <c r="P1864" s="113">
        <f t="shared" si="910"/>
        <v>1558.7733841300001</v>
      </c>
      <c r="Q1864" s="11">
        <f t="shared" si="911"/>
        <v>0</v>
      </c>
      <c r="R1864" s="30">
        <f t="shared" si="912"/>
        <v>0</v>
      </c>
      <c r="S1864" s="8">
        <f t="shared" si="913"/>
        <v>0</v>
      </c>
      <c r="T1864" s="122">
        <f t="shared" si="884"/>
        <v>0.13059999999999999</v>
      </c>
      <c r="U1864" s="121">
        <f t="shared" si="914"/>
        <v>19</v>
      </c>
      <c r="V1864" s="121">
        <v>252</v>
      </c>
      <c r="W1864" s="120">
        <f t="shared" si="915"/>
        <v>1.0092978029999999</v>
      </c>
      <c r="X1864" s="113">
        <f t="shared" si="891"/>
        <v>14.49316784</v>
      </c>
      <c r="Y1864" s="113">
        <f t="shared" si="916"/>
        <v>0</v>
      </c>
      <c r="Z1864" s="125" t="str">
        <f t="shared" si="888"/>
        <v>J=</v>
      </c>
      <c r="AA1864" s="118">
        <f t="shared" si="889"/>
        <v>46013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>
        <f t="shared" si="879"/>
        <v>46010</v>
      </c>
      <c r="B1865" s="113">
        <f t="shared" si="898"/>
        <v>1574.35476331</v>
      </c>
      <c r="C1865" s="113">
        <f t="shared" si="899"/>
        <v>1118.26761816</v>
      </c>
      <c r="D1865" s="114">
        <f t="shared" si="900"/>
        <v>7245.38</v>
      </c>
      <c r="E1865" s="115">
        <f t="shared" si="894"/>
        <v>7276.54</v>
      </c>
      <c r="F1865" s="116">
        <f t="shared" si="895"/>
        <v>45951</v>
      </c>
      <c r="G1865" s="117">
        <f t="shared" si="901"/>
        <v>4.3006716003852752E-3</v>
      </c>
      <c r="H1865" s="118">
        <f t="shared" si="902"/>
        <v>46013</v>
      </c>
      <c r="I1865" s="118">
        <f t="shared" si="903"/>
        <v>46013</v>
      </c>
      <c r="J1865" s="119">
        <f t="shared" si="904"/>
        <v>21</v>
      </c>
      <c r="K1865" s="119">
        <f t="shared" si="905"/>
        <v>20</v>
      </c>
      <c r="L1865" s="8">
        <f t="shared" si="906"/>
        <v>1.0040954499999999</v>
      </c>
      <c r="M1865" s="120">
        <f t="shared" si="907"/>
        <v>1.0043006699999999</v>
      </c>
      <c r="N1865" s="120">
        <f t="shared" si="908"/>
        <v>1.3885163053585259</v>
      </c>
      <c r="O1865" s="113">
        <f t="shared" si="909"/>
        <v>1.3942029</v>
      </c>
      <c r="P1865" s="113">
        <f t="shared" si="910"/>
        <v>1559.09195621</v>
      </c>
      <c r="Q1865" s="11">
        <f t="shared" si="911"/>
        <v>0</v>
      </c>
      <c r="R1865" s="30">
        <f t="shared" si="912"/>
        <v>0</v>
      </c>
      <c r="S1865" s="8">
        <f t="shared" si="913"/>
        <v>0</v>
      </c>
      <c r="T1865" s="122">
        <f t="shared" si="884"/>
        <v>0.13059999999999999</v>
      </c>
      <c r="U1865" s="121">
        <f t="shared" si="914"/>
        <v>20</v>
      </c>
      <c r="V1865" s="121">
        <v>252</v>
      </c>
      <c r="W1865" s="120">
        <f t="shared" si="915"/>
        <v>1.009789549</v>
      </c>
      <c r="X1865" s="113">
        <f t="shared" si="891"/>
        <v>15.2628071</v>
      </c>
      <c r="Y1865" s="113">
        <f t="shared" si="916"/>
        <v>0</v>
      </c>
      <c r="Z1865" s="125" t="str">
        <f t="shared" si="888"/>
        <v>J=</v>
      </c>
      <c r="AA1865" s="118">
        <f t="shared" si="889"/>
        <v>46013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>
        <f t="shared" si="879"/>
        <v>46011</v>
      </c>
      <c r="B1866" s="113">
        <f t="shared" si="898"/>
        <v>1575.44373974</v>
      </c>
      <c r="C1866" s="113">
        <f t="shared" si="899"/>
        <v>1118.26761816</v>
      </c>
      <c r="D1866" s="114">
        <f t="shared" si="900"/>
        <v>7245.38</v>
      </c>
      <c r="E1866" s="115">
        <f t="shared" si="894"/>
        <v>7276.54</v>
      </c>
      <c r="F1866" s="116">
        <f t="shared" si="895"/>
        <v>45951</v>
      </c>
      <c r="G1866" s="117">
        <f t="shared" si="901"/>
        <v>4.3006716003852752E-3</v>
      </c>
      <c r="H1866" s="118">
        <f t="shared" si="902"/>
        <v>46042</v>
      </c>
      <c r="I1866" s="118">
        <f t="shared" si="903"/>
        <v>46013</v>
      </c>
      <c r="J1866" s="119">
        <f t="shared" si="904"/>
        <v>21</v>
      </c>
      <c r="K1866" s="119">
        <f t="shared" si="905"/>
        <v>21</v>
      </c>
      <c r="L1866" s="8">
        <f t="shared" si="906"/>
        <v>1.0043006699999999</v>
      </c>
      <c r="M1866" s="120">
        <f t="shared" si="907"/>
        <v>1.0043006699999999</v>
      </c>
      <c r="N1866" s="120">
        <f t="shared" si="908"/>
        <v>1.3885163053585259</v>
      </c>
      <c r="O1866" s="113">
        <f t="shared" si="909"/>
        <v>1.39448785</v>
      </c>
      <c r="P1866" s="113">
        <f t="shared" si="910"/>
        <v>1559.41060657</v>
      </c>
      <c r="Q1866" s="11">
        <f t="shared" si="911"/>
        <v>0</v>
      </c>
      <c r="R1866" s="30">
        <f t="shared" si="912"/>
        <v>0</v>
      </c>
      <c r="S1866" s="8">
        <f t="shared" si="913"/>
        <v>0</v>
      </c>
      <c r="T1866" s="122">
        <f t="shared" si="884"/>
        <v>0.13059999999999999</v>
      </c>
      <c r="U1866" s="121">
        <f t="shared" si="914"/>
        <v>21</v>
      </c>
      <c r="V1866" s="121">
        <v>252</v>
      </c>
      <c r="W1866" s="120">
        <f t="shared" si="915"/>
        <v>1.010281534</v>
      </c>
      <c r="X1866" s="113">
        <f t="shared" si="891"/>
        <v>16.033133169999999</v>
      </c>
      <c r="Y1866" s="113">
        <f t="shared" si="916"/>
        <v>0</v>
      </c>
      <c r="Z1866" s="125" t="str">
        <f t="shared" si="888"/>
        <v>J=</v>
      </c>
      <c r="AA1866" s="118">
        <f t="shared" si="889"/>
        <v>46013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>
        <f t="shared" ref="A1867:A1930" si="917">(A1866+1)</f>
        <v>46012</v>
      </c>
      <c r="B1867" s="113">
        <f t="shared" si="898"/>
        <v>1575.44373974</v>
      </c>
      <c r="C1867" s="113">
        <f t="shared" si="899"/>
        <v>1118.26761816</v>
      </c>
      <c r="D1867" s="114">
        <f t="shared" si="900"/>
        <v>7245.38</v>
      </c>
      <c r="E1867" s="115">
        <f t="shared" si="894"/>
        <v>7276.54</v>
      </c>
      <c r="F1867" s="116">
        <f t="shared" si="895"/>
        <v>45951</v>
      </c>
      <c r="G1867" s="117">
        <f t="shared" si="901"/>
        <v>4.3006716003852752E-3</v>
      </c>
      <c r="H1867" s="118">
        <f t="shared" si="902"/>
        <v>46042</v>
      </c>
      <c r="I1867" s="118">
        <f t="shared" si="903"/>
        <v>46013</v>
      </c>
      <c r="J1867" s="119">
        <f t="shared" si="904"/>
        <v>21</v>
      </c>
      <c r="K1867" s="119">
        <f t="shared" si="905"/>
        <v>21</v>
      </c>
      <c r="L1867" s="8">
        <f t="shared" si="906"/>
        <v>1.0043006699999999</v>
      </c>
      <c r="M1867" s="120">
        <f t="shared" si="907"/>
        <v>1.0043006699999999</v>
      </c>
      <c r="N1867" s="120">
        <f t="shared" si="908"/>
        <v>1.3885163053585259</v>
      </c>
      <c r="O1867" s="113">
        <f t="shared" si="909"/>
        <v>1.39448785</v>
      </c>
      <c r="P1867" s="113">
        <f t="shared" si="910"/>
        <v>1559.41060657</v>
      </c>
      <c r="Q1867" s="11">
        <f t="shared" si="911"/>
        <v>0</v>
      </c>
      <c r="R1867" s="30">
        <f t="shared" si="912"/>
        <v>0</v>
      </c>
      <c r="S1867" s="8">
        <f t="shared" si="913"/>
        <v>0</v>
      </c>
      <c r="T1867" s="122">
        <f t="shared" ref="T1867:T1930" si="918">(T1866)</f>
        <v>0.13059999999999999</v>
      </c>
      <c r="U1867" s="121">
        <f t="shared" si="914"/>
        <v>21</v>
      </c>
      <c r="V1867" s="121">
        <v>252</v>
      </c>
      <c r="W1867" s="120">
        <f t="shared" si="915"/>
        <v>1.010281534</v>
      </c>
      <c r="X1867" s="113">
        <f t="shared" si="891"/>
        <v>16.033133169999999</v>
      </c>
      <c r="Y1867" s="113">
        <f t="shared" si="916"/>
        <v>0</v>
      </c>
      <c r="Z1867" s="125" t="str">
        <f t="shared" si="888"/>
        <v>J=</v>
      </c>
      <c r="AA1867" s="118">
        <f t="shared" si="889"/>
        <v>46013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>
        <f t="shared" si="917"/>
        <v>46013</v>
      </c>
      <c r="B1868" s="113">
        <f t="shared" si="898"/>
        <v>1575.44373974</v>
      </c>
      <c r="C1868" s="113">
        <f t="shared" si="899"/>
        <v>1118.26761816</v>
      </c>
      <c r="D1868" s="114">
        <f t="shared" si="900"/>
        <v>7245.38</v>
      </c>
      <c r="E1868" s="115">
        <f t="shared" si="894"/>
        <v>7276.54</v>
      </c>
      <c r="F1868" s="116">
        <f t="shared" si="895"/>
        <v>45951</v>
      </c>
      <c r="G1868" s="117">
        <f t="shared" si="901"/>
        <v>4.3006716003852752E-3</v>
      </c>
      <c r="H1868" s="118">
        <f t="shared" si="902"/>
        <v>46042</v>
      </c>
      <c r="I1868" s="118">
        <f t="shared" si="903"/>
        <v>46013</v>
      </c>
      <c r="J1868" s="119">
        <f t="shared" si="904"/>
        <v>21</v>
      </c>
      <c r="K1868" s="119">
        <f t="shared" si="905"/>
        <v>21</v>
      </c>
      <c r="L1868" s="8">
        <f t="shared" si="906"/>
        <v>1.0043006699999999</v>
      </c>
      <c r="M1868" s="120">
        <f t="shared" si="907"/>
        <v>1.0043006699999999</v>
      </c>
      <c r="N1868" s="120">
        <f t="shared" si="908"/>
        <v>1.3885163053585259</v>
      </c>
      <c r="O1868" s="113">
        <f t="shared" si="909"/>
        <v>1.39448785</v>
      </c>
      <c r="P1868" s="113">
        <f t="shared" si="910"/>
        <v>1559.41060657</v>
      </c>
      <c r="Q1868" s="11">
        <f t="shared" si="911"/>
        <v>61</v>
      </c>
      <c r="R1868" s="30">
        <f t="shared" si="912"/>
        <v>0</v>
      </c>
      <c r="S1868" s="8">
        <f t="shared" si="913"/>
        <v>0</v>
      </c>
      <c r="T1868" s="122">
        <f t="shared" si="918"/>
        <v>0.13059999999999999</v>
      </c>
      <c r="U1868" s="121">
        <f t="shared" si="914"/>
        <v>21</v>
      </c>
      <c r="V1868" s="121">
        <v>252</v>
      </c>
      <c r="W1868" s="120">
        <f t="shared" si="915"/>
        <v>1.010281534</v>
      </c>
      <c r="X1868" s="113">
        <f t="shared" si="891"/>
        <v>16.033133169999999</v>
      </c>
      <c r="Y1868" s="113">
        <f t="shared" si="916"/>
        <v>16.033133169999999</v>
      </c>
      <c r="Z1868" s="125" t="str">
        <f t="shared" ref="Z1868:Z1931" si="919">IF($Q1867&gt;0,VLOOKUP($A1867,$AD$10:$AM$170,9),Z1867)</f>
        <v>J=</v>
      </c>
      <c r="AA1868" s="118">
        <f t="shared" ref="AA1868:AA1931" si="920">IF($Q1867&gt;0,VLOOKUP($A1867,$AD$10:$AM$170,10),AA1867)</f>
        <v>46013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>
        <f t="shared" si="917"/>
        <v>46014</v>
      </c>
      <c r="B1869" s="113">
        <f t="shared" si="898"/>
        <v>1560.5228022899998</v>
      </c>
      <c r="C1869" s="113">
        <f t="shared" si="899"/>
        <v>1118.26761816</v>
      </c>
      <c r="D1869" s="114">
        <f t="shared" si="900"/>
        <v>7245.38</v>
      </c>
      <c r="E1869" s="115">
        <f t="shared" si="894"/>
        <v>7276.54</v>
      </c>
      <c r="F1869" s="116">
        <f t="shared" si="895"/>
        <v>45983</v>
      </c>
      <c r="G1869" s="117">
        <f t="shared" si="901"/>
        <v>4.3006716003852752E-3</v>
      </c>
      <c r="H1869" s="118">
        <f t="shared" si="902"/>
        <v>46042</v>
      </c>
      <c r="I1869" s="118">
        <f t="shared" si="903"/>
        <v>46042</v>
      </c>
      <c r="J1869" s="119">
        <f t="shared" si="904"/>
        <v>19</v>
      </c>
      <c r="K1869" s="119">
        <f t="shared" si="905"/>
        <v>1</v>
      </c>
      <c r="L1869" s="8">
        <f t="shared" si="906"/>
        <v>1.0002258900000001</v>
      </c>
      <c r="M1869" s="120">
        <f t="shared" si="907"/>
        <v>1.0043006699999999</v>
      </c>
      <c r="N1869" s="120">
        <f t="shared" si="908"/>
        <v>1.394487855777492</v>
      </c>
      <c r="O1869" s="113">
        <f t="shared" si="909"/>
        <v>1.39480285</v>
      </c>
      <c r="P1869" s="113">
        <f t="shared" si="910"/>
        <v>1559.7628608699999</v>
      </c>
      <c r="Q1869" s="11">
        <f t="shared" si="911"/>
        <v>0</v>
      </c>
      <c r="R1869" s="30">
        <f t="shared" si="912"/>
        <v>0</v>
      </c>
      <c r="S1869" s="8">
        <f t="shared" si="913"/>
        <v>0</v>
      </c>
      <c r="T1869" s="122">
        <f t="shared" si="918"/>
        <v>0.13059999999999999</v>
      </c>
      <c r="U1869" s="121">
        <f t="shared" si="914"/>
        <v>1</v>
      </c>
      <c r="V1869" s="121">
        <v>252</v>
      </c>
      <c r="W1869" s="120">
        <f t="shared" si="915"/>
        <v>1.000487216</v>
      </c>
      <c r="X1869" s="113">
        <f t="shared" si="891"/>
        <v>0.75994141999999998</v>
      </c>
      <c r="Y1869" s="113">
        <f t="shared" si="916"/>
        <v>0</v>
      </c>
      <c r="Z1869" s="125" t="str">
        <f t="shared" si="919"/>
        <v>J=</v>
      </c>
      <c r="AA1869" s="118">
        <f t="shared" si="920"/>
        <v>46042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>
        <f t="shared" si="917"/>
        <v>46015</v>
      </c>
      <c r="B1870" s="113">
        <f t="shared" si="898"/>
        <v>1561.6357893600002</v>
      </c>
      <c r="C1870" s="113">
        <f t="shared" si="899"/>
        <v>1118.26761816</v>
      </c>
      <c r="D1870" s="114">
        <f t="shared" si="900"/>
        <v>7245.38</v>
      </c>
      <c r="E1870" s="115">
        <f t="shared" si="894"/>
        <v>7276.54</v>
      </c>
      <c r="F1870" s="116">
        <f t="shared" si="895"/>
        <v>45983</v>
      </c>
      <c r="G1870" s="117">
        <f t="shared" si="901"/>
        <v>4.3006716003852752E-3</v>
      </c>
      <c r="H1870" s="118">
        <f t="shared" si="902"/>
        <v>46042</v>
      </c>
      <c r="I1870" s="118">
        <f t="shared" si="903"/>
        <v>46042</v>
      </c>
      <c r="J1870" s="119">
        <f t="shared" si="904"/>
        <v>19</v>
      </c>
      <c r="K1870" s="119">
        <f t="shared" si="905"/>
        <v>2</v>
      </c>
      <c r="L1870" s="8">
        <f t="shared" si="906"/>
        <v>1.00045183</v>
      </c>
      <c r="M1870" s="120">
        <f t="shared" si="907"/>
        <v>1.0043006699999999</v>
      </c>
      <c r="N1870" s="120">
        <f t="shared" si="908"/>
        <v>1.394487855777492</v>
      </c>
      <c r="O1870" s="113">
        <f t="shared" si="909"/>
        <v>1.3951179199999999</v>
      </c>
      <c r="P1870" s="113">
        <f t="shared" si="910"/>
        <v>1560.1151934500001</v>
      </c>
      <c r="Q1870" s="11">
        <f t="shared" si="911"/>
        <v>0</v>
      </c>
      <c r="R1870" s="30">
        <f t="shared" si="912"/>
        <v>0</v>
      </c>
      <c r="S1870" s="8">
        <f t="shared" si="913"/>
        <v>0</v>
      </c>
      <c r="T1870" s="122">
        <f t="shared" si="918"/>
        <v>0.13059999999999999</v>
      </c>
      <c r="U1870" s="121">
        <f t="shared" si="914"/>
        <v>2</v>
      </c>
      <c r="V1870" s="121">
        <v>252</v>
      </c>
      <c r="W1870" s="120">
        <f t="shared" si="915"/>
        <v>1.0009746690000001</v>
      </c>
      <c r="X1870" s="113">
        <f t="shared" si="891"/>
        <v>1.5205959099999999</v>
      </c>
      <c r="Y1870" s="113">
        <f t="shared" si="916"/>
        <v>0</v>
      </c>
      <c r="Z1870" s="125" t="str">
        <f t="shared" si="919"/>
        <v>J=</v>
      </c>
      <c r="AA1870" s="118">
        <f t="shared" si="920"/>
        <v>46042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>
        <f t="shared" si="917"/>
        <v>46016</v>
      </c>
      <c r="B1871" s="113">
        <f t="shared" si="898"/>
        <v>1562.7495681399998</v>
      </c>
      <c r="C1871" s="113">
        <f t="shared" si="899"/>
        <v>1118.26761816</v>
      </c>
      <c r="D1871" s="114">
        <f t="shared" si="900"/>
        <v>7245.38</v>
      </c>
      <c r="E1871" s="115">
        <f t="shared" si="894"/>
        <v>7276.54</v>
      </c>
      <c r="F1871" s="116">
        <f t="shared" si="895"/>
        <v>45983</v>
      </c>
      <c r="G1871" s="117">
        <f t="shared" si="901"/>
        <v>4.3006716003852752E-3</v>
      </c>
      <c r="H1871" s="118">
        <f t="shared" si="902"/>
        <v>46042</v>
      </c>
      <c r="I1871" s="118">
        <f t="shared" si="903"/>
        <v>46042</v>
      </c>
      <c r="J1871" s="119">
        <f t="shared" si="904"/>
        <v>19</v>
      </c>
      <c r="K1871" s="119">
        <f t="shared" si="905"/>
        <v>3</v>
      </c>
      <c r="L1871" s="8">
        <f t="shared" si="906"/>
        <v>1.0006778199999999</v>
      </c>
      <c r="M1871" s="120">
        <f t="shared" si="907"/>
        <v>1.0043006699999999</v>
      </c>
      <c r="N1871" s="120">
        <f t="shared" si="908"/>
        <v>1.394487855777492</v>
      </c>
      <c r="O1871" s="113">
        <f t="shared" si="909"/>
        <v>1.39543306</v>
      </c>
      <c r="P1871" s="113">
        <f t="shared" si="910"/>
        <v>1560.4676042999999</v>
      </c>
      <c r="Q1871" s="11">
        <f t="shared" si="911"/>
        <v>0</v>
      </c>
      <c r="R1871" s="30">
        <f t="shared" si="912"/>
        <v>0</v>
      </c>
      <c r="S1871" s="8">
        <f t="shared" si="913"/>
        <v>0</v>
      </c>
      <c r="T1871" s="122">
        <f t="shared" si="918"/>
        <v>0.13059999999999999</v>
      </c>
      <c r="U1871" s="121">
        <f t="shared" si="914"/>
        <v>3</v>
      </c>
      <c r="V1871" s="121">
        <v>252</v>
      </c>
      <c r="W1871" s="120">
        <f t="shared" si="915"/>
        <v>1.001462359</v>
      </c>
      <c r="X1871" s="113">
        <f t="shared" si="891"/>
        <v>2.28196384</v>
      </c>
      <c r="Y1871" s="113">
        <f t="shared" si="916"/>
        <v>0</v>
      </c>
      <c r="Z1871" s="125" t="str">
        <f t="shared" si="919"/>
        <v>J=</v>
      </c>
      <c r="AA1871" s="118">
        <f t="shared" si="920"/>
        <v>46042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>
        <f t="shared" si="917"/>
        <v>46017</v>
      </c>
      <c r="B1872" s="113">
        <f t="shared" si="898"/>
        <v>1562.7495681399998</v>
      </c>
      <c r="C1872" s="113">
        <f t="shared" si="899"/>
        <v>1118.26761816</v>
      </c>
      <c r="D1872" s="114">
        <f t="shared" si="900"/>
        <v>7245.38</v>
      </c>
      <c r="E1872" s="115">
        <f t="shared" si="894"/>
        <v>7276.54</v>
      </c>
      <c r="F1872" s="116">
        <f t="shared" si="895"/>
        <v>45983</v>
      </c>
      <c r="G1872" s="117">
        <f t="shared" si="901"/>
        <v>4.3006716003852752E-3</v>
      </c>
      <c r="H1872" s="118">
        <f t="shared" si="902"/>
        <v>46042</v>
      </c>
      <c r="I1872" s="118">
        <f t="shared" si="903"/>
        <v>46042</v>
      </c>
      <c r="J1872" s="119">
        <f t="shared" si="904"/>
        <v>19</v>
      </c>
      <c r="K1872" s="119">
        <f t="shared" si="905"/>
        <v>3</v>
      </c>
      <c r="L1872" s="8">
        <f t="shared" si="906"/>
        <v>1.0006778199999999</v>
      </c>
      <c r="M1872" s="120">
        <f t="shared" si="907"/>
        <v>1.0043006699999999</v>
      </c>
      <c r="N1872" s="120">
        <f t="shared" si="908"/>
        <v>1.394487855777492</v>
      </c>
      <c r="O1872" s="113">
        <f t="shared" si="909"/>
        <v>1.39543306</v>
      </c>
      <c r="P1872" s="113">
        <f t="shared" si="910"/>
        <v>1560.4676042999999</v>
      </c>
      <c r="Q1872" s="11">
        <f t="shared" si="911"/>
        <v>0</v>
      </c>
      <c r="R1872" s="30">
        <f t="shared" si="912"/>
        <v>0</v>
      </c>
      <c r="S1872" s="8">
        <f t="shared" si="913"/>
        <v>0</v>
      </c>
      <c r="T1872" s="122">
        <f t="shared" si="918"/>
        <v>0.13059999999999999</v>
      </c>
      <c r="U1872" s="121">
        <f t="shared" si="914"/>
        <v>3</v>
      </c>
      <c r="V1872" s="121">
        <v>252</v>
      </c>
      <c r="W1872" s="120">
        <f t="shared" si="915"/>
        <v>1.001462359</v>
      </c>
      <c r="X1872" s="113">
        <f t="shared" si="891"/>
        <v>2.28196384</v>
      </c>
      <c r="Y1872" s="113">
        <f t="shared" si="916"/>
        <v>0</v>
      </c>
      <c r="Z1872" s="125" t="str">
        <f t="shared" si="919"/>
        <v>J=</v>
      </c>
      <c r="AA1872" s="118">
        <f t="shared" si="920"/>
        <v>46042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>
        <f t="shared" si="917"/>
        <v>46018</v>
      </c>
      <c r="B1873" s="113">
        <f t="shared" si="898"/>
        <v>1563.86416454</v>
      </c>
      <c r="C1873" s="113">
        <f t="shared" si="899"/>
        <v>1118.26761816</v>
      </c>
      <c r="D1873" s="114">
        <f t="shared" si="900"/>
        <v>7245.38</v>
      </c>
      <c r="E1873" s="115">
        <f t="shared" si="894"/>
        <v>7276.54</v>
      </c>
      <c r="F1873" s="116">
        <f t="shared" si="895"/>
        <v>45983</v>
      </c>
      <c r="G1873" s="117">
        <f t="shared" si="901"/>
        <v>4.3006716003852752E-3</v>
      </c>
      <c r="H1873" s="118">
        <f t="shared" si="902"/>
        <v>46042</v>
      </c>
      <c r="I1873" s="118">
        <f t="shared" si="903"/>
        <v>46042</v>
      </c>
      <c r="J1873" s="119">
        <f t="shared" si="904"/>
        <v>19</v>
      </c>
      <c r="K1873" s="119">
        <f t="shared" si="905"/>
        <v>4</v>
      </c>
      <c r="L1873" s="8">
        <f t="shared" si="906"/>
        <v>1.0009038699999999</v>
      </c>
      <c r="M1873" s="120">
        <f t="shared" si="907"/>
        <v>1.0043006699999999</v>
      </c>
      <c r="N1873" s="120">
        <f t="shared" si="908"/>
        <v>1.394487855777492</v>
      </c>
      <c r="O1873" s="113">
        <f t="shared" si="909"/>
        <v>1.39574829</v>
      </c>
      <c r="P1873" s="113">
        <f t="shared" si="910"/>
        <v>1560.8201157999999</v>
      </c>
      <c r="Q1873" s="11">
        <f t="shared" si="911"/>
        <v>0</v>
      </c>
      <c r="R1873" s="30">
        <f t="shared" si="912"/>
        <v>0</v>
      </c>
      <c r="S1873" s="8">
        <f t="shared" si="913"/>
        <v>0</v>
      </c>
      <c r="T1873" s="122">
        <f t="shared" si="918"/>
        <v>0.13059999999999999</v>
      </c>
      <c r="U1873" s="121">
        <f t="shared" si="914"/>
        <v>4</v>
      </c>
      <c r="V1873" s="121">
        <v>252</v>
      </c>
      <c r="W1873" s="120">
        <f t="shared" si="915"/>
        <v>1.001950288</v>
      </c>
      <c r="X1873" s="113">
        <f t="shared" si="891"/>
        <v>3.04404874</v>
      </c>
      <c r="Y1873" s="113">
        <f t="shared" si="916"/>
        <v>0</v>
      </c>
      <c r="Z1873" s="125" t="str">
        <f t="shared" si="919"/>
        <v>J=</v>
      </c>
      <c r="AA1873" s="118">
        <f t="shared" si="920"/>
        <v>46042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>
        <f t="shared" si="917"/>
        <v>46019</v>
      </c>
      <c r="B1874" s="113">
        <f t="shared" si="898"/>
        <v>1563.86416454</v>
      </c>
      <c r="C1874" s="113">
        <f t="shared" si="899"/>
        <v>1118.26761816</v>
      </c>
      <c r="D1874" s="114">
        <f t="shared" si="900"/>
        <v>7245.38</v>
      </c>
      <c r="E1874" s="115">
        <f t="shared" si="894"/>
        <v>7276.54</v>
      </c>
      <c r="F1874" s="116">
        <f t="shared" si="895"/>
        <v>45983</v>
      </c>
      <c r="G1874" s="117">
        <f t="shared" si="901"/>
        <v>4.3006716003852752E-3</v>
      </c>
      <c r="H1874" s="118">
        <f t="shared" si="902"/>
        <v>46042</v>
      </c>
      <c r="I1874" s="118">
        <f t="shared" si="903"/>
        <v>46042</v>
      </c>
      <c r="J1874" s="119">
        <f t="shared" si="904"/>
        <v>19</v>
      </c>
      <c r="K1874" s="119">
        <f t="shared" si="905"/>
        <v>4</v>
      </c>
      <c r="L1874" s="8">
        <f t="shared" si="906"/>
        <v>1.0009038699999999</v>
      </c>
      <c r="M1874" s="120">
        <f t="shared" si="907"/>
        <v>1.0043006699999999</v>
      </c>
      <c r="N1874" s="120">
        <f t="shared" si="908"/>
        <v>1.394487855777492</v>
      </c>
      <c r="O1874" s="113">
        <f t="shared" si="909"/>
        <v>1.39574829</v>
      </c>
      <c r="P1874" s="113">
        <f t="shared" si="910"/>
        <v>1560.8201157999999</v>
      </c>
      <c r="Q1874" s="11">
        <f t="shared" si="911"/>
        <v>0</v>
      </c>
      <c r="R1874" s="30">
        <f t="shared" si="912"/>
        <v>0</v>
      </c>
      <c r="S1874" s="8">
        <f t="shared" si="913"/>
        <v>0</v>
      </c>
      <c r="T1874" s="122">
        <f t="shared" si="918"/>
        <v>0.13059999999999999</v>
      </c>
      <c r="U1874" s="121">
        <f t="shared" si="914"/>
        <v>4</v>
      </c>
      <c r="V1874" s="121">
        <v>252</v>
      </c>
      <c r="W1874" s="120">
        <f t="shared" si="915"/>
        <v>1.001950288</v>
      </c>
      <c r="X1874" s="113">
        <f t="shared" si="891"/>
        <v>3.04404874</v>
      </c>
      <c r="Y1874" s="113">
        <f t="shared" si="916"/>
        <v>0</v>
      </c>
      <c r="Z1874" s="125" t="str">
        <f t="shared" si="919"/>
        <v>J=</v>
      </c>
      <c r="AA1874" s="118">
        <f t="shared" si="920"/>
        <v>46042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>
        <f t="shared" si="917"/>
        <v>46020</v>
      </c>
      <c r="B1875" s="113">
        <f t="shared" si="898"/>
        <v>1563.86416454</v>
      </c>
      <c r="C1875" s="113">
        <f t="shared" si="899"/>
        <v>1118.26761816</v>
      </c>
      <c r="D1875" s="114">
        <f t="shared" si="900"/>
        <v>7245.38</v>
      </c>
      <c r="E1875" s="115">
        <f t="shared" si="894"/>
        <v>7276.54</v>
      </c>
      <c r="F1875" s="116">
        <f t="shared" si="895"/>
        <v>45983</v>
      </c>
      <c r="G1875" s="117">
        <f t="shared" si="901"/>
        <v>4.3006716003852752E-3</v>
      </c>
      <c r="H1875" s="118">
        <f t="shared" si="902"/>
        <v>46042</v>
      </c>
      <c r="I1875" s="118">
        <f t="shared" si="903"/>
        <v>46042</v>
      </c>
      <c r="J1875" s="119">
        <f t="shared" si="904"/>
        <v>19</v>
      </c>
      <c r="K1875" s="119">
        <f t="shared" si="905"/>
        <v>4</v>
      </c>
      <c r="L1875" s="8">
        <f t="shared" si="906"/>
        <v>1.0009038699999999</v>
      </c>
      <c r="M1875" s="120">
        <f t="shared" si="907"/>
        <v>1.0043006699999999</v>
      </c>
      <c r="N1875" s="120">
        <f t="shared" si="908"/>
        <v>1.394487855777492</v>
      </c>
      <c r="O1875" s="113">
        <f t="shared" si="909"/>
        <v>1.39574829</v>
      </c>
      <c r="P1875" s="113">
        <f t="shared" si="910"/>
        <v>1560.8201157999999</v>
      </c>
      <c r="Q1875" s="11">
        <f t="shared" si="911"/>
        <v>0</v>
      </c>
      <c r="R1875" s="30">
        <f t="shared" si="912"/>
        <v>0</v>
      </c>
      <c r="S1875" s="8">
        <f t="shared" si="913"/>
        <v>0</v>
      </c>
      <c r="T1875" s="122">
        <f t="shared" si="918"/>
        <v>0.13059999999999999</v>
      </c>
      <c r="U1875" s="121">
        <f t="shared" si="914"/>
        <v>4</v>
      </c>
      <c r="V1875" s="121">
        <v>252</v>
      </c>
      <c r="W1875" s="120">
        <f t="shared" si="915"/>
        <v>1.001950288</v>
      </c>
      <c r="X1875" s="113">
        <f t="shared" si="891"/>
        <v>3.04404874</v>
      </c>
      <c r="Y1875" s="113">
        <f t="shared" si="916"/>
        <v>0</v>
      </c>
      <c r="Z1875" s="125" t="str">
        <f t="shared" si="919"/>
        <v>J=</v>
      </c>
      <c r="AA1875" s="118">
        <f t="shared" si="920"/>
        <v>46042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>
        <f t="shared" si="917"/>
        <v>46021</v>
      </c>
      <c r="B1876" s="113">
        <f t="shared" si="898"/>
        <v>1564.9795309900001</v>
      </c>
      <c r="C1876" s="113">
        <f t="shared" si="899"/>
        <v>1118.26761816</v>
      </c>
      <c r="D1876" s="114">
        <f t="shared" si="900"/>
        <v>7245.38</v>
      </c>
      <c r="E1876" s="115">
        <f t="shared" si="894"/>
        <v>7276.54</v>
      </c>
      <c r="F1876" s="116">
        <f t="shared" si="895"/>
        <v>45983</v>
      </c>
      <c r="G1876" s="117">
        <f t="shared" si="901"/>
        <v>4.3006716003852752E-3</v>
      </c>
      <c r="H1876" s="118">
        <f t="shared" si="902"/>
        <v>46042</v>
      </c>
      <c r="I1876" s="118">
        <f t="shared" si="903"/>
        <v>46042</v>
      </c>
      <c r="J1876" s="119">
        <f t="shared" si="904"/>
        <v>19</v>
      </c>
      <c r="K1876" s="119">
        <f t="shared" si="905"/>
        <v>5</v>
      </c>
      <c r="L1876" s="8">
        <f t="shared" si="906"/>
        <v>1.0011299600000001</v>
      </c>
      <c r="M1876" s="120">
        <f t="shared" si="907"/>
        <v>1.0043006699999999</v>
      </c>
      <c r="N1876" s="120">
        <f t="shared" si="908"/>
        <v>1.394487855777492</v>
      </c>
      <c r="O1876" s="113">
        <f t="shared" si="909"/>
        <v>1.3960635699999999</v>
      </c>
      <c r="P1876" s="113">
        <f t="shared" si="910"/>
        <v>1561.17268322</v>
      </c>
      <c r="Q1876" s="11">
        <f t="shared" si="911"/>
        <v>0</v>
      </c>
      <c r="R1876" s="30">
        <f t="shared" si="912"/>
        <v>0</v>
      </c>
      <c r="S1876" s="8">
        <f t="shared" si="913"/>
        <v>0</v>
      </c>
      <c r="T1876" s="122">
        <f t="shared" si="918"/>
        <v>0.13059999999999999</v>
      </c>
      <c r="U1876" s="121">
        <f t="shared" si="914"/>
        <v>5</v>
      </c>
      <c r="V1876" s="121">
        <v>252</v>
      </c>
      <c r="W1876" s="120">
        <f t="shared" si="915"/>
        <v>1.002438454</v>
      </c>
      <c r="X1876" s="113">
        <f t="shared" si="891"/>
        <v>3.8068477700000001</v>
      </c>
      <c r="Y1876" s="113">
        <f t="shared" si="916"/>
        <v>0</v>
      </c>
      <c r="Z1876" s="125" t="str">
        <f t="shared" si="919"/>
        <v>J=</v>
      </c>
      <c r="AA1876" s="118">
        <f t="shared" si="920"/>
        <v>46042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>
        <f t="shared" si="917"/>
        <v>46022</v>
      </c>
      <c r="B1877" s="113">
        <f t="shared" si="898"/>
        <v>1566.0957014600001</v>
      </c>
      <c r="C1877" s="113">
        <f t="shared" si="899"/>
        <v>1118.26761816</v>
      </c>
      <c r="D1877" s="114">
        <f t="shared" si="900"/>
        <v>7245.38</v>
      </c>
      <c r="E1877" s="115">
        <f t="shared" si="894"/>
        <v>7276.54</v>
      </c>
      <c r="F1877" s="116">
        <f t="shared" si="895"/>
        <v>45983</v>
      </c>
      <c r="G1877" s="117">
        <f t="shared" si="901"/>
        <v>4.3006716003852752E-3</v>
      </c>
      <c r="H1877" s="118">
        <f t="shared" si="902"/>
        <v>46042</v>
      </c>
      <c r="I1877" s="118">
        <f t="shared" si="903"/>
        <v>46042</v>
      </c>
      <c r="J1877" s="119">
        <f t="shared" si="904"/>
        <v>19</v>
      </c>
      <c r="K1877" s="119">
        <f t="shared" si="905"/>
        <v>6</v>
      </c>
      <c r="L1877" s="8">
        <f t="shared" si="906"/>
        <v>1.0013561099999999</v>
      </c>
      <c r="M1877" s="120">
        <f t="shared" si="907"/>
        <v>1.0043006699999999</v>
      </c>
      <c r="N1877" s="120">
        <f t="shared" si="908"/>
        <v>1.394487855777492</v>
      </c>
      <c r="O1877" s="113">
        <f t="shared" si="909"/>
        <v>1.39637893</v>
      </c>
      <c r="P1877" s="113">
        <f t="shared" si="910"/>
        <v>1561.5253400900001</v>
      </c>
      <c r="Q1877" s="11">
        <f t="shared" si="911"/>
        <v>0</v>
      </c>
      <c r="R1877" s="30">
        <f t="shared" si="912"/>
        <v>0</v>
      </c>
      <c r="S1877" s="8">
        <f t="shared" si="913"/>
        <v>0</v>
      </c>
      <c r="T1877" s="122">
        <f t="shared" si="918"/>
        <v>0.13059999999999999</v>
      </c>
      <c r="U1877" s="121">
        <f t="shared" si="914"/>
        <v>6</v>
      </c>
      <c r="V1877" s="121">
        <v>252</v>
      </c>
      <c r="W1877" s="120">
        <f t="shared" si="915"/>
        <v>1.0029268570000001</v>
      </c>
      <c r="X1877" s="113">
        <f t="shared" si="891"/>
        <v>4.5703613699999996</v>
      </c>
      <c r="Y1877" s="113">
        <f t="shared" si="916"/>
        <v>0</v>
      </c>
      <c r="Z1877" s="125" t="str">
        <f t="shared" si="919"/>
        <v>J=</v>
      </c>
      <c r="AA1877" s="118">
        <f t="shared" si="920"/>
        <v>46042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>
        <f t="shared" si="917"/>
        <v>46023</v>
      </c>
      <c r="B1878" s="113">
        <f t="shared" si="898"/>
        <v>1567.21266825</v>
      </c>
      <c r="C1878" s="113">
        <f t="shared" si="899"/>
        <v>1118.26761816</v>
      </c>
      <c r="D1878" s="114">
        <f t="shared" si="900"/>
        <v>7245.38</v>
      </c>
      <c r="E1878" s="115">
        <f t="shared" si="894"/>
        <v>7276.54</v>
      </c>
      <c r="F1878" s="116">
        <f t="shared" si="895"/>
        <v>45983</v>
      </c>
      <c r="G1878" s="117">
        <f t="shared" si="901"/>
        <v>4.3006716003852752E-3</v>
      </c>
      <c r="H1878" s="118">
        <f t="shared" si="902"/>
        <v>46042</v>
      </c>
      <c r="I1878" s="118">
        <f t="shared" si="903"/>
        <v>46042</v>
      </c>
      <c r="J1878" s="119">
        <f t="shared" si="904"/>
        <v>19</v>
      </c>
      <c r="K1878" s="119">
        <f t="shared" si="905"/>
        <v>7</v>
      </c>
      <c r="L1878" s="8">
        <f t="shared" si="906"/>
        <v>1.0015823100000001</v>
      </c>
      <c r="M1878" s="120">
        <f t="shared" si="907"/>
        <v>1.0043006699999999</v>
      </c>
      <c r="N1878" s="120">
        <f t="shared" si="908"/>
        <v>1.394487855777492</v>
      </c>
      <c r="O1878" s="113">
        <f t="shared" si="909"/>
        <v>1.3966943599999999</v>
      </c>
      <c r="P1878" s="113">
        <f t="shared" si="910"/>
        <v>1561.8780752499999</v>
      </c>
      <c r="Q1878" s="11">
        <f t="shared" si="911"/>
        <v>0</v>
      </c>
      <c r="R1878" s="30">
        <f t="shared" si="912"/>
        <v>0</v>
      </c>
      <c r="S1878" s="8">
        <f t="shared" si="913"/>
        <v>0</v>
      </c>
      <c r="T1878" s="122">
        <f t="shared" si="918"/>
        <v>0.13059999999999999</v>
      </c>
      <c r="U1878" s="121">
        <f t="shared" si="914"/>
        <v>7</v>
      </c>
      <c r="V1878" s="121">
        <v>252</v>
      </c>
      <c r="W1878" s="120">
        <f t="shared" si="915"/>
        <v>1.0034154989999999</v>
      </c>
      <c r="X1878" s="113">
        <f t="shared" si="891"/>
        <v>5.3345929999999999</v>
      </c>
      <c r="Y1878" s="113">
        <f t="shared" si="916"/>
        <v>0</v>
      </c>
      <c r="Z1878" s="125" t="str">
        <f t="shared" si="919"/>
        <v>J=</v>
      </c>
      <c r="AA1878" s="118">
        <f t="shared" si="920"/>
        <v>46042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>
        <f t="shared" si="917"/>
        <v>46024</v>
      </c>
      <c r="B1879" s="113">
        <f t="shared" si="898"/>
        <v>1567.21266825</v>
      </c>
      <c r="C1879" s="113">
        <f t="shared" si="899"/>
        <v>1118.26761816</v>
      </c>
      <c r="D1879" s="114">
        <f t="shared" si="900"/>
        <v>7245.38</v>
      </c>
      <c r="E1879" s="115">
        <f t="shared" si="894"/>
        <v>7276.54</v>
      </c>
      <c r="F1879" s="116">
        <f t="shared" si="895"/>
        <v>45983</v>
      </c>
      <c r="G1879" s="117">
        <f t="shared" si="901"/>
        <v>4.3006716003852752E-3</v>
      </c>
      <c r="H1879" s="118">
        <f t="shared" si="902"/>
        <v>46042</v>
      </c>
      <c r="I1879" s="118">
        <f t="shared" si="903"/>
        <v>46042</v>
      </c>
      <c r="J1879" s="119">
        <f t="shared" si="904"/>
        <v>19</v>
      </c>
      <c r="K1879" s="119">
        <f t="shared" si="905"/>
        <v>7</v>
      </c>
      <c r="L1879" s="8">
        <f t="shared" si="906"/>
        <v>1.0015823100000001</v>
      </c>
      <c r="M1879" s="120">
        <f t="shared" si="907"/>
        <v>1.0043006699999999</v>
      </c>
      <c r="N1879" s="120">
        <f t="shared" si="908"/>
        <v>1.394487855777492</v>
      </c>
      <c r="O1879" s="113">
        <f t="shared" si="909"/>
        <v>1.3966943599999999</v>
      </c>
      <c r="P1879" s="113">
        <f t="shared" si="910"/>
        <v>1561.8780752499999</v>
      </c>
      <c r="Q1879" s="11">
        <f t="shared" si="911"/>
        <v>0</v>
      </c>
      <c r="R1879" s="30">
        <f t="shared" si="912"/>
        <v>0</v>
      </c>
      <c r="S1879" s="8">
        <f t="shared" si="913"/>
        <v>0</v>
      </c>
      <c r="T1879" s="122">
        <f t="shared" si="918"/>
        <v>0.13059999999999999</v>
      </c>
      <c r="U1879" s="121">
        <f t="shared" si="914"/>
        <v>7</v>
      </c>
      <c r="V1879" s="121">
        <v>252</v>
      </c>
      <c r="W1879" s="120">
        <f t="shared" si="915"/>
        <v>1.0034154989999999</v>
      </c>
      <c r="X1879" s="113">
        <f t="shared" si="891"/>
        <v>5.3345929999999999</v>
      </c>
      <c r="Y1879" s="113">
        <f t="shared" si="916"/>
        <v>0</v>
      </c>
      <c r="Z1879" s="125" t="str">
        <f t="shared" si="919"/>
        <v>J=</v>
      </c>
      <c r="AA1879" s="118">
        <f t="shared" si="920"/>
        <v>46042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>
        <f t="shared" si="917"/>
        <v>46025</v>
      </c>
      <c r="B1880" s="113">
        <f t="shared" si="898"/>
        <v>1568.33041893</v>
      </c>
      <c r="C1880" s="113">
        <f t="shared" si="899"/>
        <v>1118.26761816</v>
      </c>
      <c r="D1880" s="114">
        <f t="shared" si="900"/>
        <v>7245.38</v>
      </c>
      <c r="E1880" s="115">
        <f t="shared" si="894"/>
        <v>7276.54</v>
      </c>
      <c r="F1880" s="116">
        <f t="shared" si="895"/>
        <v>45983</v>
      </c>
      <c r="G1880" s="117">
        <f t="shared" si="901"/>
        <v>4.3006716003852752E-3</v>
      </c>
      <c r="H1880" s="118">
        <f t="shared" si="902"/>
        <v>46042</v>
      </c>
      <c r="I1880" s="118">
        <f t="shared" si="903"/>
        <v>46042</v>
      </c>
      <c r="J1880" s="119">
        <f t="shared" si="904"/>
        <v>19</v>
      </c>
      <c r="K1880" s="119">
        <f t="shared" si="905"/>
        <v>8</v>
      </c>
      <c r="L1880" s="8">
        <f t="shared" si="906"/>
        <v>1.00180855</v>
      </c>
      <c r="M1880" s="120">
        <f t="shared" si="907"/>
        <v>1.0043006699999999</v>
      </c>
      <c r="N1880" s="120">
        <f t="shared" si="908"/>
        <v>1.394487855777492</v>
      </c>
      <c r="O1880" s="113">
        <f t="shared" si="909"/>
        <v>1.3970098500000001</v>
      </c>
      <c r="P1880" s="113">
        <f t="shared" si="910"/>
        <v>1562.2308774999999</v>
      </c>
      <c r="Q1880" s="11">
        <f t="shared" si="911"/>
        <v>0</v>
      </c>
      <c r="R1880" s="30">
        <f t="shared" si="912"/>
        <v>0</v>
      </c>
      <c r="S1880" s="8">
        <f t="shared" si="913"/>
        <v>0</v>
      </c>
      <c r="T1880" s="122">
        <f t="shared" si="918"/>
        <v>0.13059999999999999</v>
      </c>
      <c r="U1880" s="121">
        <f t="shared" si="914"/>
        <v>8</v>
      </c>
      <c r="V1880" s="121">
        <v>252</v>
      </c>
      <c r="W1880" s="120">
        <f t="shared" si="915"/>
        <v>1.003904379</v>
      </c>
      <c r="X1880" s="113">
        <f t="shared" si="891"/>
        <v>6.0995414300000004</v>
      </c>
      <c r="Y1880" s="113">
        <f t="shared" si="916"/>
        <v>0</v>
      </c>
      <c r="Z1880" s="125" t="str">
        <f t="shared" si="919"/>
        <v>J=</v>
      </c>
      <c r="AA1880" s="118">
        <f t="shared" si="920"/>
        <v>46042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>
        <f t="shared" si="917"/>
        <v>46026</v>
      </c>
      <c r="B1881" s="113">
        <f t="shared" si="898"/>
        <v>1568.33041893</v>
      </c>
      <c r="C1881" s="113">
        <f t="shared" si="899"/>
        <v>1118.26761816</v>
      </c>
      <c r="D1881" s="114">
        <f t="shared" si="900"/>
        <v>7245.38</v>
      </c>
      <c r="E1881" s="115">
        <f t="shared" si="894"/>
        <v>7276.54</v>
      </c>
      <c r="F1881" s="116">
        <f t="shared" si="895"/>
        <v>45983</v>
      </c>
      <c r="G1881" s="117">
        <f t="shared" si="901"/>
        <v>4.3006716003852752E-3</v>
      </c>
      <c r="H1881" s="118">
        <f t="shared" si="902"/>
        <v>46042</v>
      </c>
      <c r="I1881" s="118">
        <f t="shared" si="903"/>
        <v>46042</v>
      </c>
      <c r="J1881" s="119">
        <f t="shared" si="904"/>
        <v>19</v>
      </c>
      <c r="K1881" s="119">
        <f t="shared" si="905"/>
        <v>8</v>
      </c>
      <c r="L1881" s="8">
        <f t="shared" si="906"/>
        <v>1.00180855</v>
      </c>
      <c r="M1881" s="120">
        <f t="shared" si="907"/>
        <v>1.0043006699999999</v>
      </c>
      <c r="N1881" s="120">
        <f t="shared" si="908"/>
        <v>1.394487855777492</v>
      </c>
      <c r="O1881" s="113">
        <f t="shared" si="909"/>
        <v>1.3970098500000001</v>
      </c>
      <c r="P1881" s="113">
        <f t="shared" si="910"/>
        <v>1562.2308774999999</v>
      </c>
      <c r="Q1881" s="11">
        <f t="shared" si="911"/>
        <v>0</v>
      </c>
      <c r="R1881" s="30">
        <f t="shared" si="912"/>
        <v>0</v>
      </c>
      <c r="S1881" s="8">
        <f t="shared" si="913"/>
        <v>0</v>
      </c>
      <c r="T1881" s="122">
        <f t="shared" si="918"/>
        <v>0.13059999999999999</v>
      </c>
      <c r="U1881" s="121">
        <f t="shared" si="914"/>
        <v>8</v>
      </c>
      <c r="V1881" s="121">
        <v>252</v>
      </c>
      <c r="W1881" s="120">
        <f t="shared" si="915"/>
        <v>1.003904379</v>
      </c>
      <c r="X1881" s="113">
        <f t="shared" si="891"/>
        <v>6.0995414300000004</v>
      </c>
      <c r="Y1881" s="113">
        <f t="shared" si="916"/>
        <v>0</v>
      </c>
      <c r="Z1881" s="125" t="str">
        <f t="shared" si="919"/>
        <v>J=</v>
      </c>
      <c r="AA1881" s="118">
        <f t="shared" si="920"/>
        <v>46042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>
        <f t="shared" si="917"/>
        <v>46027</v>
      </c>
      <c r="B1882" s="113">
        <f t="shared" si="898"/>
        <v>1568.33041893</v>
      </c>
      <c r="C1882" s="113">
        <f t="shared" si="899"/>
        <v>1118.26761816</v>
      </c>
      <c r="D1882" s="114">
        <f t="shared" si="900"/>
        <v>7245.38</v>
      </c>
      <c r="E1882" s="115">
        <f t="shared" si="894"/>
        <v>7276.54</v>
      </c>
      <c r="F1882" s="116">
        <f t="shared" si="895"/>
        <v>45983</v>
      </c>
      <c r="G1882" s="117">
        <f t="shared" si="901"/>
        <v>4.3006716003852752E-3</v>
      </c>
      <c r="H1882" s="118">
        <f t="shared" si="902"/>
        <v>46042</v>
      </c>
      <c r="I1882" s="118">
        <f t="shared" si="903"/>
        <v>46042</v>
      </c>
      <c r="J1882" s="119">
        <f t="shared" si="904"/>
        <v>19</v>
      </c>
      <c r="K1882" s="119">
        <f t="shared" si="905"/>
        <v>8</v>
      </c>
      <c r="L1882" s="8">
        <f t="shared" si="906"/>
        <v>1.00180855</v>
      </c>
      <c r="M1882" s="120">
        <f t="shared" si="907"/>
        <v>1.0043006699999999</v>
      </c>
      <c r="N1882" s="120">
        <f t="shared" si="908"/>
        <v>1.394487855777492</v>
      </c>
      <c r="O1882" s="113">
        <f t="shared" si="909"/>
        <v>1.3970098500000001</v>
      </c>
      <c r="P1882" s="113">
        <f t="shared" si="910"/>
        <v>1562.2308774999999</v>
      </c>
      <c r="Q1882" s="11">
        <f t="shared" si="911"/>
        <v>0</v>
      </c>
      <c r="R1882" s="30">
        <f t="shared" si="912"/>
        <v>0</v>
      </c>
      <c r="S1882" s="8">
        <f t="shared" si="913"/>
        <v>0</v>
      </c>
      <c r="T1882" s="122">
        <f t="shared" si="918"/>
        <v>0.13059999999999999</v>
      </c>
      <c r="U1882" s="121">
        <f t="shared" si="914"/>
        <v>8</v>
      </c>
      <c r="V1882" s="121">
        <v>252</v>
      </c>
      <c r="W1882" s="120">
        <f t="shared" si="915"/>
        <v>1.003904379</v>
      </c>
      <c r="X1882" s="113">
        <f t="shared" si="891"/>
        <v>6.0995414300000004</v>
      </c>
      <c r="Y1882" s="113">
        <f t="shared" si="916"/>
        <v>0</v>
      </c>
      <c r="Z1882" s="125" t="str">
        <f t="shared" si="919"/>
        <v>J=</v>
      </c>
      <c r="AA1882" s="118">
        <f t="shared" si="920"/>
        <v>46042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>
        <f t="shared" si="917"/>
        <v>46028</v>
      </c>
      <c r="B1883" s="113">
        <f t="shared" si="898"/>
        <v>1569.4489763099998</v>
      </c>
      <c r="C1883" s="113">
        <f t="shared" si="899"/>
        <v>1118.26761816</v>
      </c>
      <c r="D1883" s="114">
        <f t="shared" si="900"/>
        <v>7245.38</v>
      </c>
      <c r="E1883" s="115">
        <f t="shared" si="894"/>
        <v>7276.54</v>
      </c>
      <c r="F1883" s="116">
        <f t="shared" si="895"/>
        <v>45983</v>
      </c>
      <c r="G1883" s="117">
        <f t="shared" si="901"/>
        <v>4.3006716003852752E-3</v>
      </c>
      <c r="H1883" s="118">
        <f t="shared" si="902"/>
        <v>46042</v>
      </c>
      <c r="I1883" s="118">
        <f t="shared" si="903"/>
        <v>46042</v>
      </c>
      <c r="J1883" s="119">
        <f t="shared" si="904"/>
        <v>19</v>
      </c>
      <c r="K1883" s="119">
        <f t="shared" si="905"/>
        <v>9</v>
      </c>
      <c r="L1883" s="8">
        <f t="shared" si="906"/>
        <v>1.00203485</v>
      </c>
      <c r="M1883" s="120">
        <f t="shared" si="907"/>
        <v>1.0043006699999999</v>
      </c>
      <c r="N1883" s="120">
        <f t="shared" si="908"/>
        <v>1.394487855777492</v>
      </c>
      <c r="O1883" s="113">
        <f t="shared" si="909"/>
        <v>1.39732542</v>
      </c>
      <c r="P1883" s="113">
        <f t="shared" si="910"/>
        <v>1562.5837692099999</v>
      </c>
      <c r="Q1883" s="11">
        <f t="shared" si="911"/>
        <v>0</v>
      </c>
      <c r="R1883" s="30">
        <f t="shared" si="912"/>
        <v>0</v>
      </c>
      <c r="S1883" s="8">
        <f t="shared" si="913"/>
        <v>0</v>
      </c>
      <c r="T1883" s="122">
        <f t="shared" si="918"/>
        <v>0.13059999999999999</v>
      </c>
      <c r="U1883" s="121">
        <f t="shared" si="914"/>
        <v>9</v>
      </c>
      <c r="V1883" s="121">
        <v>252</v>
      </c>
      <c r="W1883" s="120">
        <f t="shared" si="915"/>
        <v>1.0043934969999999</v>
      </c>
      <c r="X1883" s="113">
        <f t="shared" si="891"/>
        <v>6.8652071000000001</v>
      </c>
      <c r="Y1883" s="113">
        <f t="shared" si="916"/>
        <v>0</v>
      </c>
      <c r="Z1883" s="125" t="str">
        <f t="shared" si="919"/>
        <v>J=</v>
      </c>
      <c r="AA1883" s="118">
        <f t="shared" si="920"/>
        <v>46042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>
        <f t="shared" si="917"/>
        <v>46029</v>
      </c>
      <c r="B1884" s="113">
        <f t="shared" si="898"/>
        <v>1570.56835202</v>
      </c>
      <c r="C1884" s="113">
        <f t="shared" si="899"/>
        <v>1118.26761816</v>
      </c>
      <c r="D1884" s="114">
        <f t="shared" si="900"/>
        <v>7245.38</v>
      </c>
      <c r="E1884" s="115">
        <f t="shared" si="894"/>
        <v>7276.54</v>
      </c>
      <c r="F1884" s="116">
        <f t="shared" si="895"/>
        <v>45983</v>
      </c>
      <c r="G1884" s="117">
        <f t="shared" si="901"/>
        <v>4.3006716003852752E-3</v>
      </c>
      <c r="H1884" s="118">
        <f t="shared" si="902"/>
        <v>46042</v>
      </c>
      <c r="I1884" s="118">
        <f t="shared" si="903"/>
        <v>46042</v>
      </c>
      <c r="J1884" s="119">
        <f t="shared" si="904"/>
        <v>19</v>
      </c>
      <c r="K1884" s="119">
        <f t="shared" si="905"/>
        <v>10</v>
      </c>
      <c r="L1884" s="8">
        <f t="shared" si="906"/>
        <v>1.0022612099999999</v>
      </c>
      <c r="M1884" s="120">
        <f t="shared" si="907"/>
        <v>1.0043006699999999</v>
      </c>
      <c r="N1884" s="120">
        <f t="shared" si="908"/>
        <v>1.394487855777492</v>
      </c>
      <c r="O1884" s="113">
        <f t="shared" si="909"/>
        <v>1.3976410800000001</v>
      </c>
      <c r="P1884" s="113">
        <f t="shared" si="910"/>
        <v>1562.93676157</v>
      </c>
      <c r="Q1884" s="11">
        <f t="shared" si="911"/>
        <v>0</v>
      </c>
      <c r="R1884" s="30">
        <f t="shared" si="912"/>
        <v>0</v>
      </c>
      <c r="S1884" s="8">
        <f t="shared" si="913"/>
        <v>0</v>
      </c>
      <c r="T1884" s="122">
        <f t="shared" si="918"/>
        <v>0.13059999999999999</v>
      </c>
      <c r="U1884" s="121">
        <f t="shared" si="914"/>
        <v>10</v>
      </c>
      <c r="V1884" s="121">
        <v>252</v>
      </c>
      <c r="W1884" s="120">
        <f t="shared" si="915"/>
        <v>1.004882853</v>
      </c>
      <c r="X1884" s="113">
        <f t="shared" si="891"/>
        <v>7.63159045</v>
      </c>
      <c r="Y1884" s="113">
        <f t="shared" si="916"/>
        <v>0</v>
      </c>
      <c r="Z1884" s="125" t="str">
        <f t="shared" si="919"/>
        <v>J=</v>
      </c>
      <c r="AA1884" s="118">
        <f t="shared" si="920"/>
        <v>46042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>
        <f t="shared" si="917"/>
        <v>46030</v>
      </c>
      <c r="B1885" s="113">
        <f t="shared" si="898"/>
        <v>1571.68850305</v>
      </c>
      <c r="C1885" s="113">
        <f t="shared" si="899"/>
        <v>1118.26761816</v>
      </c>
      <c r="D1885" s="114">
        <f t="shared" si="900"/>
        <v>7245.38</v>
      </c>
      <c r="E1885" s="115">
        <f t="shared" si="894"/>
        <v>7276.54</v>
      </c>
      <c r="F1885" s="116">
        <f t="shared" si="895"/>
        <v>45983</v>
      </c>
      <c r="G1885" s="117">
        <f t="shared" si="901"/>
        <v>4.3006716003852752E-3</v>
      </c>
      <c r="H1885" s="118">
        <f t="shared" si="902"/>
        <v>46042</v>
      </c>
      <c r="I1885" s="118">
        <f t="shared" si="903"/>
        <v>46042</v>
      </c>
      <c r="J1885" s="119">
        <f t="shared" si="904"/>
        <v>19</v>
      </c>
      <c r="K1885" s="119">
        <f t="shared" si="905"/>
        <v>11</v>
      </c>
      <c r="L1885" s="8">
        <f t="shared" si="906"/>
        <v>1.00248761</v>
      </c>
      <c r="M1885" s="120">
        <f t="shared" si="907"/>
        <v>1.0043006699999999</v>
      </c>
      <c r="N1885" s="120">
        <f t="shared" si="908"/>
        <v>1.394487855777492</v>
      </c>
      <c r="O1885" s="113">
        <f t="shared" si="909"/>
        <v>1.3979567900000001</v>
      </c>
      <c r="P1885" s="113">
        <f t="shared" si="910"/>
        <v>1563.2898098400001</v>
      </c>
      <c r="Q1885" s="11">
        <f t="shared" si="911"/>
        <v>0</v>
      </c>
      <c r="R1885" s="30">
        <f t="shared" si="912"/>
        <v>0</v>
      </c>
      <c r="S1885" s="8">
        <f t="shared" si="913"/>
        <v>0</v>
      </c>
      <c r="T1885" s="122">
        <f t="shared" si="918"/>
        <v>0.13059999999999999</v>
      </c>
      <c r="U1885" s="121">
        <f t="shared" si="914"/>
        <v>11</v>
      </c>
      <c r="V1885" s="121">
        <v>252</v>
      </c>
      <c r="W1885" s="120">
        <f t="shared" si="915"/>
        <v>1.0053724479999999</v>
      </c>
      <c r="X1885" s="113">
        <f t="shared" si="891"/>
        <v>8.3986932099999994</v>
      </c>
      <c r="Y1885" s="113">
        <f t="shared" si="916"/>
        <v>0</v>
      </c>
      <c r="Z1885" s="125" t="str">
        <f t="shared" si="919"/>
        <v>J=</v>
      </c>
      <c r="AA1885" s="118">
        <f t="shared" si="920"/>
        <v>46042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>
        <f t="shared" si="917"/>
        <v>46031</v>
      </c>
      <c r="B1886" s="113">
        <f t="shared" si="898"/>
        <v>1572.80945066</v>
      </c>
      <c r="C1886" s="113">
        <f t="shared" si="899"/>
        <v>1118.26761816</v>
      </c>
      <c r="D1886" s="114">
        <f t="shared" si="900"/>
        <v>7245.38</v>
      </c>
      <c r="E1886" s="115">
        <f t="shared" si="894"/>
        <v>7276.54</v>
      </c>
      <c r="F1886" s="116">
        <f t="shared" si="895"/>
        <v>45983</v>
      </c>
      <c r="G1886" s="117">
        <f t="shared" si="901"/>
        <v>4.3006716003852752E-3</v>
      </c>
      <c r="H1886" s="118">
        <f t="shared" si="902"/>
        <v>46042</v>
      </c>
      <c r="I1886" s="118">
        <f t="shared" si="903"/>
        <v>46042</v>
      </c>
      <c r="J1886" s="119">
        <f t="shared" si="904"/>
        <v>19</v>
      </c>
      <c r="K1886" s="119">
        <f t="shared" si="905"/>
        <v>12</v>
      </c>
      <c r="L1886" s="8">
        <f t="shared" si="906"/>
        <v>1.00271406</v>
      </c>
      <c r="M1886" s="120">
        <f t="shared" si="907"/>
        <v>1.0043006699999999</v>
      </c>
      <c r="N1886" s="120">
        <f t="shared" si="908"/>
        <v>1.394487855777492</v>
      </c>
      <c r="O1886" s="113">
        <f t="shared" si="909"/>
        <v>1.39827257</v>
      </c>
      <c r="P1886" s="113">
        <f t="shared" si="910"/>
        <v>1563.6429363899999</v>
      </c>
      <c r="Q1886" s="11">
        <f t="shared" si="911"/>
        <v>0</v>
      </c>
      <c r="R1886" s="30">
        <f t="shared" si="912"/>
        <v>0</v>
      </c>
      <c r="S1886" s="8">
        <f t="shared" si="913"/>
        <v>0</v>
      </c>
      <c r="T1886" s="122">
        <f t="shared" si="918"/>
        <v>0.13059999999999999</v>
      </c>
      <c r="U1886" s="121">
        <f t="shared" si="914"/>
        <v>12</v>
      </c>
      <c r="V1886" s="121">
        <v>252</v>
      </c>
      <c r="W1886" s="120">
        <f t="shared" si="915"/>
        <v>1.005862281</v>
      </c>
      <c r="X1886" s="113">
        <f t="shared" si="891"/>
        <v>9.1665142700000004</v>
      </c>
      <c r="Y1886" s="113">
        <f t="shared" si="916"/>
        <v>0</v>
      </c>
      <c r="Z1886" s="125" t="str">
        <f t="shared" si="919"/>
        <v>J=</v>
      </c>
      <c r="AA1886" s="118">
        <f t="shared" si="920"/>
        <v>46042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>
        <f t="shared" si="917"/>
        <v>46032</v>
      </c>
      <c r="B1887" s="113">
        <f t="shared" si="898"/>
        <v>1573.9312193000001</v>
      </c>
      <c r="C1887" s="113">
        <f t="shared" si="899"/>
        <v>1118.26761816</v>
      </c>
      <c r="D1887" s="114">
        <f t="shared" si="900"/>
        <v>7245.38</v>
      </c>
      <c r="E1887" s="115">
        <f t="shared" si="894"/>
        <v>7276.54</v>
      </c>
      <c r="F1887" s="116">
        <f t="shared" si="895"/>
        <v>45983</v>
      </c>
      <c r="G1887" s="117">
        <f t="shared" si="901"/>
        <v>4.3006716003852752E-3</v>
      </c>
      <c r="H1887" s="118">
        <f t="shared" si="902"/>
        <v>46042</v>
      </c>
      <c r="I1887" s="118">
        <f t="shared" si="903"/>
        <v>46042</v>
      </c>
      <c r="J1887" s="119">
        <f t="shared" si="904"/>
        <v>19</v>
      </c>
      <c r="K1887" s="119">
        <f t="shared" si="905"/>
        <v>13</v>
      </c>
      <c r="L1887" s="8">
        <f t="shared" si="906"/>
        <v>1.00294057</v>
      </c>
      <c r="M1887" s="120">
        <f t="shared" si="907"/>
        <v>1.0043006699999999</v>
      </c>
      <c r="N1887" s="120">
        <f t="shared" si="908"/>
        <v>1.394487855777492</v>
      </c>
      <c r="O1887" s="113">
        <f t="shared" si="909"/>
        <v>1.3985884399999999</v>
      </c>
      <c r="P1887" s="113">
        <f t="shared" si="910"/>
        <v>1563.99616358</v>
      </c>
      <c r="Q1887" s="11">
        <f t="shared" si="911"/>
        <v>0</v>
      </c>
      <c r="R1887" s="30">
        <f t="shared" si="912"/>
        <v>0</v>
      </c>
      <c r="S1887" s="8">
        <f t="shared" si="913"/>
        <v>0</v>
      </c>
      <c r="T1887" s="122">
        <f t="shared" si="918"/>
        <v>0.13059999999999999</v>
      </c>
      <c r="U1887" s="121">
        <f t="shared" si="914"/>
        <v>13</v>
      </c>
      <c r="V1887" s="121">
        <v>252</v>
      </c>
      <c r="W1887" s="120">
        <f t="shared" si="915"/>
        <v>1.006352353</v>
      </c>
      <c r="X1887" s="113">
        <f t="shared" si="891"/>
        <v>9.9350557199999994</v>
      </c>
      <c r="Y1887" s="113">
        <f t="shared" si="916"/>
        <v>0</v>
      </c>
      <c r="Z1887" s="125" t="str">
        <f t="shared" si="919"/>
        <v>J=</v>
      </c>
      <c r="AA1887" s="118">
        <f t="shared" si="920"/>
        <v>46042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>
        <f t="shared" si="917"/>
        <v>46033</v>
      </c>
      <c r="B1888" s="113">
        <f t="shared" si="898"/>
        <v>1573.9312193000001</v>
      </c>
      <c r="C1888" s="113">
        <f t="shared" si="899"/>
        <v>1118.26761816</v>
      </c>
      <c r="D1888" s="114">
        <f t="shared" si="900"/>
        <v>7245.38</v>
      </c>
      <c r="E1888" s="115">
        <f t="shared" si="894"/>
        <v>7276.54</v>
      </c>
      <c r="F1888" s="116">
        <f t="shared" si="895"/>
        <v>45983</v>
      </c>
      <c r="G1888" s="117">
        <f t="shared" si="901"/>
        <v>4.3006716003852752E-3</v>
      </c>
      <c r="H1888" s="118">
        <f t="shared" si="902"/>
        <v>46042</v>
      </c>
      <c r="I1888" s="118">
        <f t="shared" si="903"/>
        <v>46042</v>
      </c>
      <c r="J1888" s="119">
        <f t="shared" si="904"/>
        <v>19</v>
      </c>
      <c r="K1888" s="119">
        <f t="shared" si="905"/>
        <v>13</v>
      </c>
      <c r="L1888" s="8">
        <f t="shared" si="906"/>
        <v>1.00294057</v>
      </c>
      <c r="M1888" s="120">
        <f t="shared" si="907"/>
        <v>1.0043006699999999</v>
      </c>
      <c r="N1888" s="120">
        <f t="shared" si="908"/>
        <v>1.394487855777492</v>
      </c>
      <c r="O1888" s="113">
        <f t="shared" si="909"/>
        <v>1.3985884399999999</v>
      </c>
      <c r="P1888" s="113">
        <f t="shared" si="910"/>
        <v>1563.99616358</v>
      </c>
      <c r="Q1888" s="11">
        <f t="shared" si="911"/>
        <v>0</v>
      </c>
      <c r="R1888" s="30">
        <f t="shared" si="912"/>
        <v>0</v>
      </c>
      <c r="S1888" s="8">
        <f t="shared" si="913"/>
        <v>0</v>
      </c>
      <c r="T1888" s="122">
        <f t="shared" si="918"/>
        <v>0.13059999999999999</v>
      </c>
      <c r="U1888" s="121">
        <f t="shared" si="914"/>
        <v>13</v>
      </c>
      <c r="V1888" s="121">
        <v>252</v>
      </c>
      <c r="W1888" s="120">
        <f t="shared" si="915"/>
        <v>1.006352353</v>
      </c>
      <c r="X1888" s="113">
        <f t="shared" si="891"/>
        <v>9.9350557199999994</v>
      </c>
      <c r="Y1888" s="113">
        <f t="shared" si="916"/>
        <v>0</v>
      </c>
      <c r="Z1888" s="125" t="str">
        <f t="shared" si="919"/>
        <v>J=</v>
      </c>
      <c r="AA1888" s="118">
        <f t="shared" si="920"/>
        <v>46042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>
        <f t="shared" si="917"/>
        <v>46034</v>
      </c>
      <c r="B1889" s="113">
        <f t="shared" si="898"/>
        <v>1573.9312193000001</v>
      </c>
      <c r="C1889" s="113">
        <f t="shared" si="899"/>
        <v>1118.26761816</v>
      </c>
      <c r="D1889" s="114">
        <f t="shared" si="900"/>
        <v>7245.38</v>
      </c>
      <c r="E1889" s="115">
        <f t="shared" si="894"/>
        <v>7276.54</v>
      </c>
      <c r="F1889" s="116">
        <f t="shared" si="895"/>
        <v>45983</v>
      </c>
      <c r="G1889" s="117">
        <f t="shared" si="901"/>
        <v>4.3006716003852752E-3</v>
      </c>
      <c r="H1889" s="118">
        <f t="shared" si="902"/>
        <v>46042</v>
      </c>
      <c r="I1889" s="118">
        <f t="shared" si="903"/>
        <v>46042</v>
      </c>
      <c r="J1889" s="119">
        <f t="shared" si="904"/>
        <v>19</v>
      </c>
      <c r="K1889" s="119">
        <f t="shared" si="905"/>
        <v>13</v>
      </c>
      <c r="L1889" s="8">
        <f t="shared" si="906"/>
        <v>1.00294057</v>
      </c>
      <c r="M1889" s="120">
        <f t="shared" si="907"/>
        <v>1.0043006699999999</v>
      </c>
      <c r="N1889" s="120">
        <f t="shared" si="908"/>
        <v>1.394487855777492</v>
      </c>
      <c r="O1889" s="113">
        <f t="shared" si="909"/>
        <v>1.3985884399999999</v>
      </c>
      <c r="P1889" s="113">
        <f t="shared" si="910"/>
        <v>1563.99616358</v>
      </c>
      <c r="Q1889" s="11">
        <f t="shared" si="911"/>
        <v>0</v>
      </c>
      <c r="R1889" s="30">
        <f t="shared" si="912"/>
        <v>0</v>
      </c>
      <c r="S1889" s="8">
        <f t="shared" si="913"/>
        <v>0</v>
      </c>
      <c r="T1889" s="122">
        <f t="shared" si="918"/>
        <v>0.13059999999999999</v>
      </c>
      <c r="U1889" s="121">
        <f t="shared" si="914"/>
        <v>13</v>
      </c>
      <c r="V1889" s="121">
        <v>252</v>
      </c>
      <c r="W1889" s="120">
        <f t="shared" si="915"/>
        <v>1.006352353</v>
      </c>
      <c r="X1889" s="113">
        <f t="shared" si="891"/>
        <v>9.9350557199999994</v>
      </c>
      <c r="Y1889" s="113">
        <f t="shared" si="916"/>
        <v>0</v>
      </c>
      <c r="Z1889" s="125" t="str">
        <f t="shared" si="919"/>
        <v>J=</v>
      </c>
      <c r="AA1889" s="118">
        <f t="shared" si="920"/>
        <v>46042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>
        <f t="shared" si="917"/>
        <v>46035</v>
      </c>
      <c r="B1890" s="113">
        <f t="shared" si="898"/>
        <v>1575.0537643299999</v>
      </c>
      <c r="C1890" s="113">
        <f t="shared" si="899"/>
        <v>1118.26761816</v>
      </c>
      <c r="D1890" s="114">
        <f t="shared" si="900"/>
        <v>7245.38</v>
      </c>
      <c r="E1890" s="115">
        <f t="shared" si="894"/>
        <v>7276.54</v>
      </c>
      <c r="F1890" s="116">
        <f t="shared" si="895"/>
        <v>45983</v>
      </c>
      <c r="G1890" s="117">
        <f t="shared" si="901"/>
        <v>4.3006716003852752E-3</v>
      </c>
      <c r="H1890" s="118">
        <f t="shared" si="902"/>
        <v>46042</v>
      </c>
      <c r="I1890" s="118">
        <f t="shared" si="903"/>
        <v>46042</v>
      </c>
      <c r="J1890" s="119">
        <f t="shared" si="904"/>
        <v>19</v>
      </c>
      <c r="K1890" s="119">
        <f t="shared" si="905"/>
        <v>14</v>
      </c>
      <c r="L1890" s="8">
        <f t="shared" si="906"/>
        <v>1.0031671200000001</v>
      </c>
      <c r="M1890" s="120">
        <f t="shared" si="907"/>
        <v>1.0043006699999999</v>
      </c>
      <c r="N1890" s="120">
        <f t="shared" si="908"/>
        <v>1.394487855777492</v>
      </c>
      <c r="O1890" s="113">
        <f t="shared" si="909"/>
        <v>1.39890436</v>
      </c>
      <c r="P1890" s="113">
        <f t="shared" si="910"/>
        <v>1564.3494466899999</v>
      </c>
      <c r="Q1890" s="11">
        <f t="shared" si="911"/>
        <v>0</v>
      </c>
      <c r="R1890" s="30">
        <f t="shared" si="912"/>
        <v>0</v>
      </c>
      <c r="S1890" s="8">
        <f t="shared" si="913"/>
        <v>0</v>
      </c>
      <c r="T1890" s="122">
        <f t="shared" si="918"/>
        <v>0.13059999999999999</v>
      </c>
      <c r="U1890" s="121">
        <f t="shared" si="914"/>
        <v>14</v>
      </c>
      <c r="V1890" s="121">
        <v>252</v>
      </c>
      <c r="W1890" s="120">
        <f t="shared" si="915"/>
        <v>1.0068426640000001</v>
      </c>
      <c r="X1890" s="113">
        <f t="shared" ref="X1890:X1953" si="921">TRUNC((P1890*(W1890-1)),8)</f>
        <v>10.704317639999999</v>
      </c>
      <c r="Y1890" s="113">
        <f t="shared" si="916"/>
        <v>0</v>
      </c>
      <c r="Z1890" s="125" t="str">
        <f t="shared" si="919"/>
        <v>J=</v>
      </c>
      <c r="AA1890" s="118">
        <f t="shared" si="920"/>
        <v>46042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>
        <f t="shared" si="917"/>
        <v>46036</v>
      </c>
      <c r="B1891" s="113">
        <f t="shared" si="898"/>
        <v>1576.17712957</v>
      </c>
      <c r="C1891" s="113">
        <f t="shared" si="899"/>
        <v>1118.26761816</v>
      </c>
      <c r="D1891" s="114">
        <f t="shared" si="900"/>
        <v>7245.38</v>
      </c>
      <c r="E1891" s="115">
        <f t="shared" si="894"/>
        <v>7276.54</v>
      </c>
      <c r="F1891" s="116">
        <f t="shared" si="895"/>
        <v>45983</v>
      </c>
      <c r="G1891" s="117">
        <f t="shared" si="901"/>
        <v>4.3006716003852752E-3</v>
      </c>
      <c r="H1891" s="118">
        <f t="shared" si="902"/>
        <v>46042</v>
      </c>
      <c r="I1891" s="118">
        <f t="shared" si="903"/>
        <v>46042</v>
      </c>
      <c r="J1891" s="119">
        <f t="shared" si="904"/>
        <v>19</v>
      </c>
      <c r="K1891" s="119">
        <f t="shared" si="905"/>
        <v>15</v>
      </c>
      <c r="L1891" s="8">
        <f t="shared" si="906"/>
        <v>1.00339373</v>
      </c>
      <c r="M1891" s="120">
        <f t="shared" si="907"/>
        <v>1.0043006699999999</v>
      </c>
      <c r="N1891" s="120">
        <f t="shared" si="908"/>
        <v>1.394487855777492</v>
      </c>
      <c r="O1891" s="113">
        <f t="shared" si="909"/>
        <v>1.3992203700000001</v>
      </c>
      <c r="P1891" s="113">
        <f t="shared" si="910"/>
        <v>1564.7028304400001</v>
      </c>
      <c r="Q1891" s="11">
        <f t="shared" si="911"/>
        <v>0</v>
      </c>
      <c r="R1891" s="30">
        <f t="shared" si="912"/>
        <v>0</v>
      </c>
      <c r="S1891" s="8">
        <f t="shared" si="913"/>
        <v>0</v>
      </c>
      <c r="T1891" s="122">
        <f t="shared" si="918"/>
        <v>0.13059999999999999</v>
      </c>
      <c r="U1891" s="121">
        <f t="shared" si="914"/>
        <v>15</v>
      </c>
      <c r="V1891" s="121">
        <v>252</v>
      </c>
      <c r="W1891" s="120">
        <f t="shared" si="915"/>
        <v>1.0073332129999999</v>
      </c>
      <c r="X1891" s="113">
        <f t="shared" si="921"/>
        <v>11.47429913</v>
      </c>
      <c r="Y1891" s="113">
        <f t="shared" si="916"/>
        <v>0</v>
      </c>
      <c r="Z1891" s="125" t="str">
        <f t="shared" si="919"/>
        <v>J=</v>
      </c>
      <c r="AA1891" s="118">
        <f t="shared" si="920"/>
        <v>46042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>
        <f t="shared" si="917"/>
        <v>46037</v>
      </c>
      <c r="B1892" s="113">
        <f t="shared" si="898"/>
        <v>1577.3012847499999</v>
      </c>
      <c r="C1892" s="113">
        <f t="shared" si="899"/>
        <v>1118.26761816</v>
      </c>
      <c r="D1892" s="114">
        <f t="shared" si="900"/>
        <v>7245.38</v>
      </c>
      <c r="E1892" s="115">
        <f t="shared" si="894"/>
        <v>7276.54</v>
      </c>
      <c r="F1892" s="116">
        <f t="shared" si="895"/>
        <v>45983</v>
      </c>
      <c r="G1892" s="117">
        <f t="shared" si="901"/>
        <v>4.3006716003852752E-3</v>
      </c>
      <c r="H1892" s="118">
        <f t="shared" si="902"/>
        <v>46042</v>
      </c>
      <c r="I1892" s="118">
        <f t="shared" si="903"/>
        <v>46042</v>
      </c>
      <c r="J1892" s="119">
        <f t="shared" si="904"/>
        <v>19</v>
      </c>
      <c r="K1892" s="119">
        <f t="shared" si="905"/>
        <v>16</v>
      </c>
      <c r="L1892" s="8">
        <f t="shared" si="906"/>
        <v>1.00362039</v>
      </c>
      <c r="M1892" s="120">
        <f t="shared" si="907"/>
        <v>1.0043006699999999</v>
      </c>
      <c r="N1892" s="120">
        <f t="shared" si="908"/>
        <v>1.394487855777492</v>
      </c>
      <c r="O1892" s="113">
        <f t="shared" si="909"/>
        <v>1.3995364400000001</v>
      </c>
      <c r="P1892" s="113">
        <f t="shared" si="910"/>
        <v>1565.0562812799999</v>
      </c>
      <c r="Q1892" s="11">
        <f t="shared" si="911"/>
        <v>0</v>
      </c>
      <c r="R1892" s="30">
        <f t="shared" si="912"/>
        <v>0</v>
      </c>
      <c r="S1892" s="8">
        <f t="shared" si="913"/>
        <v>0</v>
      </c>
      <c r="T1892" s="122">
        <f t="shared" si="918"/>
        <v>0.13059999999999999</v>
      </c>
      <c r="U1892" s="121">
        <f t="shared" si="914"/>
        <v>16</v>
      </c>
      <c r="V1892" s="121">
        <v>252</v>
      </c>
      <c r="W1892" s="120">
        <f t="shared" si="915"/>
        <v>1.007824002</v>
      </c>
      <c r="X1892" s="113">
        <f t="shared" si="921"/>
        <v>12.24500347</v>
      </c>
      <c r="Y1892" s="113">
        <f t="shared" si="916"/>
        <v>0</v>
      </c>
      <c r="Z1892" s="125" t="str">
        <f t="shared" si="919"/>
        <v>J=</v>
      </c>
      <c r="AA1892" s="118">
        <f t="shared" si="920"/>
        <v>46042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>
        <f t="shared" si="917"/>
        <v>46038</v>
      </c>
      <c r="B1893" s="113">
        <f t="shared" si="898"/>
        <v>1578.4262286599999</v>
      </c>
      <c r="C1893" s="113">
        <f t="shared" si="899"/>
        <v>1118.26761816</v>
      </c>
      <c r="D1893" s="114">
        <f t="shared" si="900"/>
        <v>7245.38</v>
      </c>
      <c r="E1893" s="115">
        <f t="shared" si="894"/>
        <v>7276.54</v>
      </c>
      <c r="F1893" s="116">
        <f t="shared" si="895"/>
        <v>45983</v>
      </c>
      <c r="G1893" s="117">
        <f t="shared" si="901"/>
        <v>4.3006716003852752E-3</v>
      </c>
      <c r="H1893" s="118">
        <f t="shared" si="902"/>
        <v>46042</v>
      </c>
      <c r="I1893" s="118">
        <f t="shared" si="903"/>
        <v>46042</v>
      </c>
      <c r="J1893" s="119">
        <f t="shared" si="904"/>
        <v>19</v>
      </c>
      <c r="K1893" s="119">
        <f t="shared" si="905"/>
        <v>17</v>
      </c>
      <c r="L1893" s="8">
        <f t="shared" si="906"/>
        <v>1.0038470900000001</v>
      </c>
      <c r="M1893" s="120">
        <f t="shared" si="907"/>
        <v>1.0043006699999999</v>
      </c>
      <c r="N1893" s="120">
        <f t="shared" si="908"/>
        <v>1.394487855777492</v>
      </c>
      <c r="O1893" s="113">
        <f t="shared" si="909"/>
        <v>1.39985257</v>
      </c>
      <c r="P1893" s="113">
        <f t="shared" si="910"/>
        <v>1565.40979922</v>
      </c>
      <c r="Q1893" s="11">
        <f t="shared" si="911"/>
        <v>0</v>
      </c>
      <c r="R1893" s="30">
        <f t="shared" si="912"/>
        <v>0</v>
      </c>
      <c r="S1893" s="8">
        <f t="shared" si="913"/>
        <v>0</v>
      </c>
      <c r="T1893" s="122">
        <f t="shared" si="918"/>
        <v>0.13059999999999999</v>
      </c>
      <c r="U1893" s="121">
        <f t="shared" si="914"/>
        <v>17</v>
      </c>
      <c r="V1893" s="121">
        <v>252</v>
      </c>
      <c r="W1893" s="120">
        <f t="shared" si="915"/>
        <v>1.0083150299999999</v>
      </c>
      <c r="X1893" s="113">
        <f t="shared" si="921"/>
        <v>13.01642944</v>
      </c>
      <c r="Y1893" s="113">
        <f t="shared" si="916"/>
        <v>0</v>
      </c>
      <c r="Z1893" s="125" t="str">
        <f t="shared" si="919"/>
        <v>J=</v>
      </c>
      <c r="AA1893" s="118">
        <f t="shared" si="920"/>
        <v>46042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>
        <f t="shared" si="917"/>
        <v>46039</v>
      </c>
      <c r="B1894" s="113">
        <f t="shared" si="898"/>
        <v>1579.5520067699999</v>
      </c>
      <c r="C1894" s="113">
        <f t="shared" si="899"/>
        <v>1118.26761816</v>
      </c>
      <c r="D1894" s="114">
        <f t="shared" si="900"/>
        <v>7245.38</v>
      </c>
      <c r="E1894" s="115">
        <f t="shared" si="894"/>
        <v>7276.54</v>
      </c>
      <c r="F1894" s="116">
        <f t="shared" si="895"/>
        <v>45983</v>
      </c>
      <c r="G1894" s="117">
        <f t="shared" si="901"/>
        <v>4.3006716003852752E-3</v>
      </c>
      <c r="H1894" s="118">
        <f t="shared" si="902"/>
        <v>46042</v>
      </c>
      <c r="I1894" s="118">
        <f t="shared" si="903"/>
        <v>46042</v>
      </c>
      <c r="J1894" s="119">
        <f t="shared" si="904"/>
        <v>19</v>
      </c>
      <c r="K1894" s="119">
        <f t="shared" si="905"/>
        <v>18</v>
      </c>
      <c r="L1894" s="8">
        <f t="shared" si="906"/>
        <v>1.0040738600000001</v>
      </c>
      <c r="M1894" s="120">
        <f t="shared" si="907"/>
        <v>1.0043006699999999</v>
      </c>
      <c r="N1894" s="120">
        <f t="shared" si="908"/>
        <v>1.394487855777492</v>
      </c>
      <c r="O1894" s="113">
        <f t="shared" si="909"/>
        <v>1.4001688000000001</v>
      </c>
      <c r="P1894" s="113">
        <f t="shared" si="910"/>
        <v>1565.76342899</v>
      </c>
      <c r="Q1894" s="11">
        <f t="shared" si="911"/>
        <v>0</v>
      </c>
      <c r="R1894" s="30">
        <f t="shared" si="912"/>
        <v>0</v>
      </c>
      <c r="S1894" s="8">
        <f t="shared" si="913"/>
        <v>0</v>
      </c>
      <c r="T1894" s="122">
        <f t="shared" si="918"/>
        <v>0.13059999999999999</v>
      </c>
      <c r="U1894" s="121">
        <f t="shared" si="914"/>
        <v>18</v>
      </c>
      <c r="V1894" s="121">
        <v>252</v>
      </c>
      <c r="W1894" s="120">
        <f t="shared" si="915"/>
        <v>1.008806297</v>
      </c>
      <c r="X1894" s="113">
        <f t="shared" si="921"/>
        <v>13.788577780000001</v>
      </c>
      <c r="Y1894" s="113">
        <f t="shared" si="916"/>
        <v>0</v>
      </c>
      <c r="Z1894" s="125" t="str">
        <f t="shared" si="919"/>
        <v>J=</v>
      </c>
      <c r="AA1894" s="118">
        <f t="shared" si="920"/>
        <v>46042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>
        <f t="shared" si="917"/>
        <v>46040</v>
      </c>
      <c r="B1895" s="113">
        <f t="shared" si="898"/>
        <v>1579.5520067699999</v>
      </c>
      <c r="C1895" s="113">
        <f t="shared" si="899"/>
        <v>1118.26761816</v>
      </c>
      <c r="D1895" s="114">
        <f t="shared" si="900"/>
        <v>7245.38</v>
      </c>
      <c r="E1895" s="115">
        <f t="shared" si="894"/>
        <v>7276.54</v>
      </c>
      <c r="F1895" s="116">
        <f t="shared" si="895"/>
        <v>45983</v>
      </c>
      <c r="G1895" s="117">
        <f t="shared" si="901"/>
        <v>4.3006716003852752E-3</v>
      </c>
      <c r="H1895" s="118">
        <f t="shared" si="902"/>
        <v>46042</v>
      </c>
      <c r="I1895" s="118">
        <f t="shared" si="903"/>
        <v>46042</v>
      </c>
      <c r="J1895" s="119">
        <f t="shared" si="904"/>
        <v>19</v>
      </c>
      <c r="K1895" s="119">
        <f t="shared" si="905"/>
        <v>18</v>
      </c>
      <c r="L1895" s="8">
        <f t="shared" si="906"/>
        <v>1.0040738600000001</v>
      </c>
      <c r="M1895" s="120">
        <f t="shared" si="907"/>
        <v>1.0043006699999999</v>
      </c>
      <c r="N1895" s="120">
        <f t="shared" si="908"/>
        <v>1.394487855777492</v>
      </c>
      <c r="O1895" s="113">
        <f t="shared" si="909"/>
        <v>1.4001688000000001</v>
      </c>
      <c r="P1895" s="113">
        <f t="shared" si="910"/>
        <v>1565.76342899</v>
      </c>
      <c r="Q1895" s="11">
        <f t="shared" si="911"/>
        <v>0</v>
      </c>
      <c r="R1895" s="30">
        <f t="shared" si="912"/>
        <v>0</v>
      </c>
      <c r="S1895" s="8">
        <f t="shared" si="913"/>
        <v>0</v>
      </c>
      <c r="T1895" s="122">
        <f t="shared" si="918"/>
        <v>0.13059999999999999</v>
      </c>
      <c r="U1895" s="121">
        <f t="shared" si="914"/>
        <v>18</v>
      </c>
      <c r="V1895" s="121">
        <v>252</v>
      </c>
      <c r="W1895" s="120">
        <f t="shared" si="915"/>
        <v>1.008806297</v>
      </c>
      <c r="X1895" s="113">
        <f t="shared" si="921"/>
        <v>13.788577780000001</v>
      </c>
      <c r="Y1895" s="113">
        <f t="shared" si="916"/>
        <v>0</v>
      </c>
      <c r="Z1895" s="125" t="str">
        <f t="shared" si="919"/>
        <v>J=</v>
      </c>
      <c r="AA1895" s="118">
        <f t="shared" si="920"/>
        <v>46042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>
        <f t="shared" si="917"/>
        <v>46041</v>
      </c>
      <c r="B1896" s="113">
        <f t="shared" si="898"/>
        <v>1579.5520067699999</v>
      </c>
      <c r="C1896" s="113">
        <f t="shared" si="899"/>
        <v>1118.26761816</v>
      </c>
      <c r="D1896" s="114">
        <f t="shared" si="900"/>
        <v>7245.38</v>
      </c>
      <c r="E1896" s="115">
        <f t="shared" si="894"/>
        <v>7276.54</v>
      </c>
      <c r="F1896" s="116">
        <f t="shared" si="895"/>
        <v>45983</v>
      </c>
      <c r="G1896" s="117">
        <f t="shared" si="901"/>
        <v>4.3006716003852752E-3</v>
      </c>
      <c r="H1896" s="118">
        <f t="shared" si="902"/>
        <v>46042</v>
      </c>
      <c r="I1896" s="118">
        <f t="shared" si="903"/>
        <v>46042</v>
      </c>
      <c r="J1896" s="119">
        <f t="shared" si="904"/>
        <v>19</v>
      </c>
      <c r="K1896" s="119">
        <f t="shared" si="905"/>
        <v>18</v>
      </c>
      <c r="L1896" s="8">
        <f t="shared" si="906"/>
        <v>1.0040738600000001</v>
      </c>
      <c r="M1896" s="120">
        <f t="shared" si="907"/>
        <v>1.0043006699999999</v>
      </c>
      <c r="N1896" s="120">
        <f t="shared" si="908"/>
        <v>1.394487855777492</v>
      </c>
      <c r="O1896" s="113">
        <f t="shared" si="909"/>
        <v>1.4001688000000001</v>
      </c>
      <c r="P1896" s="113">
        <f t="shared" si="910"/>
        <v>1565.76342899</v>
      </c>
      <c r="Q1896" s="11">
        <f t="shared" si="911"/>
        <v>0</v>
      </c>
      <c r="R1896" s="30">
        <f t="shared" si="912"/>
        <v>0</v>
      </c>
      <c r="S1896" s="8">
        <f t="shared" si="913"/>
        <v>0</v>
      </c>
      <c r="T1896" s="122">
        <f t="shared" si="918"/>
        <v>0.13059999999999999</v>
      </c>
      <c r="U1896" s="121">
        <f t="shared" si="914"/>
        <v>18</v>
      </c>
      <c r="V1896" s="121">
        <v>252</v>
      </c>
      <c r="W1896" s="120">
        <f t="shared" si="915"/>
        <v>1.008806297</v>
      </c>
      <c r="X1896" s="113">
        <f t="shared" si="921"/>
        <v>13.788577780000001</v>
      </c>
      <c r="Y1896" s="113">
        <f t="shared" si="916"/>
        <v>0</v>
      </c>
      <c r="Z1896" s="125" t="str">
        <f t="shared" si="919"/>
        <v>J=</v>
      </c>
      <c r="AA1896" s="118">
        <f t="shared" si="920"/>
        <v>46042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>
        <f t="shared" si="917"/>
        <v>46042</v>
      </c>
      <c r="B1897" s="113">
        <f t="shared" si="898"/>
        <v>1580.67856308</v>
      </c>
      <c r="C1897" s="113">
        <f t="shared" si="899"/>
        <v>1118.26761816</v>
      </c>
      <c r="D1897" s="114">
        <f t="shared" si="900"/>
        <v>7245.38</v>
      </c>
      <c r="E1897" s="115">
        <f t="shared" si="894"/>
        <v>7276.54</v>
      </c>
      <c r="F1897" s="116">
        <f t="shared" si="895"/>
        <v>45983</v>
      </c>
      <c r="G1897" s="117">
        <f t="shared" si="901"/>
        <v>4.3006716003852752E-3</v>
      </c>
      <c r="H1897" s="118">
        <f t="shared" si="902"/>
        <v>46073</v>
      </c>
      <c r="I1897" s="118">
        <f t="shared" si="903"/>
        <v>46042</v>
      </c>
      <c r="J1897" s="119">
        <f t="shared" si="904"/>
        <v>19</v>
      </c>
      <c r="K1897" s="119">
        <f t="shared" si="905"/>
        <v>19</v>
      </c>
      <c r="L1897" s="8">
        <f t="shared" si="906"/>
        <v>1.0043006699999999</v>
      </c>
      <c r="M1897" s="120">
        <f t="shared" si="907"/>
        <v>1.0043006699999999</v>
      </c>
      <c r="N1897" s="120">
        <f t="shared" si="908"/>
        <v>1.394487855777492</v>
      </c>
      <c r="O1897" s="113">
        <f t="shared" si="909"/>
        <v>1.4004850799999999</v>
      </c>
      <c r="P1897" s="113">
        <f t="shared" si="910"/>
        <v>1566.11711468</v>
      </c>
      <c r="Q1897" s="11">
        <f t="shared" si="911"/>
        <v>62</v>
      </c>
      <c r="R1897" s="30">
        <f t="shared" si="912"/>
        <v>0</v>
      </c>
      <c r="S1897" s="8">
        <f t="shared" si="913"/>
        <v>0</v>
      </c>
      <c r="T1897" s="122">
        <f t="shared" si="918"/>
        <v>0.13059999999999999</v>
      </c>
      <c r="U1897" s="121">
        <f t="shared" si="914"/>
        <v>19</v>
      </c>
      <c r="V1897" s="121">
        <v>252</v>
      </c>
      <c r="W1897" s="120">
        <f t="shared" si="915"/>
        <v>1.0092978029999999</v>
      </c>
      <c r="X1897" s="113">
        <f t="shared" si="921"/>
        <v>14.5614484</v>
      </c>
      <c r="Y1897" s="113">
        <f t="shared" si="916"/>
        <v>14.5614484</v>
      </c>
      <c r="Z1897" s="125" t="str">
        <f t="shared" si="919"/>
        <v>J=</v>
      </c>
      <c r="AA1897" s="118">
        <f t="shared" si="920"/>
        <v>46042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>
        <f t="shared" si="917"/>
        <v>46043</v>
      </c>
      <c r="B1898" s="113">
        <f t="shared" si="898"/>
        <v>1567.2003784800002</v>
      </c>
      <c r="C1898" s="113">
        <f t="shared" si="899"/>
        <v>1118.26761816</v>
      </c>
      <c r="D1898" s="114">
        <f t="shared" si="900"/>
        <v>7245.38</v>
      </c>
      <c r="E1898" s="115">
        <f t="shared" ref="E1898:E1961" si="922">IF($K1898=1,VLOOKUP($A1897,$AO$10:$AS$131,4),E1897)</f>
        <v>7276.54</v>
      </c>
      <c r="F1898" s="116">
        <f t="shared" ref="F1898:F1961" si="923">IF($K1898=1,VLOOKUP($A1897,$AO$10:$AS$131,5),F1897)</f>
        <v>46011</v>
      </c>
      <c r="G1898" s="117">
        <f t="shared" si="901"/>
        <v>4.3006716003852752E-3</v>
      </c>
      <c r="H1898" s="118">
        <f t="shared" si="902"/>
        <v>46073</v>
      </c>
      <c r="I1898" s="118">
        <f t="shared" si="903"/>
        <v>46073</v>
      </c>
      <c r="J1898" s="119">
        <f t="shared" si="904"/>
        <v>21</v>
      </c>
      <c r="K1898" s="119">
        <f t="shared" si="905"/>
        <v>1</v>
      </c>
      <c r="L1898" s="8">
        <f t="shared" si="906"/>
        <v>1.0002043700000001</v>
      </c>
      <c r="M1898" s="120">
        <f t="shared" si="907"/>
        <v>1.0043006699999999</v>
      </c>
      <c r="N1898" s="120">
        <f t="shared" si="908"/>
        <v>1.4004850878641986</v>
      </c>
      <c r="O1898" s="113">
        <f t="shared" si="909"/>
        <v>1.4007712999999999</v>
      </c>
      <c r="P1898" s="113">
        <f t="shared" si="910"/>
        <v>1566.4371852300001</v>
      </c>
      <c r="Q1898" s="11">
        <f t="shared" si="911"/>
        <v>0</v>
      </c>
      <c r="R1898" s="30">
        <f t="shared" si="912"/>
        <v>0</v>
      </c>
      <c r="S1898" s="8">
        <f t="shared" si="913"/>
        <v>0</v>
      </c>
      <c r="T1898" s="122">
        <f t="shared" si="918"/>
        <v>0.13059999999999999</v>
      </c>
      <c r="U1898" s="121">
        <f t="shared" si="914"/>
        <v>1</v>
      </c>
      <c r="V1898" s="121">
        <v>252</v>
      </c>
      <c r="W1898" s="120">
        <f t="shared" si="915"/>
        <v>1.000487216</v>
      </c>
      <c r="X1898" s="113">
        <f t="shared" si="921"/>
        <v>0.76319325000000005</v>
      </c>
      <c r="Y1898" s="113">
        <f t="shared" si="916"/>
        <v>0</v>
      </c>
      <c r="Z1898" s="125" t="str">
        <f t="shared" si="919"/>
        <v>J=</v>
      </c>
      <c r="AA1898" s="118">
        <f t="shared" si="920"/>
        <v>46073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>
        <f t="shared" si="917"/>
        <v>46044</v>
      </c>
      <c r="B1899" s="113">
        <f t="shared" si="898"/>
        <v>1568.28440387</v>
      </c>
      <c r="C1899" s="113">
        <f t="shared" si="899"/>
        <v>1118.26761816</v>
      </c>
      <c r="D1899" s="114">
        <f t="shared" si="900"/>
        <v>7245.38</v>
      </c>
      <c r="E1899" s="115">
        <f t="shared" si="922"/>
        <v>7276.54</v>
      </c>
      <c r="F1899" s="116">
        <f t="shared" si="923"/>
        <v>46011</v>
      </c>
      <c r="G1899" s="117">
        <f t="shared" si="901"/>
        <v>4.3006716003852752E-3</v>
      </c>
      <c r="H1899" s="118">
        <f t="shared" si="902"/>
        <v>46073</v>
      </c>
      <c r="I1899" s="118">
        <f t="shared" si="903"/>
        <v>46073</v>
      </c>
      <c r="J1899" s="119">
        <f t="shared" si="904"/>
        <v>21</v>
      </c>
      <c r="K1899" s="119">
        <f t="shared" si="905"/>
        <v>2</v>
      </c>
      <c r="L1899" s="8">
        <f t="shared" si="906"/>
        <v>1.00040879</v>
      </c>
      <c r="M1899" s="120">
        <f t="shared" si="907"/>
        <v>1.0043006699999999</v>
      </c>
      <c r="N1899" s="120">
        <f t="shared" si="908"/>
        <v>1.4004850878641986</v>
      </c>
      <c r="O1899" s="113">
        <f t="shared" si="909"/>
        <v>1.40105759</v>
      </c>
      <c r="P1899" s="113">
        <f t="shared" si="910"/>
        <v>1566.7573340700001</v>
      </c>
      <c r="Q1899" s="11">
        <f t="shared" si="911"/>
        <v>0</v>
      </c>
      <c r="R1899" s="30">
        <f t="shared" si="912"/>
        <v>0</v>
      </c>
      <c r="S1899" s="8">
        <f t="shared" si="913"/>
        <v>0</v>
      </c>
      <c r="T1899" s="122">
        <f t="shared" si="918"/>
        <v>0.13059999999999999</v>
      </c>
      <c r="U1899" s="121">
        <f t="shared" si="914"/>
        <v>2</v>
      </c>
      <c r="V1899" s="121">
        <v>252</v>
      </c>
      <c r="W1899" s="120">
        <f t="shared" si="915"/>
        <v>1.0009746690000001</v>
      </c>
      <c r="X1899" s="113">
        <f t="shared" si="921"/>
        <v>1.5270698</v>
      </c>
      <c r="Y1899" s="113">
        <f t="shared" si="916"/>
        <v>0</v>
      </c>
      <c r="Z1899" s="125" t="str">
        <f t="shared" si="919"/>
        <v>J=</v>
      </c>
      <c r="AA1899" s="118">
        <f t="shared" si="920"/>
        <v>46073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>
        <f t="shared" si="917"/>
        <v>46045</v>
      </c>
      <c r="B1900" s="113">
        <f t="shared" si="898"/>
        <v>1569.3691687599999</v>
      </c>
      <c r="C1900" s="113">
        <f t="shared" si="899"/>
        <v>1118.26761816</v>
      </c>
      <c r="D1900" s="114">
        <f t="shared" si="900"/>
        <v>7245.38</v>
      </c>
      <c r="E1900" s="115">
        <f t="shared" si="922"/>
        <v>7276.54</v>
      </c>
      <c r="F1900" s="116">
        <f t="shared" si="923"/>
        <v>46011</v>
      </c>
      <c r="G1900" s="117">
        <f t="shared" si="901"/>
        <v>4.3006716003852752E-3</v>
      </c>
      <c r="H1900" s="118">
        <f t="shared" si="902"/>
        <v>46073</v>
      </c>
      <c r="I1900" s="118">
        <f t="shared" si="903"/>
        <v>46073</v>
      </c>
      <c r="J1900" s="119">
        <f t="shared" si="904"/>
        <v>21</v>
      </c>
      <c r="K1900" s="119">
        <f t="shared" si="905"/>
        <v>3</v>
      </c>
      <c r="L1900" s="8">
        <f t="shared" si="906"/>
        <v>1.00061325</v>
      </c>
      <c r="M1900" s="120">
        <f t="shared" si="907"/>
        <v>1.0043006699999999</v>
      </c>
      <c r="N1900" s="120">
        <f t="shared" si="908"/>
        <v>1.4004850878641986</v>
      </c>
      <c r="O1900" s="113">
        <f t="shared" si="909"/>
        <v>1.4013439299999999</v>
      </c>
      <c r="P1900" s="113">
        <f t="shared" si="910"/>
        <v>1567.07753882</v>
      </c>
      <c r="Q1900" s="11">
        <f t="shared" si="911"/>
        <v>0</v>
      </c>
      <c r="R1900" s="30">
        <f t="shared" si="912"/>
        <v>0</v>
      </c>
      <c r="S1900" s="8">
        <f t="shared" si="913"/>
        <v>0</v>
      </c>
      <c r="T1900" s="122">
        <f t="shared" si="918"/>
        <v>0.13059999999999999</v>
      </c>
      <c r="U1900" s="121">
        <f t="shared" si="914"/>
        <v>3</v>
      </c>
      <c r="V1900" s="121">
        <v>252</v>
      </c>
      <c r="W1900" s="120">
        <f t="shared" si="915"/>
        <v>1.001462359</v>
      </c>
      <c r="X1900" s="113">
        <f t="shared" si="921"/>
        <v>2.29162994</v>
      </c>
      <c r="Y1900" s="113">
        <f t="shared" si="916"/>
        <v>0</v>
      </c>
      <c r="Z1900" s="125" t="str">
        <f t="shared" si="919"/>
        <v>J=</v>
      </c>
      <c r="AA1900" s="118">
        <f t="shared" si="920"/>
        <v>46073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>
        <f t="shared" si="917"/>
        <v>46046</v>
      </c>
      <c r="B1901" s="113">
        <f t="shared" si="898"/>
        <v>1570.4546878000001</v>
      </c>
      <c r="C1901" s="113">
        <f t="shared" si="899"/>
        <v>1118.26761816</v>
      </c>
      <c r="D1901" s="114">
        <f t="shared" si="900"/>
        <v>7245.38</v>
      </c>
      <c r="E1901" s="115">
        <f t="shared" si="922"/>
        <v>7276.54</v>
      </c>
      <c r="F1901" s="116">
        <f t="shared" si="923"/>
        <v>46011</v>
      </c>
      <c r="G1901" s="117">
        <f t="shared" si="901"/>
        <v>4.3006716003852752E-3</v>
      </c>
      <c r="H1901" s="118">
        <f t="shared" si="902"/>
        <v>46073</v>
      </c>
      <c r="I1901" s="118">
        <f t="shared" si="903"/>
        <v>46073</v>
      </c>
      <c r="J1901" s="119">
        <f t="shared" si="904"/>
        <v>21</v>
      </c>
      <c r="K1901" s="119">
        <f t="shared" si="905"/>
        <v>4</v>
      </c>
      <c r="L1901" s="8">
        <f t="shared" si="906"/>
        <v>1.00081775</v>
      </c>
      <c r="M1901" s="120">
        <f t="shared" si="907"/>
        <v>1.0043006699999999</v>
      </c>
      <c r="N1901" s="120">
        <f t="shared" si="908"/>
        <v>1.4004850878641986</v>
      </c>
      <c r="O1901" s="113">
        <f t="shared" si="909"/>
        <v>1.4016303299999999</v>
      </c>
      <c r="P1901" s="113">
        <f t="shared" si="910"/>
        <v>1567.39781066</v>
      </c>
      <c r="Q1901" s="11">
        <f t="shared" si="911"/>
        <v>0</v>
      </c>
      <c r="R1901" s="30">
        <f t="shared" si="912"/>
        <v>0</v>
      </c>
      <c r="S1901" s="8">
        <f t="shared" si="913"/>
        <v>0</v>
      </c>
      <c r="T1901" s="122">
        <f t="shared" si="918"/>
        <v>0.13059999999999999</v>
      </c>
      <c r="U1901" s="121">
        <f t="shared" si="914"/>
        <v>4</v>
      </c>
      <c r="V1901" s="121">
        <v>252</v>
      </c>
      <c r="W1901" s="120">
        <f t="shared" si="915"/>
        <v>1.001950288</v>
      </c>
      <c r="X1901" s="113">
        <f t="shared" si="921"/>
        <v>3.0568771400000001</v>
      </c>
      <c r="Y1901" s="113">
        <f t="shared" si="916"/>
        <v>0</v>
      </c>
      <c r="Z1901" s="125" t="str">
        <f t="shared" si="919"/>
        <v>J=</v>
      </c>
      <c r="AA1901" s="118">
        <f t="shared" si="920"/>
        <v>46073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>
        <f t="shared" si="917"/>
        <v>46047</v>
      </c>
      <c r="B1902" s="113">
        <f t="shared" ref="B1902:B1965" si="924">(P1902+X1902)</f>
        <v>1570.4546878000001</v>
      </c>
      <c r="C1902" s="113">
        <f t="shared" ref="C1902:C1965" si="925">TRUNC(IF(Q1901&gt;0,VLOOKUP(A1901,$AD$12:$AE$170,2),C1901),8)</f>
        <v>1118.26761816</v>
      </c>
      <c r="D1902" s="114">
        <f t="shared" ref="D1902:D1965" si="926">IF(E1902=E1901,D1901,E1901)</f>
        <v>7245.38</v>
      </c>
      <c r="E1902" s="115">
        <f t="shared" si="922"/>
        <v>7276.54</v>
      </c>
      <c r="F1902" s="116">
        <f t="shared" si="923"/>
        <v>46011</v>
      </c>
      <c r="G1902" s="117">
        <f t="shared" ref="G1902:G1965" si="927">(E1902/D1902)-1</f>
        <v>4.3006716003852752E-3</v>
      </c>
      <c r="H1902" s="118">
        <f t="shared" ref="H1902:H1965" si="928">IF(DAY(A1902)=H$9,VLOOKUP(A1902,AH$118:AN$450,4),H1901)</f>
        <v>46073</v>
      </c>
      <c r="I1902" s="118">
        <f t="shared" ref="I1902:I1965" si="929">IF(A1902&gt;I1901,H1902,I1901)</f>
        <v>46073</v>
      </c>
      <c r="J1902" s="119">
        <f t="shared" ref="J1902:J1965" si="930">IF(I1902=I1901,J1901,NETWORKDAYS(I1901,I1902,$AD$176:$AD$502)-1)</f>
        <v>21</v>
      </c>
      <c r="K1902" s="119">
        <f t="shared" ref="K1902:K1965" si="931">(J1902-(NETWORKDAYS(A1902,I1902,AD$176:AD$502)-1))</f>
        <v>4</v>
      </c>
      <c r="L1902" s="8">
        <f t="shared" ref="L1902:L1965" si="932">IF(E1902&lt;D1902,1,TRUNC((E1902/D1902)^TRUNC((K1902/J1902),9),8))</f>
        <v>1.00081775</v>
      </c>
      <c r="M1902" s="120">
        <f t="shared" ref="M1902:M1965" si="933">IF(I1902&gt;I1901,L1901,M1901)</f>
        <v>1.0043006699999999</v>
      </c>
      <c r="N1902" s="120">
        <f t="shared" ref="N1902:N1965" si="934">IF(I1902&gt;I1901,N1901*M1902,N1901)</f>
        <v>1.4004850878641986</v>
      </c>
      <c r="O1902" s="113">
        <f t="shared" ref="O1902:O1965" si="935">TRUNC(TRUNC((L1902*N1902),15),8)</f>
        <v>1.4016303299999999</v>
      </c>
      <c r="P1902" s="113">
        <f t="shared" ref="P1902:P1965" si="936">TRUNC(C1902*O1902,8)</f>
        <v>1567.39781066</v>
      </c>
      <c r="Q1902" s="11">
        <f t="shared" ref="Q1902:Q1965" si="937">IF(VLOOKUP(A1902,AD$10:AK$170,8)=VLOOKUP(A1901,AD$10:AK$170,8),0,VLOOKUP(A1902,AD$10:AK$170,8))</f>
        <v>0</v>
      </c>
      <c r="R1902" s="30">
        <f t="shared" ref="R1902:R1965" si="938">IF(Q1902&gt;0,VLOOKUP($A1902,$AD$10:$AI$170,6),0)</f>
        <v>0</v>
      </c>
      <c r="S1902" s="8">
        <f t="shared" ref="S1902:S1965" si="939">IF(R1902&gt;0,TRUNC(R1902*P1902,8),0)</f>
        <v>0</v>
      </c>
      <c r="T1902" s="122">
        <f t="shared" si="918"/>
        <v>0.13059999999999999</v>
      </c>
      <c r="U1902" s="121">
        <f t="shared" ref="U1902:U1965" si="940">IF(Q1901&gt;0,1,IF(K1902=K1901,U1901,U1901+1))</f>
        <v>4</v>
      </c>
      <c r="V1902" s="121">
        <v>252</v>
      </c>
      <c r="W1902" s="120">
        <f t="shared" ref="W1902:W1965" si="941">ROUND((1+T1902)^TRUNC((U1902/V1902),9),9)</f>
        <v>1.001950288</v>
      </c>
      <c r="X1902" s="113">
        <f t="shared" si="921"/>
        <v>3.0568771400000001</v>
      </c>
      <c r="Y1902" s="113">
        <f t="shared" ref="Y1902:Y1965" si="942">IF(Q1902&gt;0,S1902+X1902,0)</f>
        <v>0</v>
      </c>
      <c r="Z1902" s="125" t="str">
        <f t="shared" si="919"/>
        <v>J=</v>
      </c>
      <c r="AA1902" s="118">
        <f t="shared" si="920"/>
        <v>46073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>
        <f t="shared" si="917"/>
        <v>46048</v>
      </c>
      <c r="B1903" s="113">
        <f t="shared" si="924"/>
        <v>1570.4546878000001</v>
      </c>
      <c r="C1903" s="113">
        <f t="shared" si="925"/>
        <v>1118.26761816</v>
      </c>
      <c r="D1903" s="114">
        <f t="shared" si="926"/>
        <v>7245.38</v>
      </c>
      <c r="E1903" s="115">
        <f t="shared" si="922"/>
        <v>7276.54</v>
      </c>
      <c r="F1903" s="116">
        <f t="shared" si="923"/>
        <v>46011</v>
      </c>
      <c r="G1903" s="117">
        <f t="shared" si="927"/>
        <v>4.3006716003852752E-3</v>
      </c>
      <c r="H1903" s="118">
        <f t="shared" si="928"/>
        <v>46073</v>
      </c>
      <c r="I1903" s="118">
        <f t="shared" si="929"/>
        <v>46073</v>
      </c>
      <c r="J1903" s="119">
        <f t="shared" si="930"/>
        <v>21</v>
      </c>
      <c r="K1903" s="119">
        <f t="shared" si="931"/>
        <v>4</v>
      </c>
      <c r="L1903" s="8">
        <f t="shared" si="932"/>
        <v>1.00081775</v>
      </c>
      <c r="M1903" s="120">
        <f t="shared" si="933"/>
        <v>1.0043006699999999</v>
      </c>
      <c r="N1903" s="120">
        <f t="shared" si="934"/>
        <v>1.4004850878641986</v>
      </c>
      <c r="O1903" s="113">
        <f t="shared" si="935"/>
        <v>1.4016303299999999</v>
      </c>
      <c r="P1903" s="113">
        <f t="shared" si="936"/>
        <v>1567.39781066</v>
      </c>
      <c r="Q1903" s="11">
        <f t="shared" si="937"/>
        <v>0</v>
      </c>
      <c r="R1903" s="30">
        <f t="shared" si="938"/>
        <v>0</v>
      </c>
      <c r="S1903" s="8">
        <f t="shared" si="939"/>
        <v>0</v>
      </c>
      <c r="T1903" s="122">
        <f t="shared" si="918"/>
        <v>0.13059999999999999</v>
      </c>
      <c r="U1903" s="121">
        <f t="shared" si="940"/>
        <v>4</v>
      </c>
      <c r="V1903" s="121">
        <v>252</v>
      </c>
      <c r="W1903" s="120">
        <f t="shared" si="941"/>
        <v>1.001950288</v>
      </c>
      <c r="X1903" s="113">
        <f t="shared" si="921"/>
        <v>3.0568771400000001</v>
      </c>
      <c r="Y1903" s="113">
        <f t="shared" si="942"/>
        <v>0</v>
      </c>
      <c r="Z1903" s="125" t="str">
        <f t="shared" si="919"/>
        <v>J=</v>
      </c>
      <c r="AA1903" s="118">
        <f t="shared" si="920"/>
        <v>46073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>
        <f t="shared" si="917"/>
        <v>46049</v>
      </c>
      <c r="B1904" s="113">
        <f t="shared" si="924"/>
        <v>1571.5409469800002</v>
      </c>
      <c r="C1904" s="113">
        <f t="shared" si="925"/>
        <v>1118.26761816</v>
      </c>
      <c r="D1904" s="114">
        <f t="shared" si="926"/>
        <v>7245.38</v>
      </c>
      <c r="E1904" s="115">
        <f t="shared" si="922"/>
        <v>7276.54</v>
      </c>
      <c r="F1904" s="116">
        <f t="shared" si="923"/>
        <v>46011</v>
      </c>
      <c r="G1904" s="117">
        <f t="shared" si="927"/>
        <v>4.3006716003852752E-3</v>
      </c>
      <c r="H1904" s="118">
        <f t="shared" si="928"/>
        <v>46073</v>
      </c>
      <c r="I1904" s="118">
        <f t="shared" si="929"/>
        <v>46073</v>
      </c>
      <c r="J1904" s="119">
        <f t="shared" si="930"/>
        <v>21</v>
      </c>
      <c r="K1904" s="119">
        <f t="shared" si="931"/>
        <v>5</v>
      </c>
      <c r="L1904" s="8">
        <f t="shared" si="932"/>
        <v>1.0010222900000001</v>
      </c>
      <c r="M1904" s="120">
        <f t="shared" si="933"/>
        <v>1.0043006699999999</v>
      </c>
      <c r="N1904" s="120">
        <f t="shared" si="934"/>
        <v>1.4004850878641986</v>
      </c>
      <c r="O1904" s="113">
        <f t="shared" si="935"/>
        <v>1.4019167800000001</v>
      </c>
      <c r="P1904" s="113">
        <f t="shared" si="936"/>
        <v>1567.7181384200001</v>
      </c>
      <c r="Q1904" s="11">
        <f t="shared" si="937"/>
        <v>0</v>
      </c>
      <c r="R1904" s="30">
        <f t="shared" si="938"/>
        <v>0</v>
      </c>
      <c r="S1904" s="8">
        <f t="shared" si="939"/>
        <v>0</v>
      </c>
      <c r="T1904" s="122">
        <f t="shared" si="918"/>
        <v>0.13059999999999999</v>
      </c>
      <c r="U1904" s="121">
        <f t="shared" si="940"/>
        <v>5</v>
      </c>
      <c r="V1904" s="121">
        <v>252</v>
      </c>
      <c r="W1904" s="120">
        <f t="shared" si="941"/>
        <v>1.002438454</v>
      </c>
      <c r="X1904" s="113">
        <f t="shared" si="921"/>
        <v>3.8228085599999999</v>
      </c>
      <c r="Y1904" s="113">
        <f t="shared" si="942"/>
        <v>0</v>
      </c>
      <c r="Z1904" s="125" t="str">
        <f t="shared" si="919"/>
        <v>J=</v>
      </c>
      <c r="AA1904" s="118">
        <f t="shared" si="920"/>
        <v>46073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>
        <f t="shared" si="917"/>
        <v>46050</v>
      </c>
      <c r="B1905" s="113">
        <f t="shared" si="924"/>
        <v>1572.62798026</v>
      </c>
      <c r="C1905" s="113">
        <f t="shared" si="925"/>
        <v>1118.26761816</v>
      </c>
      <c r="D1905" s="114">
        <f t="shared" si="926"/>
        <v>7245.38</v>
      </c>
      <c r="E1905" s="115">
        <f t="shared" si="922"/>
        <v>7276.54</v>
      </c>
      <c r="F1905" s="116">
        <f t="shared" si="923"/>
        <v>46011</v>
      </c>
      <c r="G1905" s="117">
        <f t="shared" si="927"/>
        <v>4.3006716003852752E-3</v>
      </c>
      <c r="H1905" s="118">
        <f t="shared" si="928"/>
        <v>46073</v>
      </c>
      <c r="I1905" s="118">
        <f t="shared" si="929"/>
        <v>46073</v>
      </c>
      <c r="J1905" s="119">
        <f t="shared" si="930"/>
        <v>21</v>
      </c>
      <c r="K1905" s="119">
        <f t="shared" si="931"/>
        <v>6</v>
      </c>
      <c r="L1905" s="8">
        <f t="shared" si="932"/>
        <v>1.0012268799999999</v>
      </c>
      <c r="M1905" s="120">
        <f t="shared" si="933"/>
        <v>1.0043006699999999</v>
      </c>
      <c r="N1905" s="120">
        <f t="shared" si="934"/>
        <v>1.4004850878641986</v>
      </c>
      <c r="O1905" s="113">
        <f t="shared" si="935"/>
        <v>1.40220331</v>
      </c>
      <c r="P1905" s="113">
        <f t="shared" si="936"/>
        <v>1568.0385556399999</v>
      </c>
      <c r="Q1905" s="11">
        <f t="shared" si="937"/>
        <v>0</v>
      </c>
      <c r="R1905" s="30">
        <f t="shared" si="938"/>
        <v>0</v>
      </c>
      <c r="S1905" s="8">
        <f t="shared" si="939"/>
        <v>0</v>
      </c>
      <c r="T1905" s="122">
        <f t="shared" si="918"/>
        <v>0.13059999999999999</v>
      </c>
      <c r="U1905" s="121">
        <f t="shared" si="940"/>
        <v>6</v>
      </c>
      <c r="V1905" s="121">
        <v>252</v>
      </c>
      <c r="W1905" s="120">
        <f t="shared" si="941"/>
        <v>1.0029268570000001</v>
      </c>
      <c r="X1905" s="113">
        <f t="shared" si="921"/>
        <v>4.58942462</v>
      </c>
      <c r="Y1905" s="113">
        <f t="shared" si="942"/>
        <v>0</v>
      </c>
      <c r="Z1905" s="125" t="str">
        <f t="shared" si="919"/>
        <v>J=</v>
      </c>
      <c r="AA1905" s="118">
        <f t="shared" si="920"/>
        <v>46073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>
        <f t="shared" si="917"/>
        <v>46051</v>
      </c>
      <c r="B1906" s="113">
        <f t="shared" si="924"/>
        <v>1573.7157462499999</v>
      </c>
      <c r="C1906" s="113">
        <f t="shared" si="925"/>
        <v>1118.26761816</v>
      </c>
      <c r="D1906" s="114">
        <f t="shared" si="926"/>
        <v>7245.38</v>
      </c>
      <c r="E1906" s="115">
        <f t="shared" si="922"/>
        <v>7276.54</v>
      </c>
      <c r="F1906" s="116">
        <f t="shared" si="923"/>
        <v>46011</v>
      </c>
      <c r="G1906" s="117">
        <f t="shared" si="927"/>
        <v>4.3006716003852752E-3</v>
      </c>
      <c r="H1906" s="118">
        <f t="shared" si="928"/>
        <v>46073</v>
      </c>
      <c r="I1906" s="118">
        <f t="shared" si="929"/>
        <v>46073</v>
      </c>
      <c r="J1906" s="119">
        <f t="shared" si="930"/>
        <v>21</v>
      </c>
      <c r="K1906" s="119">
        <f t="shared" si="931"/>
        <v>7</v>
      </c>
      <c r="L1906" s="8">
        <f t="shared" si="932"/>
        <v>1.0014315</v>
      </c>
      <c r="M1906" s="120">
        <f t="shared" si="933"/>
        <v>1.0043006699999999</v>
      </c>
      <c r="N1906" s="120">
        <f t="shared" si="934"/>
        <v>1.4004850878641986</v>
      </c>
      <c r="O1906" s="113">
        <f t="shared" si="935"/>
        <v>1.4024898800000001</v>
      </c>
      <c r="P1906" s="113">
        <f t="shared" si="936"/>
        <v>1568.3590176</v>
      </c>
      <c r="Q1906" s="11">
        <f t="shared" si="937"/>
        <v>0</v>
      </c>
      <c r="R1906" s="30">
        <f t="shared" si="938"/>
        <v>0</v>
      </c>
      <c r="S1906" s="8">
        <f t="shared" si="939"/>
        <v>0</v>
      </c>
      <c r="T1906" s="122">
        <f t="shared" si="918"/>
        <v>0.13059999999999999</v>
      </c>
      <c r="U1906" s="121">
        <f t="shared" si="940"/>
        <v>7</v>
      </c>
      <c r="V1906" s="121">
        <v>252</v>
      </c>
      <c r="W1906" s="120">
        <f t="shared" si="941"/>
        <v>1.0034154989999999</v>
      </c>
      <c r="X1906" s="113">
        <f t="shared" si="921"/>
        <v>5.35672865</v>
      </c>
      <c r="Y1906" s="113">
        <f t="shared" si="942"/>
        <v>0</v>
      </c>
      <c r="Z1906" s="125" t="str">
        <f t="shared" si="919"/>
        <v>J=</v>
      </c>
      <c r="AA1906" s="118">
        <f t="shared" si="920"/>
        <v>46073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>
        <f t="shared" si="917"/>
        <v>46052</v>
      </c>
      <c r="B1907" s="113">
        <f t="shared" si="924"/>
        <v>1574.8042661099998</v>
      </c>
      <c r="C1907" s="113">
        <f t="shared" si="925"/>
        <v>1118.26761816</v>
      </c>
      <c r="D1907" s="114">
        <f t="shared" si="926"/>
        <v>7245.38</v>
      </c>
      <c r="E1907" s="115">
        <f t="shared" si="922"/>
        <v>7276.54</v>
      </c>
      <c r="F1907" s="116">
        <f t="shared" si="923"/>
        <v>46011</v>
      </c>
      <c r="G1907" s="117">
        <f t="shared" si="927"/>
        <v>4.3006716003852752E-3</v>
      </c>
      <c r="H1907" s="118">
        <f t="shared" si="928"/>
        <v>46073</v>
      </c>
      <c r="I1907" s="118">
        <f t="shared" si="929"/>
        <v>46073</v>
      </c>
      <c r="J1907" s="119">
        <f t="shared" si="930"/>
        <v>21</v>
      </c>
      <c r="K1907" s="119">
        <f t="shared" si="931"/>
        <v>8</v>
      </c>
      <c r="L1907" s="8">
        <f t="shared" si="932"/>
        <v>1.00163617</v>
      </c>
      <c r="M1907" s="120">
        <f t="shared" si="933"/>
        <v>1.0043006699999999</v>
      </c>
      <c r="N1907" s="120">
        <f t="shared" si="934"/>
        <v>1.4004850878641986</v>
      </c>
      <c r="O1907" s="113">
        <f t="shared" si="935"/>
        <v>1.40277651</v>
      </c>
      <c r="P1907" s="113">
        <f t="shared" si="936"/>
        <v>1568.6795466399999</v>
      </c>
      <c r="Q1907" s="11">
        <f t="shared" si="937"/>
        <v>0</v>
      </c>
      <c r="R1907" s="30">
        <f t="shared" si="938"/>
        <v>0</v>
      </c>
      <c r="S1907" s="8">
        <f t="shared" si="939"/>
        <v>0</v>
      </c>
      <c r="T1907" s="122">
        <f t="shared" si="918"/>
        <v>0.13059999999999999</v>
      </c>
      <c r="U1907" s="121">
        <f t="shared" si="940"/>
        <v>8</v>
      </c>
      <c r="V1907" s="121">
        <v>252</v>
      </c>
      <c r="W1907" s="120">
        <f t="shared" si="941"/>
        <v>1.003904379</v>
      </c>
      <c r="X1907" s="113">
        <f t="shared" si="921"/>
        <v>6.1247194699999996</v>
      </c>
      <c r="Y1907" s="113">
        <f t="shared" si="942"/>
        <v>0</v>
      </c>
      <c r="Z1907" s="125" t="str">
        <f t="shared" si="919"/>
        <v>J=</v>
      </c>
      <c r="AA1907" s="118">
        <f t="shared" si="920"/>
        <v>46073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>
        <f t="shared" si="917"/>
        <v>46053</v>
      </c>
      <c r="B1908" s="113">
        <f t="shared" si="924"/>
        <v>1575.8935514299999</v>
      </c>
      <c r="C1908" s="113">
        <f t="shared" si="925"/>
        <v>1118.26761816</v>
      </c>
      <c r="D1908" s="114">
        <f t="shared" si="926"/>
        <v>7245.38</v>
      </c>
      <c r="E1908" s="115">
        <f t="shared" si="922"/>
        <v>7276.54</v>
      </c>
      <c r="F1908" s="116">
        <f t="shared" si="923"/>
        <v>46011</v>
      </c>
      <c r="G1908" s="117">
        <f t="shared" si="927"/>
        <v>4.3006716003852752E-3</v>
      </c>
      <c r="H1908" s="118">
        <f t="shared" si="928"/>
        <v>46073</v>
      </c>
      <c r="I1908" s="118">
        <f t="shared" si="929"/>
        <v>46073</v>
      </c>
      <c r="J1908" s="119">
        <f t="shared" si="930"/>
        <v>21</v>
      </c>
      <c r="K1908" s="119">
        <f t="shared" si="931"/>
        <v>9</v>
      </c>
      <c r="L1908" s="8">
        <f t="shared" si="932"/>
        <v>1.00184088</v>
      </c>
      <c r="M1908" s="120">
        <f t="shared" si="933"/>
        <v>1.0043006699999999</v>
      </c>
      <c r="N1908" s="120">
        <f t="shared" si="934"/>
        <v>1.4004850878641986</v>
      </c>
      <c r="O1908" s="113">
        <f t="shared" si="935"/>
        <v>1.40306321</v>
      </c>
      <c r="P1908" s="113">
        <f t="shared" si="936"/>
        <v>1569.0001539699999</v>
      </c>
      <c r="Q1908" s="11">
        <f t="shared" si="937"/>
        <v>0</v>
      </c>
      <c r="R1908" s="30">
        <f t="shared" si="938"/>
        <v>0</v>
      </c>
      <c r="S1908" s="8">
        <f t="shared" si="939"/>
        <v>0</v>
      </c>
      <c r="T1908" s="122">
        <f t="shared" si="918"/>
        <v>0.13059999999999999</v>
      </c>
      <c r="U1908" s="121">
        <f t="shared" si="940"/>
        <v>9</v>
      </c>
      <c r="V1908" s="121">
        <v>252</v>
      </c>
      <c r="W1908" s="120">
        <f t="shared" si="941"/>
        <v>1.0043934969999999</v>
      </c>
      <c r="X1908" s="113">
        <f t="shared" si="921"/>
        <v>6.8933974600000001</v>
      </c>
      <c r="Y1908" s="113">
        <f t="shared" si="942"/>
        <v>0</v>
      </c>
      <c r="Z1908" s="125" t="str">
        <f t="shared" si="919"/>
        <v>J=</v>
      </c>
      <c r="AA1908" s="118">
        <f t="shared" si="920"/>
        <v>46073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>
        <f t="shared" si="917"/>
        <v>46054</v>
      </c>
      <c r="B1909" s="113">
        <f t="shared" si="924"/>
        <v>1575.8935514299999</v>
      </c>
      <c r="C1909" s="113">
        <f t="shared" si="925"/>
        <v>1118.26761816</v>
      </c>
      <c r="D1909" s="114">
        <f t="shared" si="926"/>
        <v>7245.38</v>
      </c>
      <c r="E1909" s="115">
        <f t="shared" si="922"/>
        <v>7276.54</v>
      </c>
      <c r="F1909" s="116">
        <f t="shared" si="923"/>
        <v>46011</v>
      </c>
      <c r="G1909" s="117">
        <f t="shared" si="927"/>
        <v>4.3006716003852752E-3</v>
      </c>
      <c r="H1909" s="118">
        <f t="shared" si="928"/>
        <v>46073</v>
      </c>
      <c r="I1909" s="118">
        <f t="shared" si="929"/>
        <v>46073</v>
      </c>
      <c r="J1909" s="119">
        <f t="shared" si="930"/>
        <v>21</v>
      </c>
      <c r="K1909" s="119">
        <f t="shared" si="931"/>
        <v>9</v>
      </c>
      <c r="L1909" s="8">
        <f t="shared" si="932"/>
        <v>1.00184088</v>
      </c>
      <c r="M1909" s="120">
        <f t="shared" si="933"/>
        <v>1.0043006699999999</v>
      </c>
      <c r="N1909" s="120">
        <f t="shared" si="934"/>
        <v>1.4004850878641986</v>
      </c>
      <c r="O1909" s="113">
        <f t="shared" si="935"/>
        <v>1.40306321</v>
      </c>
      <c r="P1909" s="113">
        <f t="shared" si="936"/>
        <v>1569.0001539699999</v>
      </c>
      <c r="Q1909" s="11">
        <f t="shared" si="937"/>
        <v>0</v>
      </c>
      <c r="R1909" s="30">
        <f t="shared" si="938"/>
        <v>0</v>
      </c>
      <c r="S1909" s="8">
        <f t="shared" si="939"/>
        <v>0</v>
      </c>
      <c r="T1909" s="122">
        <f t="shared" si="918"/>
        <v>0.13059999999999999</v>
      </c>
      <c r="U1909" s="121">
        <f t="shared" si="940"/>
        <v>9</v>
      </c>
      <c r="V1909" s="121">
        <v>252</v>
      </c>
      <c r="W1909" s="120">
        <f t="shared" si="941"/>
        <v>1.0043934969999999</v>
      </c>
      <c r="X1909" s="113">
        <f t="shared" si="921"/>
        <v>6.8933974600000001</v>
      </c>
      <c r="Y1909" s="113">
        <f t="shared" si="942"/>
        <v>0</v>
      </c>
      <c r="Z1909" s="125" t="str">
        <f t="shared" si="919"/>
        <v>J=</v>
      </c>
      <c r="AA1909" s="118">
        <f t="shared" si="920"/>
        <v>46073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>
        <f t="shared" si="917"/>
        <v>46055</v>
      </c>
      <c r="B1910" s="113">
        <f t="shared" si="924"/>
        <v>1575.8935514299999</v>
      </c>
      <c r="C1910" s="113">
        <f t="shared" si="925"/>
        <v>1118.26761816</v>
      </c>
      <c r="D1910" s="114">
        <f t="shared" si="926"/>
        <v>7245.38</v>
      </c>
      <c r="E1910" s="115">
        <f t="shared" si="922"/>
        <v>7276.54</v>
      </c>
      <c r="F1910" s="116">
        <f t="shared" si="923"/>
        <v>46011</v>
      </c>
      <c r="G1910" s="117">
        <f t="shared" si="927"/>
        <v>4.3006716003852752E-3</v>
      </c>
      <c r="H1910" s="118">
        <f t="shared" si="928"/>
        <v>46073</v>
      </c>
      <c r="I1910" s="118">
        <f t="shared" si="929"/>
        <v>46073</v>
      </c>
      <c r="J1910" s="119">
        <f t="shared" si="930"/>
        <v>21</v>
      </c>
      <c r="K1910" s="119">
        <f t="shared" si="931"/>
        <v>9</v>
      </c>
      <c r="L1910" s="8">
        <f t="shared" si="932"/>
        <v>1.00184088</v>
      </c>
      <c r="M1910" s="120">
        <f t="shared" si="933"/>
        <v>1.0043006699999999</v>
      </c>
      <c r="N1910" s="120">
        <f t="shared" si="934"/>
        <v>1.4004850878641986</v>
      </c>
      <c r="O1910" s="113">
        <f t="shared" si="935"/>
        <v>1.40306321</v>
      </c>
      <c r="P1910" s="113">
        <f t="shared" si="936"/>
        <v>1569.0001539699999</v>
      </c>
      <c r="Q1910" s="11">
        <f t="shared" si="937"/>
        <v>0</v>
      </c>
      <c r="R1910" s="30">
        <f t="shared" si="938"/>
        <v>0</v>
      </c>
      <c r="S1910" s="8">
        <f t="shared" si="939"/>
        <v>0</v>
      </c>
      <c r="T1910" s="122">
        <f t="shared" si="918"/>
        <v>0.13059999999999999</v>
      </c>
      <c r="U1910" s="121">
        <f t="shared" si="940"/>
        <v>9</v>
      </c>
      <c r="V1910" s="121">
        <v>252</v>
      </c>
      <c r="W1910" s="120">
        <f t="shared" si="941"/>
        <v>1.0043934969999999</v>
      </c>
      <c r="X1910" s="113">
        <f t="shared" si="921"/>
        <v>6.8933974600000001</v>
      </c>
      <c r="Y1910" s="113">
        <f t="shared" si="942"/>
        <v>0</v>
      </c>
      <c r="Z1910" s="125" t="str">
        <f t="shared" si="919"/>
        <v>J=</v>
      </c>
      <c r="AA1910" s="118">
        <f t="shared" si="920"/>
        <v>46073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>
        <f t="shared" si="917"/>
        <v>46056</v>
      </c>
      <c r="B1911" s="113">
        <f t="shared" si="924"/>
        <v>1576.98358007</v>
      </c>
      <c r="C1911" s="113">
        <f t="shared" si="925"/>
        <v>1118.26761816</v>
      </c>
      <c r="D1911" s="114">
        <f t="shared" si="926"/>
        <v>7245.38</v>
      </c>
      <c r="E1911" s="115">
        <f t="shared" si="922"/>
        <v>7276.54</v>
      </c>
      <c r="F1911" s="116">
        <f t="shared" si="923"/>
        <v>46011</v>
      </c>
      <c r="G1911" s="117">
        <f t="shared" si="927"/>
        <v>4.3006716003852752E-3</v>
      </c>
      <c r="H1911" s="118">
        <f t="shared" si="928"/>
        <v>46073</v>
      </c>
      <c r="I1911" s="118">
        <f t="shared" si="929"/>
        <v>46073</v>
      </c>
      <c r="J1911" s="119">
        <f t="shared" si="930"/>
        <v>21</v>
      </c>
      <c r="K1911" s="119">
        <f t="shared" si="931"/>
        <v>10</v>
      </c>
      <c r="L1911" s="8">
        <f t="shared" si="932"/>
        <v>1.00204563</v>
      </c>
      <c r="M1911" s="120">
        <f t="shared" si="933"/>
        <v>1.0043006699999999</v>
      </c>
      <c r="N1911" s="120">
        <f t="shared" si="934"/>
        <v>1.4004850878641986</v>
      </c>
      <c r="O1911" s="113">
        <f t="shared" si="935"/>
        <v>1.4033499599999999</v>
      </c>
      <c r="P1911" s="113">
        <f t="shared" si="936"/>
        <v>1569.3208172100001</v>
      </c>
      <c r="Q1911" s="11">
        <f t="shared" si="937"/>
        <v>0</v>
      </c>
      <c r="R1911" s="30">
        <f t="shared" si="938"/>
        <v>0</v>
      </c>
      <c r="S1911" s="8">
        <f t="shared" si="939"/>
        <v>0</v>
      </c>
      <c r="T1911" s="122">
        <f t="shared" si="918"/>
        <v>0.13059999999999999</v>
      </c>
      <c r="U1911" s="121">
        <f t="shared" si="940"/>
        <v>10</v>
      </c>
      <c r="V1911" s="121">
        <v>252</v>
      </c>
      <c r="W1911" s="120">
        <f t="shared" si="941"/>
        <v>1.004882853</v>
      </c>
      <c r="X1911" s="113">
        <f t="shared" si="921"/>
        <v>7.66276286</v>
      </c>
      <c r="Y1911" s="113">
        <f t="shared" si="942"/>
        <v>0</v>
      </c>
      <c r="Z1911" s="125" t="str">
        <f t="shared" si="919"/>
        <v>J=</v>
      </c>
      <c r="AA1911" s="118">
        <f t="shared" si="920"/>
        <v>46073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>
        <f t="shared" si="917"/>
        <v>46057</v>
      </c>
      <c r="B1912" s="113">
        <f t="shared" si="924"/>
        <v>1578.0743763800001</v>
      </c>
      <c r="C1912" s="113">
        <f t="shared" si="925"/>
        <v>1118.26761816</v>
      </c>
      <c r="D1912" s="114">
        <f t="shared" si="926"/>
        <v>7245.38</v>
      </c>
      <c r="E1912" s="115">
        <f t="shared" si="922"/>
        <v>7276.54</v>
      </c>
      <c r="F1912" s="116">
        <f t="shared" si="923"/>
        <v>46011</v>
      </c>
      <c r="G1912" s="117">
        <f t="shared" si="927"/>
        <v>4.3006716003852752E-3</v>
      </c>
      <c r="H1912" s="118">
        <f t="shared" si="928"/>
        <v>46073</v>
      </c>
      <c r="I1912" s="118">
        <f t="shared" si="929"/>
        <v>46073</v>
      </c>
      <c r="J1912" s="119">
        <f t="shared" si="930"/>
        <v>21</v>
      </c>
      <c r="K1912" s="119">
        <f t="shared" si="931"/>
        <v>11</v>
      </c>
      <c r="L1912" s="8">
        <f t="shared" si="932"/>
        <v>1.0022504299999999</v>
      </c>
      <c r="M1912" s="120">
        <f t="shared" si="933"/>
        <v>1.0043006699999999</v>
      </c>
      <c r="N1912" s="120">
        <f t="shared" si="934"/>
        <v>1.4004850878641986</v>
      </c>
      <c r="O1912" s="113">
        <f t="shared" si="935"/>
        <v>1.40363678</v>
      </c>
      <c r="P1912" s="113">
        <f t="shared" si="936"/>
        <v>1569.64155873</v>
      </c>
      <c r="Q1912" s="11">
        <f t="shared" si="937"/>
        <v>0</v>
      </c>
      <c r="R1912" s="30">
        <f t="shared" si="938"/>
        <v>0</v>
      </c>
      <c r="S1912" s="8">
        <f t="shared" si="939"/>
        <v>0</v>
      </c>
      <c r="T1912" s="122">
        <f t="shared" si="918"/>
        <v>0.13059999999999999</v>
      </c>
      <c r="U1912" s="121">
        <f t="shared" si="940"/>
        <v>11</v>
      </c>
      <c r="V1912" s="121">
        <v>252</v>
      </c>
      <c r="W1912" s="120">
        <f t="shared" si="941"/>
        <v>1.0053724479999999</v>
      </c>
      <c r="X1912" s="113">
        <f t="shared" si="921"/>
        <v>8.4328176500000005</v>
      </c>
      <c r="Y1912" s="113">
        <f t="shared" si="942"/>
        <v>0</v>
      </c>
      <c r="Z1912" s="125" t="str">
        <f t="shared" si="919"/>
        <v>J=</v>
      </c>
      <c r="AA1912" s="118">
        <f t="shared" si="920"/>
        <v>46073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>
        <f t="shared" si="917"/>
        <v>46058</v>
      </c>
      <c r="B1913" s="113">
        <f t="shared" si="924"/>
        <v>1579.1659053999999</v>
      </c>
      <c r="C1913" s="113">
        <f t="shared" si="925"/>
        <v>1118.26761816</v>
      </c>
      <c r="D1913" s="114">
        <f t="shared" si="926"/>
        <v>7245.38</v>
      </c>
      <c r="E1913" s="115">
        <f t="shared" si="922"/>
        <v>7276.54</v>
      </c>
      <c r="F1913" s="116">
        <f t="shared" si="923"/>
        <v>46011</v>
      </c>
      <c r="G1913" s="117">
        <f t="shared" si="927"/>
        <v>4.3006716003852752E-3</v>
      </c>
      <c r="H1913" s="118">
        <f t="shared" si="928"/>
        <v>46073</v>
      </c>
      <c r="I1913" s="118">
        <f t="shared" si="929"/>
        <v>46073</v>
      </c>
      <c r="J1913" s="119">
        <f t="shared" si="930"/>
        <v>21</v>
      </c>
      <c r="K1913" s="119">
        <f t="shared" si="931"/>
        <v>12</v>
      </c>
      <c r="L1913" s="8">
        <f t="shared" si="932"/>
        <v>1.0024552600000001</v>
      </c>
      <c r="M1913" s="120">
        <f t="shared" si="933"/>
        <v>1.0043006699999999</v>
      </c>
      <c r="N1913" s="120">
        <f t="shared" si="934"/>
        <v>1.4004850878641986</v>
      </c>
      <c r="O1913" s="113">
        <f t="shared" si="935"/>
        <v>1.4039236399999999</v>
      </c>
      <c r="P1913" s="113">
        <f t="shared" si="936"/>
        <v>1569.9623449799999</v>
      </c>
      <c r="Q1913" s="11">
        <f t="shared" si="937"/>
        <v>0</v>
      </c>
      <c r="R1913" s="30">
        <f t="shared" si="938"/>
        <v>0</v>
      </c>
      <c r="S1913" s="8">
        <f t="shared" si="939"/>
        <v>0</v>
      </c>
      <c r="T1913" s="122">
        <f t="shared" si="918"/>
        <v>0.13059999999999999</v>
      </c>
      <c r="U1913" s="121">
        <f t="shared" si="940"/>
        <v>12</v>
      </c>
      <c r="V1913" s="121">
        <v>252</v>
      </c>
      <c r="W1913" s="120">
        <f t="shared" si="941"/>
        <v>1.005862281</v>
      </c>
      <c r="X1913" s="113">
        <f t="shared" si="921"/>
        <v>9.2035604200000005</v>
      </c>
      <c r="Y1913" s="113">
        <f t="shared" si="942"/>
        <v>0</v>
      </c>
      <c r="Z1913" s="125" t="str">
        <f t="shared" si="919"/>
        <v>J=</v>
      </c>
      <c r="AA1913" s="118">
        <f t="shared" si="920"/>
        <v>46073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>
        <f t="shared" si="917"/>
        <v>46059</v>
      </c>
      <c r="B1914" s="113">
        <f t="shared" si="924"/>
        <v>1580.25820275</v>
      </c>
      <c r="C1914" s="113">
        <f t="shared" si="925"/>
        <v>1118.26761816</v>
      </c>
      <c r="D1914" s="114">
        <f t="shared" si="926"/>
        <v>7245.38</v>
      </c>
      <c r="E1914" s="115">
        <f t="shared" si="922"/>
        <v>7276.54</v>
      </c>
      <c r="F1914" s="116">
        <f t="shared" si="923"/>
        <v>46011</v>
      </c>
      <c r="G1914" s="117">
        <f t="shared" si="927"/>
        <v>4.3006716003852752E-3</v>
      </c>
      <c r="H1914" s="118">
        <f t="shared" si="928"/>
        <v>46073</v>
      </c>
      <c r="I1914" s="118">
        <f t="shared" si="929"/>
        <v>46073</v>
      </c>
      <c r="J1914" s="119">
        <f t="shared" si="930"/>
        <v>21</v>
      </c>
      <c r="K1914" s="119">
        <f t="shared" si="931"/>
        <v>13</v>
      </c>
      <c r="L1914" s="8">
        <f t="shared" si="932"/>
        <v>1.0026601399999999</v>
      </c>
      <c r="M1914" s="120">
        <f t="shared" si="933"/>
        <v>1.0043006699999999</v>
      </c>
      <c r="N1914" s="120">
        <f t="shared" si="934"/>
        <v>1.4004850878641986</v>
      </c>
      <c r="O1914" s="113">
        <f t="shared" si="935"/>
        <v>1.40421057</v>
      </c>
      <c r="P1914" s="113">
        <f t="shared" si="936"/>
        <v>1570.2832095000001</v>
      </c>
      <c r="Q1914" s="11">
        <f t="shared" si="937"/>
        <v>0</v>
      </c>
      <c r="R1914" s="30">
        <f t="shared" si="938"/>
        <v>0</v>
      </c>
      <c r="S1914" s="8">
        <f t="shared" si="939"/>
        <v>0</v>
      </c>
      <c r="T1914" s="122">
        <f t="shared" si="918"/>
        <v>0.13059999999999999</v>
      </c>
      <c r="U1914" s="121">
        <f t="shared" si="940"/>
        <v>13</v>
      </c>
      <c r="V1914" s="121">
        <v>252</v>
      </c>
      <c r="W1914" s="120">
        <f t="shared" si="941"/>
        <v>1.006352353</v>
      </c>
      <c r="X1914" s="113">
        <f t="shared" si="921"/>
        <v>9.9749932500000007</v>
      </c>
      <c r="Y1914" s="113">
        <f t="shared" si="942"/>
        <v>0</v>
      </c>
      <c r="Z1914" s="125" t="str">
        <f t="shared" si="919"/>
        <v>J=</v>
      </c>
      <c r="AA1914" s="118">
        <f t="shared" si="920"/>
        <v>46073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>
        <f t="shared" si="917"/>
        <v>46060</v>
      </c>
      <c r="B1915" s="113">
        <f t="shared" si="924"/>
        <v>1581.35125754</v>
      </c>
      <c r="C1915" s="113">
        <f t="shared" si="925"/>
        <v>1118.26761816</v>
      </c>
      <c r="D1915" s="114">
        <f t="shared" si="926"/>
        <v>7245.38</v>
      </c>
      <c r="E1915" s="115">
        <f t="shared" si="922"/>
        <v>7276.54</v>
      </c>
      <c r="F1915" s="116">
        <f t="shared" si="923"/>
        <v>46011</v>
      </c>
      <c r="G1915" s="117">
        <f t="shared" si="927"/>
        <v>4.3006716003852752E-3</v>
      </c>
      <c r="H1915" s="118">
        <f t="shared" si="928"/>
        <v>46073</v>
      </c>
      <c r="I1915" s="118">
        <f t="shared" si="929"/>
        <v>46073</v>
      </c>
      <c r="J1915" s="119">
        <f t="shared" si="930"/>
        <v>21</v>
      </c>
      <c r="K1915" s="119">
        <f t="shared" si="931"/>
        <v>14</v>
      </c>
      <c r="L1915" s="8">
        <f t="shared" si="932"/>
        <v>1.00286506</v>
      </c>
      <c r="M1915" s="120">
        <f t="shared" si="933"/>
        <v>1.0043006699999999</v>
      </c>
      <c r="N1915" s="120">
        <f t="shared" si="934"/>
        <v>1.4004850878641986</v>
      </c>
      <c r="O1915" s="113">
        <f t="shared" si="935"/>
        <v>1.40449756</v>
      </c>
      <c r="P1915" s="113">
        <f t="shared" si="936"/>
        <v>1570.60414113</v>
      </c>
      <c r="Q1915" s="11">
        <f t="shared" si="937"/>
        <v>0</v>
      </c>
      <c r="R1915" s="30">
        <f t="shared" si="938"/>
        <v>0</v>
      </c>
      <c r="S1915" s="8">
        <f t="shared" si="939"/>
        <v>0</v>
      </c>
      <c r="T1915" s="122">
        <f t="shared" si="918"/>
        <v>0.13059999999999999</v>
      </c>
      <c r="U1915" s="121">
        <f t="shared" si="940"/>
        <v>14</v>
      </c>
      <c r="V1915" s="121">
        <v>252</v>
      </c>
      <c r="W1915" s="120">
        <f t="shared" si="941"/>
        <v>1.0068426640000001</v>
      </c>
      <c r="X1915" s="113">
        <f t="shared" si="921"/>
        <v>10.74711641</v>
      </c>
      <c r="Y1915" s="113">
        <f t="shared" si="942"/>
        <v>0</v>
      </c>
      <c r="Z1915" s="125" t="str">
        <f t="shared" si="919"/>
        <v>J=</v>
      </c>
      <c r="AA1915" s="118">
        <f t="shared" si="920"/>
        <v>46073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>
        <f t="shared" si="917"/>
        <v>46061</v>
      </c>
      <c r="B1916" s="113">
        <f t="shared" si="924"/>
        <v>1581.35125754</v>
      </c>
      <c r="C1916" s="113">
        <f t="shared" si="925"/>
        <v>1118.26761816</v>
      </c>
      <c r="D1916" s="114">
        <f t="shared" si="926"/>
        <v>7245.38</v>
      </c>
      <c r="E1916" s="115">
        <f t="shared" si="922"/>
        <v>7276.54</v>
      </c>
      <c r="F1916" s="116">
        <f t="shared" si="923"/>
        <v>46011</v>
      </c>
      <c r="G1916" s="117">
        <f t="shared" si="927"/>
        <v>4.3006716003852752E-3</v>
      </c>
      <c r="H1916" s="118">
        <f t="shared" si="928"/>
        <v>46073</v>
      </c>
      <c r="I1916" s="118">
        <f t="shared" si="929"/>
        <v>46073</v>
      </c>
      <c r="J1916" s="119">
        <f t="shared" si="930"/>
        <v>21</v>
      </c>
      <c r="K1916" s="119">
        <f t="shared" si="931"/>
        <v>14</v>
      </c>
      <c r="L1916" s="8">
        <f t="shared" si="932"/>
        <v>1.00286506</v>
      </c>
      <c r="M1916" s="120">
        <f t="shared" si="933"/>
        <v>1.0043006699999999</v>
      </c>
      <c r="N1916" s="120">
        <f t="shared" si="934"/>
        <v>1.4004850878641986</v>
      </c>
      <c r="O1916" s="113">
        <f t="shared" si="935"/>
        <v>1.40449756</v>
      </c>
      <c r="P1916" s="113">
        <f t="shared" si="936"/>
        <v>1570.60414113</v>
      </c>
      <c r="Q1916" s="11">
        <f t="shared" si="937"/>
        <v>0</v>
      </c>
      <c r="R1916" s="30">
        <f t="shared" si="938"/>
        <v>0</v>
      </c>
      <c r="S1916" s="8">
        <f t="shared" si="939"/>
        <v>0</v>
      </c>
      <c r="T1916" s="122">
        <f t="shared" si="918"/>
        <v>0.13059999999999999</v>
      </c>
      <c r="U1916" s="121">
        <f t="shared" si="940"/>
        <v>14</v>
      </c>
      <c r="V1916" s="121">
        <v>252</v>
      </c>
      <c r="W1916" s="120">
        <f t="shared" si="941"/>
        <v>1.0068426640000001</v>
      </c>
      <c r="X1916" s="113">
        <f t="shared" si="921"/>
        <v>10.74711641</v>
      </c>
      <c r="Y1916" s="113">
        <f t="shared" si="942"/>
        <v>0</v>
      </c>
      <c r="Z1916" s="125" t="str">
        <f t="shared" si="919"/>
        <v>J=</v>
      </c>
      <c r="AA1916" s="118">
        <f t="shared" si="920"/>
        <v>46073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>
        <f t="shared" si="917"/>
        <v>46062</v>
      </c>
      <c r="B1917" s="113">
        <f t="shared" si="924"/>
        <v>1581.35125754</v>
      </c>
      <c r="C1917" s="113">
        <f t="shared" si="925"/>
        <v>1118.26761816</v>
      </c>
      <c r="D1917" s="114">
        <f t="shared" si="926"/>
        <v>7245.38</v>
      </c>
      <c r="E1917" s="115">
        <f t="shared" si="922"/>
        <v>7276.54</v>
      </c>
      <c r="F1917" s="116">
        <f t="shared" si="923"/>
        <v>46011</v>
      </c>
      <c r="G1917" s="117">
        <f t="shared" si="927"/>
        <v>4.3006716003852752E-3</v>
      </c>
      <c r="H1917" s="118">
        <f t="shared" si="928"/>
        <v>46073</v>
      </c>
      <c r="I1917" s="118">
        <f t="shared" si="929"/>
        <v>46073</v>
      </c>
      <c r="J1917" s="119">
        <f t="shared" si="930"/>
        <v>21</v>
      </c>
      <c r="K1917" s="119">
        <f t="shared" si="931"/>
        <v>14</v>
      </c>
      <c r="L1917" s="8">
        <f t="shared" si="932"/>
        <v>1.00286506</v>
      </c>
      <c r="M1917" s="120">
        <f t="shared" si="933"/>
        <v>1.0043006699999999</v>
      </c>
      <c r="N1917" s="120">
        <f t="shared" si="934"/>
        <v>1.4004850878641986</v>
      </c>
      <c r="O1917" s="113">
        <f t="shared" si="935"/>
        <v>1.40449756</v>
      </c>
      <c r="P1917" s="113">
        <f t="shared" si="936"/>
        <v>1570.60414113</v>
      </c>
      <c r="Q1917" s="11">
        <f t="shared" si="937"/>
        <v>0</v>
      </c>
      <c r="R1917" s="30">
        <f t="shared" si="938"/>
        <v>0</v>
      </c>
      <c r="S1917" s="8">
        <f t="shared" si="939"/>
        <v>0</v>
      </c>
      <c r="T1917" s="122">
        <f t="shared" si="918"/>
        <v>0.13059999999999999</v>
      </c>
      <c r="U1917" s="121">
        <f t="shared" si="940"/>
        <v>14</v>
      </c>
      <c r="V1917" s="121">
        <v>252</v>
      </c>
      <c r="W1917" s="120">
        <f t="shared" si="941"/>
        <v>1.0068426640000001</v>
      </c>
      <c r="X1917" s="113">
        <f t="shared" si="921"/>
        <v>10.74711641</v>
      </c>
      <c r="Y1917" s="113">
        <f t="shared" si="942"/>
        <v>0</v>
      </c>
      <c r="Z1917" s="125" t="str">
        <f t="shared" si="919"/>
        <v>J=</v>
      </c>
      <c r="AA1917" s="118">
        <f t="shared" si="920"/>
        <v>46073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>
        <f t="shared" si="917"/>
        <v>46063</v>
      </c>
      <c r="B1918" s="113">
        <f t="shared" si="924"/>
        <v>1582.44505723</v>
      </c>
      <c r="C1918" s="113">
        <f t="shared" si="925"/>
        <v>1118.26761816</v>
      </c>
      <c r="D1918" s="114">
        <f t="shared" si="926"/>
        <v>7245.38</v>
      </c>
      <c r="E1918" s="115">
        <f t="shared" si="922"/>
        <v>7276.54</v>
      </c>
      <c r="F1918" s="116">
        <f t="shared" si="923"/>
        <v>46011</v>
      </c>
      <c r="G1918" s="117">
        <f t="shared" si="927"/>
        <v>4.3006716003852752E-3</v>
      </c>
      <c r="H1918" s="118">
        <f t="shared" si="928"/>
        <v>46073</v>
      </c>
      <c r="I1918" s="118">
        <f t="shared" si="929"/>
        <v>46073</v>
      </c>
      <c r="J1918" s="119">
        <f t="shared" si="930"/>
        <v>21</v>
      </c>
      <c r="K1918" s="119">
        <f t="shared" si="931"/>
        <v>15</v>
      </c>
      <c r="L1918" s="8">
        <f t="shared" si="932"/>
        <v>1.00307002</v>
      </c>
      <c r="M1918" s="120">
        <f t="shared" si="933"/>
        <v>1.0043006699999999</v>
      </c>
      <c r="N1918" s="120">
        <f t="shared" si="934"/>
        <v>1.4004850878641986</v>
      </c>
      <c r="O1918" s="113">
        <f t="shared" si="935"/>
        <v>1.4047845999999999</v>
      </c>
      <c r="P1918" s="113">
        <f t="shared" si="936"/>
        <v>1570.9251286599999</v>
      </c>
      <c r="Q1918" s="11">
        <f t="shared" si="937"/>
        <v>0</v>
      </c>
      <c r="R1918" s="30">
        <f t="shared" si="938"/>
        <v>0</v>
      </c>
      <c r="S1918" s="8">
        <f t="shared" si="939"/>
        <v>0</v>
      </c>
      <c r="T1918" s="122">
        <f t="shared" si="918"/>
        <v>0.13059999999999999</v>
      </c>
      <c r="U1918" s="121">
        <f t="shared" si="940"/>
        <v>15</v>
      </c>
      <c r="V1918" s="121">
        <v>252</v>
      </c>
      <c r="W1918" s="120">
        <f t="shared" si="941"/>
        <v>1.0073332129999999</v>
      </c>
      <c r="X1918" s="113">
        <f t="shared" si="921"/>
        <v>11.519928569999999</v>
      </c>
      <c r="Y1918" s="113">
        <f t="shared" si="942"/>
        <v>0</v>
      </c>
      <c r="Z1918" s="125" t="str">
        <f t="shared" si="919"/>
        <v>J=</v>
      </c>
      <c r="AA1918" s="118">
        <f t="shared" si="920"/>
        <v>46073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>
        <f t="shared" si="917"/>
        <v>46064</v>
      </c>
      <c r="B1919" s="113">
        <f t="shared" si="924"/>
        <v>1583.53961658</v>
      </c>
      <c r="C1919" s="113">
        <f t="shared" si="925"/>
        <v>1118.26761816</v>
      </c>
      <c r="D1919" s="114">
        <f t="shared" si="926"/>
        <v>7245.38</v>
      </c>
      <c r="E1919" s="115">
        <f t="shared" si="922"/>
        <v>7276.54</v>
      </c>
      <c r="F1919" s="116">
        <f t="shared" si="923"/>
        <v>46011</v>
      </c>
      <c r="G1919" s="117">
        <f t="shared" si="927"/>
        <v>4.3006716003852752E-3</v>
      </c>
      <c r="H1919" s="118">
        <f t="shared" si="928"/>
        <v>46073</v>
      </c>
      <c r="I1919" s="118">
        <f t="shared" si="929"/>
        <v>46073</v>
      </c>
      <c r="J1919" s="119">
        <f t="shared" si="930"/>
        <v>21</v>
      </c>
      <c r="K1919" s="119">
        <f t="shared" si="931"/>
        <v>16</v>
      </c>
      <c r="L1919" s="8">
        <f t="shared" si="932"/>
        <v>1.00327502</v>
      </c>
      <c r="M1919" s="120">
        <f t="shared" si="933"/>
        <v>1.0043006699999999</v>
      </c>
      <c r="N1919" s="120">
        <f t="shared" si="934"/>
        <v>1.4004850878641986</v>
      </c>
      <c r="O1919" s="113">
        <f t="shared" si="935"/>
        <v>1.4050716999999999</v>
      </c>
      <c r="P1919" s="113">
        <f t="shared" si="936"/>
        <v>1571.2461833</v>
      </c>
      <c r="Q1919" s="11">
        <f t="shared" si="937"/>
        <v>0</v>
      </c>
      <c r="R1919" s="30">
        <f t="shared" si="938"/>
        <v>0</v>
      </c>
      <c r="S1919" s="8">
        <f t="shared" si="939"/>
        <v>0</v>
      </c>
      <c r="T1919" s="122">
        <f t="shared" si="918"/>
        <v>0.13059999999999999</v>
      </c>
      <c r="U1919" s="121">
        <f t="shared" si="940"/>
        <v>16</v>
      </c>
      <c r="V1919" s="121">
        <v>252</v>
      </c>
      <c r="W1919" s="120">
        <f t="shared" si="941"/>
        <v>1.007824002</v>
      </c>
      <c r="X1919" s="113">
        <f t="shared" si="921"/>
        <v>12.29343328</v>
      </c>
      <c r="Y1919" s="113">
        <f t="shared" si="942"/>
        <v>0</v>
      </c>
      <c r="Z1919" s="125" t="str">
        <f t="shared" si="919"/>
        <v>J=</v>
      </c>
      <c r="AA1919" s="118">
        <f t="shared" si="920"/>
        <v>46073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>
        <f t="shared" si="917"/>
        <v>46065</v>
      </c>
      <c r="B1920" s="113">
        <f t="shared" si="924"/>
        <v>1584.6349455899999</v>
      </c>
      <c r="C1920" s="113">
        <f t="shared" si="925"/>
        <v>1118.26761816</v>
      </c>
      <c r="D1920" s="114">
        <f t="shared" si="926"/>
        <v>7245.38</v>
      </c>
      <c r="E1920" s="115">
        <f t="shared" si="922"/>
        <v>7276.54</v>
      </c>
      <c r="F1920" s="116">
        <f t="shared" si="923"/>
        <v>46011</v>
      </c>
      <c r="G1920" s="117">
        <f t="shared" si="927"/>
        <v>4.3006716003852752E-3</v>
      </c>
      <c r="H1920" s="118">
        <f t="shared" si="928"/>
        <v>46073</v>
      </c>
      <c r="I1920" s="118">
        <f t="shared" si="929"/>
        <v>46073</v>
      </c>
      <c r="J1920" s="119">
        <f t="shared" si="930"/>
        <v>21</v>
      </c>
      <c r="K1920" s="119">
        <f t="shared" si="931"/>
        <v>17</v>
      </c>
      <c r="L1920" s="8">
        <f t="shared" si="932"/>
        <v>1.0034800699999999</v>
      </c>
      <c r="M1920" s="120">
        <f t="shared" si="933"/>
        <v>1.0043006699999999</v>
      </c>
      <c r="N1920" s="120">
        <f t="shared" si="934"/>
        <v>1.4004850878641986</v>
      </c>
      <c r="O1920" s="113">
        <f t="shared" si="935"/>
        <v>1.4053588699999999</v>
      </c>
      <c r="P1920" s="113">
        <f t="shared" si="936"/>
        <v>1571.5673162099999</v>
      </c>
      <c r="Q1920" s="11">
        <f t="shared" si="937"/>
        <v>0</v>
      </c>
      <c r="R1920" s="30">
        <f t="shared" si="938"/>
        <v>0</v>
      </c>
      <c r="S1920" s="8">
        <f t="shared" si="939"/>
        <v>0</v>
      </c>
      <c r="T1920" s="122">
        <f t="shared" si="918"/>
        <v>0.13059999999999999</v>
      </c>
      <c r="U1920" s="121">
        <f t="shared" si="940"/>
        <v>17</v>
      </c>
      <c r="V1920" s="121">
        <v>252</v>
      </c>
      <c r="W1920" s="120">
        <f t="shared" si="941"/>
        <v>1.0083150299999999</v>
      </c>
      <c r="X1920" s="113">
        <f t="shared" si="921"/>
        <v>13.06762938</v>
      </c>
      <c r="Y1920" s="113">
        <f t="shared" si="942"/>
        <v>0</v>
      </c>
      <c r="Z1920" s="125" t="str">
        <f t="shared" si="919"/>
        <v>J=</v>
      </c>
      <c r="AA1920" s="118">
        <f t="shared" si="920"/>
        <v>46073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>
        <f t="shared" si="917"/>
        <v>46066</v>
      </c>
      <c r="B1921" s="113">
        <f t="shared" si="924"/>
        <v>1585.73101077</v>
      </c>
      <c r="C1921" s="113">
        <f t="shared" si="925"/>
        <v>1118.26761816</v>
      </c>
      <c r="D1921" s="114">
        <f t="shared" si="926"/>
        <v>7245.38</v>
      </c>
      <c r="E1921" s="115">
        <f t="shared" si="922"/>
        <v>7276.54</v>
      </c>
      <c r="F1921" s="116">
        <f t="shared" si="923"/>
        <v>46011</v>
      </c>
      <c r="G1921" s="117">
        <f t="shared" si="927"/>
        <v>4.3006716003852752E-3</v>
      </c>
      <c r="H1921" s="118">
        <f t="shared" si="928"/>
        <v>46073</v>
      </c>
      <c r="I1921" s="118">
        <f t="shared" si="929"/>
        <v>46073</v>
      </c>
      <c r="J1921" s="119">
        <f t="shared" si="930"/>
        <v>21</v>
      </c>
      <c r="K1921" s="119">
        <f t="shared" si="931"/>
        <v>18</v>
      </c>
      <c r="L1921" s="8">
        <f t="shared" si="932"/>
        <v>1.0036851499999999</v>
      </c>
      <c r="M1921" s="120">
        <f t="shared" si="933"/>
        <v>1.0043006699999999</v>
      </c>
      <c r="N1921" s="120">
        <f t="shared" si="934"/>
        <v>1.4004850878641986</v>
      </c>
      <c r="O1921" s="113">
        <f t="shared" si="935"/>
        <v>1.4056460799999999</v>
      </c>
      <c r="P1921" s="113">
        <f t="shared" si="936"/>
        <v>1571.88849385</v>
      </c>
      <c r="Q1921" s="11">
        <f t="shared" si="937"/>
        <v>0</v>
      </c>
      <c r="R1921" s="30">
        <f t="shared" si="938"/>
        <v>0</v>
      </c>
      <c r="S1921" s="8">
        <f t="shared" si="939"/>
        <v>0</v>
      </c>
      <c r="T1921" s="122">
        <f t="shared" si="918"/>
        <v>0.13059999999999999</v>
      </c>
      <c r="U1921" s="121">
        <f t="shared" si="940"/>
        <v>18</v>
      </c>
      <c r="V1921" s="121">
        <v>252</v>
      </c>
      <c r="W1921" s="120">
        <f t="shared" si="941"/>
        <v>1.008806297</v>
      </c>
      <c r="X1921" s="113">
        <f t="shared" si="921"/>
        <v>13.84251692</v>
      </c>
      <c r="Y1921" s="113">
        <f t="shared" si="942"/>
        <v>0</v>
      </c>
      <c r="Z1921" s="125" t="str">
        <f t="shared" si="919"/>
        <v>J=</v>
      </c>
      <c r="AA1921" s="118">
        <f t="shared" si="920"/>
        <v>46073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>
        <f t="shared" si="917"/>
        <v>46067</v>
      </c>
      <c r="B1922" s="113">
        <f t="shared" si="924"/>
        <v>1586.82784629</v>
      </c>
      <c r="C1922" s="113">
        <f t="shared" si="925"/>
        <v>1118.26761816</v>
      </c>
      <c r="D1922" s="114">
        <f t="shared" si="926"/>
        <v>7245.38</v>
      </c>
      <c r="E1922" s="115">
        <f t="shared" si="922"/>
        <v>7276.54</v>
      </c>
      <c r="F1922" s="116">
        <f t="shared" si="923"/>
        <v>46011</v>
      </c>
      <c r="G1922" s="117">
        <f t="shared" si="927"/>
        <v>4.3006716003852752E-3</v>
      </c>
      <c r="H1922" s="118">
        <f t="shared" si="928"/>
        <v>46073</v>
      </c>
      <c r="I1922" s="118">
        <f t="shared" si="929"/>
        <v>46073</v>
      </c>
      <c r="J1922" s="119">
        <f t="shared" si="930"/>
        <v>21</v>
      </c>
      <c r="K1922" s="119">
        <f t="shared" si="931"/>
        <v>19</v>
      </c>
      <c r="L1922" s="8">
        <f t="shared" si="932"/>
        <v>1.00389028</v>
      </c>
      <c r="M1922" s="120">
        <f t="shared" si="933"/>
        <v>1.0043006699999999</v>
      </c>
      <c r="N1922" s="120">
        <f t="shared" si="934"/>
        <v>1.4004850878641986</v>
      </c>
      <c r="O1922" s="113">
        <f t="shared" si="935"/>
        <v>1.4059333599999999</v>
      </c>
      <c r="P1922" s="113">
        <f t="shared" si="936"/>
        <v>1572.2097497699999</v>
      </c>
      <c r="Q1922" s="11">
        <f t="shared" si="937"/>
        <v>0</v>
      </c>
      <c r="R1922" s="30">
        <f t="shared" si="938"/>
        <v>0</v>
      </c>
      <c r="S1922" s="8">
        <f t="shared" si="939"/>
        <v>0</v>
      </c>
      <c r="T1922" s="122">
        <f t="shared" si="918"/>
        <v>0.13059999999999999</v>
      </c>
      <c r="U1922" s="121">
        <f t="shared" si="940"/>
        <v>19</v>
      </c>
      <c r="V1922" s="121">
        <v>252</v>
      </c>
      <c r="W1922" s="120">
        <f t="shared" si="941"/>
        <v>1.0092978029999999</v>
      </c>
      <c r="X1922" s="113">
        <f t="shared" si="921"/>
        <v>14.61809652</v>
      </c>
      <c r="Y1922" s="113">
        <f t="shared" si="942"/>
        <v>0</v>
      </c>
      <c r="Z1922" s="125" t="str">
        <f t="shared" si="919"/>
        <v>J=</v>
      </c>
      <c r="AA1922" s="118">
        <f t="shared" si="920"/>
        <v>46073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>
        <f t="shared" si="917"/>
        <v>46068</v>
      </c>
      <c r="B1923" s="113">
        <f t="shared" si="924"/>
        <v>1586.82784629</v>
      </c>
      <c r="C1923" s="113">
        <f t="shared" si="925"/>
        <v>1118.26761816</v>
      </c>
      <c r="D1923" s="114">
        <f t="shared" si="926"/>
        <v>7245.38</v>
      </c>
      <c r="E1923" s="115">
        <f t="shared" si="922"/>
        <v>7276.54</v>
      </c>
      <c r="F1923" s="116">
        <f t="shared" si="923"/>
        <v>46011</v>
      </c>
      <c r="G1923" s="117">
        <f t="shared" si="927"/>
        <v>4.3006716003852752E-3</v>
      </c>
      <c r="H1923" s="118">
        <f t="shared" si="928"/>
        <v>46073</v>
      </c>
      <c r="I1923" s="118">
        <f t="shared" si="929"/>
        <v>46073</v>
      </c>
      <c r="J1923" s="119">
        <f t="shared" si="930"/>
        <v>21</v>
      </c>
      <c r="K1923" s="119">
        <f t="shared" si="931"/>
        <v>19</v>
      </c>
      <c r="L1923" s="8">
        <f t="shared" si="932"/>
        <v>1.00389028</v>
      </c>
      <c r="M1923" s="120">
        <f t="shared" si="933"/>
        <v>1.0043006699999999</v>
      </c>
      <c r="N1923" s="120">
        <f t="shared" si="934"/>
        <v>1.4004850878641986</v>
      </c>
      <c r="O1923" s="113">
        <f t="shared" si="935"/>
        <v>1.4059333599999999</v>
      </c>
      <c r="P1923" s="113">
        <f t="shared" si="936"/>
        <v>1572.2097497699999</v>
      </c>
      <c r="Q1923" s="11">
        <f t="shared" si="937"/>
        <v>0</v>
      </c>
      <c r="R1923" s="30">
        <f t="shared" si="938"/>
        <v>0</v>
      </c>
      <c r="S1923" s="8">
        <f t="shared" si="939"/>
        <v>0</v>
      </c>
      <c r="T1923" s="122">
        <f t="shared" si="918"/>
        <v>0.13059999999999999</v>
      </c>
      <c r="U1923" s="121">
        <f t="shared" si="940"/>
        <v>19</v>
      </c>
      <c r="V1923" s="121">
        <v>252</v>
      </c>
      <c r="W1923" s="120">
        <f t="shared" si="941"/>
        <v>1.0092978029999999</v>
      </c>
      <c r="X1923" s="113">
        <f t="shared" si="921"/>
        <v>14.61809652</v>
      </c>
      <c r="Y1923" s="113">
        <f t="shared" si="942"/>
        <v>0</v>
      </c>
      <c r="Z1923" s="125" t="str">
        <f t="shared" si="919"/>
        <v>J=</v>
      </c>
      <c r="AA1923" s="118">
        <f t="shared" si="920"/>
        <v>46073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>
        <f t="shared" si="917"/>
        <v>46069</v>
      </c>
      <c r="B1924" s="113">
        <f t="shared" si="924"/>
        <v>1586.82784629</v>
      </c>
      <c r="C1924" s="113">
        <f t="shared" si="925"/>
        <v>1118.26761816</v>
      </c>
      <c r="D1924" s="114">
        <f t="shared" si="926"/>
        <v>7245.38</v>
      </c>
      <c r="E1924" s="115">
        <f t="shared" si="922"/>
        <v>7276.54</v>
      </c>
      <c r="F1924" s="116">
        <f t="shared" si="923"/>
        <v>46011</v>
      </c>
      <c r="G1924" s="117">
        <f t="shared" si="927"/>
        <v>4.3006716003852752E-3</v>
      </c>
      <c r="H1924" s="118">
        <f t="shared" si="928"/>
        <v>46073</v>
      </c>
      <c r="I1924" s="118">
        <f t="shared" si="929"/>
        <v>46073</v>
      </c>
      <c r="J1924" s="119">
        <f t="shared" si="930"/>
        <v>21</v>
      </c>
      <c r="K1924" s="119">
        <f t="shared" si="931"/>
        <v>19</v>
      </c>
      <c r="L1924" s="8">
        <f t="shared" si="932"/>
        <v>1.00389028</v>
      </c>
      <c r="M1924" s="120">
        <f t="shared" si="933"/>
        <v>1.0043006699999999</v>
      </c>
      <c r="N1924" s="120">
        <f t="shared" si="934"/>
        <v>1.4004850878641986</v>
      </c>
      <c r="O1924" s="113">
        <f t="shared" si="935"/>
        <v>1.4059333599999999</v>
      </c>
      <c r="P1924" s="113">
        <f t="shared" si="936"/>
        <v>1572.2097497699999</v>
      </c>
      <c r="Q1924" s="11">
        <f t="shared" si="937"/>
        <v>0</v>
      </c>
      <c r="R1924" s="30">
        <f t="shared" si="938"/>
        <v>0</v>
      </c>
      <c r="S1924" s="8">
        <f t="shared" si="939"/>
        <v>0</v>
      </c>
      <c r="T1924" s="122">
        <f t="shared" si="918"/>
        <v>0.13059999999999999</v>
      </c>
      <c r="U1924" s="121">
        <f t="shared" si="940"/>
        <v>19</v>
      </c>
      <c r="V1924" s="121">
        <v>252</v>
      </c>
      <c r="W1924" s="120">
        <f t="shared" si="941"/>
        <v>1.0092978029999999</v>
      </c>
      <c r="X1924" s="113">
        <f t="shared" si="921"/>
        <v>14.61809652</v>
      </c>
      <c r="Y1924" s="113">
        <f t="shared" si="942"/>
        <v>0</v>
      </c>
      <c r="Z1924" s="125" t="str">
        <f t="shared" si="919"/>
        <v>J=</v>
      </c>
      <c r="AA1924" s="118">
        <f t="shared" si="920"/>
        <v>46073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>
        <f t="shared" si="917"/>
        <v>46070</v>
      </c>
      <c r="B1925" s="113">
        <f t="shared" si="924"/>
        <v>1586.82784629</v>
      </c>
      <c r="C1925" s="113">
        <f t="shared" si="925"/>
        <v>1118.26761816</v>
      </c>
      <c r="D1925" s="114">
        <f t="shared" si="926"/>
        <v>7245.38</v>
      </c>
      <c r="E1925" s="115">
        <f t="shared" si="922"/>
        <v>7276.54</v>
      </c>
      <c r="F1925" s="116">
        <f t="shared" si="923"/>
        <v>46011</v>
      </c>
      <c r="G1925" s="117">
        <f t="shared" si="927"/>
        <v>4.3006716003852752E-3</v>
      </c>
      <c r="H1925" s="118">
        <f t="shared" si="928"/>
        <v>46073</v>
      </c>
      <c r="I1925" s="118">
        <f t="shared" si="929"/>
        <v>46073</v>
      </c>
      <c r="J1925" s="119">
        <f t="shared" si="930"/>
        <v>21</v>
      </c>
      <c r="K1925" s="119">
        <f t="shared" si="931"/>
        <v>19</v>
      </c>
      <c r="L1925" s="8">
        <f t="shared" si="932"/>
        <v>1.00389028</v>
      </c>
      <c r="M1925" s="120">
        <f t="shared" si="933"/>
        <v>1.0043006699999999</v>
      </c>
      <c r="N1925" s="120">
        <f t="shared" si="934"/>
        <v>1.4004850878641986</v>
      </c>
      <c r="O1925" s="113">
        <f t="shared" si="935"/>
        <v>1.4059333599999999</v>
      </c>
      <c r="P1925" s="113">
        <f t="shared" si="936"/>
        <v>1572.2097497699999</v>
      </c>
      <c r="Q1925" s="11">
        <f t="shared" si="937"/>
        <v>0</v>
      </c>
      <c r="R1925" s="30">
        <f t="shared" si="938"/>
        <v>0</v>
      </c>
      <c r="S1925" s="8">
        <f t="shared" si="939"/>
        <v>0</v>
      </c>
      <c r="T1925" s="122">
        <f t="shared" si="918"/>
        <v>0.13059999999999999</v>
      </c>
      <c r="U1925" s="121">
        <f t="shared" si="940"/>
        <v>19</v>
      </c>
      <c r="V1925" s="121">
        <v>252</v>
      </c>
      <c r="W1925" s="120">
        <f t="shared" si="941"/>
        <v>1.0092978029999999</v>
      </c>
      <c r="X1925" s="113">
        <f t="shared" si="921"/>
        <v>14.61809652</v>
      </c>
      <c r="Y1925" s="113">
        <f t="shared" si="942"/>
        <v>0</v>
      </c>
      <c r="Z1925" s="125" t="str">
        <f t="shared" si="919"/>
        <v>J=</v>
      </c>
      <c r="AA1925" s="118">
        <f t="shared" si="920"/>
        <v>46073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>
        <f t="shared" si="917"/>
        <v>46071</v>
      </c>
      <c r="B1926" s="113">
        <f t="shared" si="924"/>
        <v>1586.82784629</v>
      </c>
      <c r="C1926" s="113">
        <f t="shared" si="925"/>
        <v>1118.26761816</v>
      </c>
      <c r="D1926" s="114">
        <f t="shared" si="926"/>
        <v>7245.38</v>
      </c>
      <c r="E1926" s="115">
        <f t="shared" si="922"/>
        <v>7276.54</v>
      </c>
      <c r="F1926" s="116">
        <f t="shared" si="923"/>
        <v>46011</v>
      </c>
      <c r="G1926" s="117">
        <f t="shared" si="927"/>
        <v>4.3006716003852752E-3</v>
      </c>
      <c r="H1926" s="118">
        <f t="shared" si="928"/>
        <v>46073</v>
      </c>
      <c r="I1926" s="118">
        <f t="shared" si="929"/>
        <v>46073</v>
      </c>
      <c r="J1926" s="119">
        <f t="shared" si="930"/>
        <v>21</v>
      </c>
      <c r="K1926" s="119">
        <f t="shared" si="931"/>
        <v>19</v>
      </c>
      <c r="L1926" s="8">
        <f t="shared" si="932"/>
        <v>1.00389028</v>
      </c>
      <c r="M1926" s="120">
        <f t="shared" si="933"/>
        <v>1.0043006699999999</v>
      </c>
      <c r="N1926" s="120">
        <f t="shared" si="934"/>
        <v>1.4004850878641986</v>
      </c>
      <c r="O1926" s="113">
        <f t="shared" si="935"/>
        <v>1.4059333599999999</v>
      </c>
      <c r="P1926" s="113">
        <f t="shared" si="936"/>
        <v>1572.2097497699999</v>
      </c>
      <c r="Q1926" s="11">
        <f t="shared" si="937"/>
        <v>0</v>
      </c>
      <c r="R1926" s="30">
        <f t="shared" si="938"/>
        <v>0</v>
      </c>
      <c r="S1926" s="8">
        <f t="shared" si="939"/>
        <v>0</v>
      </c>
      <c r="T1926" s="122">
        <f t="shared" si="918"/>
        <v>0.13059999999999999</v>
      </c>
      <c r="U1926" s="121">
        <f t="shared" si="940"/>
        <v>19</v>
      </c>
      <c r="V1926" s="121">
        <v>252</v>
      </c>
      <c r="W1926" s="120">
        <f t="shared" si="941"/>
        <v>1.0092978029999999</v>
      </c>
      <c r="X1926" s="113">
        <f t="shared" si="921"/>
        <v>14.61809652</v>
      </c>
      <c r="Y1926" s="113">
        <f t="shared" si="942"/>
        <v>0</v>
      </c>
      <c r="Z1926" s="125" t="str">
        <f t="shared" si="919"/>
        <v>J=</v>
      </c>
      <c r="AA1926" s="118">
        <f t="shared" si="920"/>
        <v>46073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>
        <f t="shared" si="917"/>
        <v>46072</v>
      </c>
      <c r="B1927" s="113">
        <f t="shared" si="924"/>
        <v>1587.9254427800001</v>
      </c>
      <c r="C1927" s="113">
        <f t="shared" si="925"/>
        <v>1118.26761816</v>
      </c>
      <c r="D1927" s="114">
        <f t="shared" si="926"/>
        <v>7245.38</v>
      </c>
      <c r="E1927" s="115">
        <f t="shared" si="922"/>
        <v>7276.54</v>
      </c>
      <c r="F1927" s="116">
        <f t="shared" si="923"/>
        <v>46011</v>
      </c>
      <c r="G1927" s="117">
        <f t="shared" si="927"/>
        <v>4.3006716003852752E-3</v>
      </c>
      <c r="H1927" s="118">
        <f t="shared" si="928"/>
        <v>46073</v>
      </c>
      <c r="I1927" s="118">
        <f t="shared" si="929"/>
        <v>46073</v>
      </c>
      <c r="J1927" s="119">
        <f t="shared" si="930"/>
        <v>21</v>
      </c>
      <c r="K1927" s="119">
        <f t="shared" si="931"/>
        <v>20</v>
      </c>
      <c r="L1927" s="8">
        <f t="shared" si="932"/>
        <v>1.0040954499999999</v>
      </c>
      <c r="M1927" s="120">
        <f t="shared" si="933"/>
        <v>1.0043006699999999</v>
      </c>
      <c r="N1927" s="120">
        <f t="shared" si="934"/>
        <v>1.4004850878641986</v>
      </c>
      <c r="O1927" s="113">
        <f t="shared" si="935"/>
        <v>1.4062207</v>
      </c>
      <c r="P1927" s="113">
        <f t="shared" si="936"/>
        <v>1572.5310727900001</v>
      </c>
      <c r="Q1927" s="11">
        <f t="shared" si="937"/>
        <v>0</v>
      </c>
      <c r="R1927" s="30">
        <f t="shared" si="938"/>
        <v>0</v>
      </c>
      <c r="S1927" s="8">
        <f t="shared" si="939"/>
        <v>0</v>
      </c>
      <c r="T1927" s="122">
        <f t="shared" si="918"/>
        <v>0.13059999999999999</v>
      </c>
      <c r="U1927" s="121">
        <f t="shared" si="940"/>
        <v>20</v>
      </c>
      <c r="V1927" s="121">
        <v>252</v>
      </c>
      <c r="W1927" s="120">
        <f t="shared" si="941"/>
        <v>1.009789549</v>
      </c>
      <c r="X1927" s="113">
        <f t="shared" si="921"/>
        <v>15.39436999</v>
      </c>
      <c r="Y1927" s="113">
        <f t="shared" si="942"/>
        <v>0</v>
      </c>
      <c r="Z1927" s="125" t="str">
        <f t="shared" si="919"/>
        <v>J=</v>
      </c>
      <c r="AA1927" s="118">
        <f t="shared" si="920"/>
        <v>46073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>
        <f t="shared" si="917"/>
        <v>46073</v>
      </c>
      <c r="B1928" s="113">
        <f t="shared" si="924"/>
        <v>1589.02381027</v>
      </c>
      <c r="C1928" s="113">
        <f t="shared" si="925"/>
        <v>1118.26761816</v>
      </c>
      <c r="D1928" s="114">
        <f t="shared" si="926"/>
        <v>7245.38</v>
      </c>
      <c r="E1928" s="115">
        <f t="shared" si="922"/>
        <v>7276.54</v>
      </c>
      <c r="F1928" s="116">
        <f t="shared" si="923"/>
        <v>46011</v>
      </c>
      <c r="G1928" s="117">
        <f t="shared" si="927"/>
        <v>4.3006716003852752E-3</v>
      </c>
      <c r="H1928" s="118">
        <f t="shared" si="928"/>
        <v>46101</v>
      </c>
      <c r="I1928" s="118">
        <f t="shared" si="929"/>
        <v>46073</v>
      </c>
      <c r="J1928" s="119">
        <f t="shared" si="930"/>
        <v>21</v>
      </c>
      <c r="K1928" s="119">
        <f t="shared" si="931"/>
        <v>21</v>
      </c>
      <c r="L1928" s="8">
        <f t="shared" si="932"/>
        <v>1.0043006699999999</v>
      </c>
      <c r="M1928" s="120">
        <f t="shared" si="933"/>
        <v>1.0043006699999999</v>
      </c>
      <c r="N1928" s="120">
        <f t="shared" si="934"/>
        <v>1.4004850878641986</v>
      </c>
      <c r="O1928" s="113">
        <f t="shared" si="935"/>
        <v>1.4065081100000001</v>
      </c>
      <c r="P1928" s="113">
        <f t="shared" si="936"/>
        <v>1572.85247409</v>
      </c>
      <c r="Q1928" s="11">
        <f t="shared" si="937"/>
        <v>63</v>
      </c>
      <c r="R1928" s="30">
        <f t="shared" si="938"/>
        <v>0</v>
      </c>
      <c r="S1928" s="8">
        <f t="shared" si="939"/>
        <v>0</v>
      </c>
      <c r="T1928" s="122">
        <f t="shared" si="918"/>
        <v>0.13059999999999999</v>
      </c>
      <c r="U1928" s="121">
        <f t="shared" si="940"/>
        <v>21</v>
      </c>
      <c r="V1928" s="121">
        <v>252</v>
      </c>
      <c r="W1928" s="120">
        <f t="shared" si="941"/>
        <v>1.010281534</v>
      </c>
      <c r="X1928" s="113">
        <f t="shared" si="921"/>
        <v>16.171336180000001</v>
      </c>
      <c r="Y1928" s="113">
        <f t="shared" si="942"/>
        <v>16.171336180000001</v>
      </c>
      <c r="Z1928" s="125" t="str">
        <f t="shared" si="919"/>
        <v>J=</v>
      </c>
      <c r="AA1928" s="118">
        <f t="shared" si="920"/>
        <v>46073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>
        <f t="shared" si="917"/>
        <v>46074</v>
      </c>
      <c r="B1929" s="113">
        <f t="shared" si="924"/>
        <v>1573.95647295</v>
      </c>
      <c r="C1929" s="113">
        <f t="shared" si="925"/>
        <v>1118.26761816</v>
      </c>
      <c r="D1929" s="114">
        <f t="shared" si="926"/>
        <v>7245.38</v>
      </c>
      <c r="E1929" s="115">
        <f t="shared" si="922"/>
        <v>7276.54</v>
      </c>
      <c r="F1929" s="116">
        <f t="shared" si="923"/>
        <v>46042</v>
      </c>
      <c r="G1929" s="117">
        <f t="shared" si="927"/>
        <v>4.3006716003852752E-3</v>
      </c>
      <c r="H1929" s="118">
        <f t="shared" si="928"/>
        <v>46101</v>
      </c>
      <c r="I1929" s="118">
        <f t="shared" si="929"/>
        <v>46101</v>
      </c>
      <c r="J1929" s="119">
        <f t="shared" si="930"/>
        <v>20</v>
      </c>
      <c r="K1929" s="119">
        <f t="shared" si="931"/>
        <v>1</v>
      </c>
      <c r="L1929" s="8">
        <f t="shared" si="932"/>
        <v>1.0002145899999999</v>
      </c>
      <c r="M1929" s="120">
        <f t="shared" si="933"/>
        <v>1.0043006699999999</v>
      </c>
      <c r="N1929" s="120">
        <f t="shared" si="934"/>
        <v>1.4065081120670233</v>
      </c>
      <c r="O1929" s="113">
        <f t="shared" si="935"/>
        <v>1.4068099300000001</v>
      </c>
      <c r="P1929" s="113">
        <f t="shared" si="936"/>
        <v>1573.18998962</v>
      </c>
      <c r="Q1929" s="11">
        <f t="shared" si="937"/>
        <v>0</v>
      </c>
      <c r="R1929" s="30">
        <f t="shared" si="938"/>
        <v>0</v>
      </c>
      <c r="S1929" s="8">
        <f t="shared" si="939"/>
        <v>0</v>
      </c>
      <c r="T1929" s="122">
        <f t="shared" si="918"/>
        <v>0.13059999999999999</v>
      </c>
      <c r="U1929" s="121">
        <f t="shared" si="940"/>
        <v>1</v>
      </c>
      <c r="V1929" s="121">
        <v>252</v>
      </c>
      <c r="W1929" s="120">
        <f t="shared" si="941"/>
        <v>1.000487216</v>
      </c>
      <c r="X1929" s="113">
        <f t="shared" si="921"/>
        <v>0.76648333000000002</v>
      </c>
      <c r="Y1929" s="113">
        <f t="shared" si="942"/>
        <v>0</v>
      </c>
      <c r="Z1929" s="125" t="str">
        <f t="shared" si="919"/>
        <v>J=</v>
      </c>
      <c r="AA1929" s="118">
        <f t="shared" si="920"/>
        <v>46101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>
        <f t="shared" si="917"/>
        <v>46075</v>
      </c>
      <c r="B1930" s="113">
        <f t="shared" si="924"/>
        <v>1573.95647295</v>
      </c>
      <c r="C1930" s="113">
        <f t="shared" si="925"/>
        <v>1118.26761816</v>
      </c>
      <c r="D1930" s="114">
        <f t="shared" si="926"/>
        <v>7245.38</v>
      </c>
      <c r="E1930" s="115">
        <f t="shared" si="922"/>
        <v>7276.54</v>
      </c>
      <c r="F1930" s="116">
        <f t="shared" si="923"/>
        <v>46042</v>
      </c>
      <c r="G1930" s="117">
        <f t="shared" si="927"/>
        <v>4.3006716003852752E-3</v>
      </c>
      <c r="H1930" s="118">
        <f t="shared" si="928"/>
        <v>46101</v>
      </c>
      <c r="I1930" s="118">
        <f t="shared" si="929"/>
        <v>46101</v>
      </c>
      <c r="J1930" s="119">
        <f t="shared" si="930"/>
        <v>20</v>
      </c>
      <c r="K1930" s="119">
        <f t="shared" si="931"/>
        <v>1</v>
      </c>
      <c r="L1930" s="8">
        <f t="shared" si="932"/>
        <v>1.0002145899999999</v>
      </c>
      <c r="M1930" s="120">
        <f t="shared" si="933"/>
        <v>1.0043006699999999</v>
      </c>
      <c r="N1930" s="120">
        <f t="shared" si="934"/>
        <v>1.4065081120670233</v>
      </c>
      <c r="O1930" s="113">
        <f t="shared" si="935"/>
        <v>1.4068099300000001</v>
      </c>
      <c r="P1930" s="113">
        <f t="shared" si="936"/>
        <v>1573.18998962</v>
      </c>
      <c r="Q1930" s="11">
        <f t="shared" si="937"/>
        <v>0</v>
      </c>
      <c r="R1930" s="30">
        <f t="shared" si="938"/>
        <v>0</v>
      </c>
      <c r="S1930" s="8">
        <f t="shared" si="939"/>
        <v>0</v>
      </c>
      <c r="T1930" s="122">
        <f t="shared" si="918"/>
        <v>0.13059999999999999</v>
      </c>
      <c r="U1930" s="121">
        <f t="shared" si="940"/>
        <v>1</v>
      </c>
      <c r="V1930" s="121">
        <v>252</v>
      </c>
      <c r="W1930" s="120">
        <f t="shared" si="941"/>
        <v>1.000487216</v>
      </c>
      <c r="X1930" s="113">
        <f t="shared" si="921"/>
        <v>0.76648333000000002</v>
      </c>
      <c r="Y1930" s="113">
        <f t="shared" si="942"/>
        <v>0</v>
      </c>
      <c r="Z1930" s="125" t="str">
        <f t="shared" si="919"/>
        <v>J=</v>
      </c>
      <c r="AA1930" s="118">
        <f t="shared" si="920"/>
        <v>46101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>
        <f t="shared" ref="A1931:A1994" si="943">(A1930+1)</f>
        <v>46076</v>
      </c>
      <c r="B1931" s="113">
        <f t="shared" si="924"/>
        <v>1573.95647295</v>
      </c>
      <c r="C1931" s="113">
        <f t="shared" si="925"/>
        <v>1118.26761816</v>
      </c>
      <c r="D1931" s="114">
        <f t="shared" si="926"/>
        <v>7245.38</v>
      </c>
      <c r="E1931" s="115">
        <f t="shared" si="922"/>
        <v>7276.54</v>
      </c>
      <c r="F1931" s="116">
        <f t="shared" si="923"/>
        <v>46042</v>
      </c>
      <c r="G1931" s="117">
        <f t="shared" si="927"/>
        <v>4.3006716003852752E-3</v>
      </c>
      <c r="H1931" s="118">
        <f t="shared" si="928"/>
        <v>46101</v>
      </c>
      <c r="I1931" s="118">
        <f t="shared" si="929"/>
        <v>46101</v>
      </c>
      <c r="J1931" s="119">
        <f t="shared" si="930"/>
        <v>20</v>
      </c>
      <c r="K1931" s="119">
        <f t="shared" si="931"/>
        <v>1</v>
      </c>
      <c r="L1931" s="8">
        <f t="shared" si="932"/>
        <v>1.0002145899999999</v>
      </c>
      <c r="M1931" s="120">
        <f t="shared" si="933"/>
        <v>1.0043006699999999</v>
      </c>
      <c r="N1931" s="120">
        <f t="shared" si="934"/>
        <v>1.4065081120670233</v>
      </c>
      <c r="O1931" s="113">
        <f t="shared" si="935"/>
        <v>1.4068099300000001</v>
      </c>
      <c r="P1931" s="113">
        <f t="shared" si="936"/>
        <v>1573.18998962</v>
      </c>
      <c r="Q1931" s="11">
        <f t="shared" si="937"/>
        <v>0</v>
      </c>
      <c r="R1931" s="30">
        <f t="shared" si="938"/>
        <v>0</v>
      </c>
      <c r="S1931" s="8">
        <f t="shared" si="939"/>
        <v>0</v>
      </c>
      <c r="T1931" s="122">
        <f t="shared" ref="T1931:T1994" si="944">(T1930)</f>
        <v>0.13059999999999999</v>
      </c>
      <c r="U1931" s="121">
        <f t="shared" si="940"/>
        <v>1</v>
      </c>
      <c r="V1931" s="121">
        <v>252</v>
      </c>
      <c r="W1931" s="120">
        <f t="shared" si="941"/>
        <v>1.000487216</v>
      </c>
      <c r="X1931" s="113">
        <f t="shared" si="921"/>
        <v>0.76648333000000002</v>
      </c>
      <c r="Y1931" s="113">
        <f t="shared" si="942"/>
        <v>0</v>
      </c>
      <c r="Z1931" s="125" t="str">
        <f t="shared" si="919"/>
        <v>J=</v>
      </c>
      <c r="AA1931" s="118">
        <f t="shared" si="920"/>
        <v>46101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>
        <f t="shared" si="943"/>
        <v>46077</v>
      </c>
      <c r="B1932" s="113">
        <f t="shared" si="924"/>
        <v>1575.06125198</v>
      </c>
      <c r="C1932" s="113">
        <f t="shared" si="925"/>
        <v>1118.26761816</v>
      </c>
      <c r="D1932" s="114">
        <f t="shared" si="926"/>
        <v>7245.38</v>
      </c>
      <c r="E1932" s="115">
        <f t="shared" si="922"/>
        <v>7276.54</v>
      </c>
      <c r="F1932" s="116">
        <f t="shared" si="923"/>
        <v>46042</v>
      </c>
      <c r="G1932" s="117">
        <f t="shared" si="927"/>
        <v>4.3006716003852752E-3</v>
      </c>
      <c r="H1932" s="118">
        <f t="shared" si="928"/>
        <v>46101</v>
      </c>
      <c r="I1932" s="118">
        <f t="shared" si="929"/>
        <v>46101</v>
      </c>
      <c r="J1932" s="119">
        <f t="shared" si="930"/>
        <v>20</v>
      </c>
      <c r="K1932" s="119">
        <f t="shared" si="931"/>
        <v>2</v>
      </c>
      <c r="L1932" s="8">
        <f t="shared" si="932"/>
        <v>1.0004292299999999</v>
      </c>
      <c r="M1932" s="120">
        <f t="shared" si="933"/>
        <v>1.0043006699999999</v>
      </c>
      <c r="N1932" s="120">
        <f t="shared" si="934"/>
        <v>1.4065081120670233</v>
      </c>
      <c r="O1932" s="113">
        <f t="shared" si="935"/>
        <v>1.4071118199999999</v>
      </c>
      <c r="P1932" s="113">
        <f t="shared" si="936"/>
        <v>1573.52758343</v>
      </c>
      <c r="Q1932" s="11">
        <f t="shared" si="937"/>
        <v>0</v>
      </c>
      <c r="R1932" s="30">
        <f t="shared" si="938"/>
        <v>0</v>
      </c>
      <c r="S1932" s="8">
        <f t="shared" si="939"/>
        <v>0</v>
      </c>
      <c r="T1932" s="122">
        <f t="shared" si="944"/>
        <v>0.13059999999999999</v>
      </c>
      <c r="U1932" s="121">
        <f t="shared" si="940"/>
        <v>2</v>
      </c>
      <c r="V1932" s="121">
        <v>252</v>
      </c>
      <c r="W1932" s="120">
        <f t="shared" si="941"/>
        <v>1.0009746690000001</v>
      </c>
      <c r="X1932" s="113">
        <f t="shared" si="921"/>
        <v>1.53366855</v>
      </c>
      <c r="Y1932" s="113">
        <f t="shared" si="942"/>
        <v>0</v>
      </c>
      <c r="Z1932" s="125" t="str">
        <f t="shared" ref="Z1932:Z1995" si="945">IF($Q1931&gt;0,VLOOKUP($A1931,$AD$10:$AM$170,9),Z1931)</f>
        <v>J=</v>
      </c>
      <c r="AA1932" s="118">
        <f t="shared" ref="AA1932:AA1995" si="946">IF($Q1931&gt;0,VLOOKUP($A1931,$AD$10:$AM$170,10),AA1931)</f>
        <v>46101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>
        <f t="shared" si="943"/>
        <v>46078</v>
      </c>
      <c r="B1933" s="113">
        <f t="shared" si="924"/>
        <v>1576.1668227299999</v>
      </c>
      <c r="C1933" s="113">
        <f t="shared" si="925"/>
        <v>1118.26761816</v>
      </c>
      <c r="D1933" s="114">
        <f t="shared" si="926"/>
        <v>7245.38</v>
      </c>
      <c r="E1933" s="115">
        <f t="shared" si="922"/>
        <v>7276.54</v>
      </c>
      <c r="F1933" s="116">
        <f t="shared" si="923"/>
        <v>46042</v>
      </c>
      <c r="G1933" s="117">
        <f t="shared" si="927"/>
        <v>4.3006716003852752E-3</v>
      </c>
      <c r="H1933" s="118">
        <f t="shared" si="928"/>
        <v>46101</v>
      </c>
      <c r="I1933" s="118">
        <f t="shared" si="929"/>
        <v>46101</v>
      </c>
      <c r="J1933" s="119">
        <f t="shared" si="930"/>
        <v>20</v>
      </c>
      <c r="K1933" s="119">
        <f t="shared" si="931"/>
        <v>3</v>
      </c>
      <c r="L1933" s="8">
        <f t="shared" si="932"/>
        <v>1.0006439199999999</v>
      </c>
      <c r="M1933" s="120">
        <f t="shared" si="933"/>
        <v>1.0043006699999999</v>
      </c>
      <c r="N1933" s="120">
        <f t="shared" si="934"/>
        <v>1.4065081120670233</v>
      </c>
      <c r="O1933" s="113">
        <f t="shared" si="935"/>
        <v>1.4074137900000001</v>
      </c>
      <c r="P1933" s="113">
        <f t="shared" si="936"/>
        <v>1573.8652666999999</v>
      </c>
      <c r="Q1933" s="11">
        <f t="shared" si="937"/>
        <v>0</v>
      </c>
      <c r="R1933" s="30">
        <f t="shared" si="938"/>
        <v>0</v>
      </c>
      <c r="S1933" s="8">
        <f t="shared" si="939"/>
        <v>0</v>
      </c>
      <c r="T1933" s="122">
        <f t="shared" si="944"/>
        <v>0.13059999999999999</v>
      </c>
      <c r="U1933" s="121">
        <f t="shared" si="940"/>
        <v>3</v>
      </c>
      <c r="V1933" s="121">
        <v>252</v>
      </c>
      <c r="W1933" s="120">
        <f t="shared" si="941"/>
        <v>1.001462359</v>
      </c>
      <c r="X1933" s="113">
        <f t="shared" si="921"/>
        <v>2.30155603</v>
      </c>
      <c r="Y1933" s="113">
        <f t="shared" si="942"/>
        <v>0</v>
      </c>
      <c r="Z1933" s="125" t="str">
        <f t="shared" si="945"/>
        <v>J=</v>
      </c>
      <c r="AA1933" s="118">
        <f t="shared" si="946"/>
        <v>46101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>
        <f t="shared" si="943"/>
        <v>46079</v>
      </c>
      <c r="B1934" s="113">
        <f t="shared" si="924"/>
        <v>1577.27315512</v>
      </c>
      <c r="C1934" s="113">
        <f t="shared" si="925"/>
        <v>1118.26761816</v>
      </c>
      <c r="D1934" s="114">
        <f t="shared" si="926"/>
        <v>7245.38</v>
      </c>
      <c r="E1934" s="115">
        <f t="shared" si="922"/>
        <v>7276.54</v>
      </c>
      <c r="F1934" s="116">
        <f t="shared" si="923"/>
        <v>46042</v>
      </c>
      <c r="G1934" s="117">
        <f t="shared" si="927"/>
        <v>4.3006716003852752E-3</v>
      </c>
      <c r="H1934" s="118">
        <f t="shared" si="928"/>
        <v>46101</v>
      </c>
      <c r="I1934" s="118">
        <f t="shared" si="929"/>
        <v>46101</v>
      </c>
      <c r="J1934" s="119">
        <f t="shared" si="930"/>
        <v>20</v>
      </c>
      <c r="K1934" s="119">
        <f t="shared" si="931"/>
        <v>4</v>
      </c>
      <c r="L1934" s="8">
        <f t="shared" si="932"/>
        <v>1.0008586500000001</v>
      </c>
      <c r="M1934" s="120">
        <f t="shared" si="933"/>
        <v>1.0043006699999999</v>
      </c>
      <c r="N1934" s="120">
        <f t="shared" si="934"/>
        <v>1.4065081120670233</v>
      </c>
      <c r="O1934" s="113">
        <f t="shared" si="935"/>
        <v>1.40771581</v>
      </c>
      <c r="P1934" s="113">
        <f t="shared" si="936"/>
        <v>1574.20300589</v>
      </c>
      <c r="Q1934" s="11">
        <f t="shared" si="937"/>
        <v>0</v>
      </c>
      <c r="R1934" s="30">
        <f t="shared" si="938"/>
        <v>0</v>
      </c>
      <c r="S1934" s="8">
        <f t="shared" si="939"/>
        <v>0</v>
      </c>
      <c r="T1934" s="122">
        <f t="shared" si="944"/>
        <v>0.13059999999999999</v>
      </c>
      <c r="U1934" s="121">
        <f t="shared" si="940"/>
        <v>4</v>
      </c>
      <c r="V1934" s="121">
        <v>252</v>
      </c>
      <c r="W1934" s="120">
        <f t="shared" si="941"/>
        <v>1.001950288</v>
      </c>
      <c r="X1934" s="113">
        <f t="shared" si="921"/>
        <v>3.0701492300000002</v>
      </c>
      <c r="Y1934" s="113">
        <f t="shared" si="942"/>
        <v>0</v>
      </c>
      <c r="Z1934" s="125" t="str">
        <f t="shared" si="945"/>
        <v>J=</v>
      </c>
      <c r="AA1934" s="118">
        <f t="shared" si="946"/>
        <v>46101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>
        <f t="shared" si="943"/>
        <v>46080</v>
      </c>
      <c r="B1935" s="113">
        <f t="shared" si="924"/>
        <v>1578.3802687099999</v>
      </c>
      <c r="C1935" s="113">
        <f t="shared" si="925"/>
        <v>1118.26761816</v>
      </c>
      <c r="D1935" s="114">
        <f t="shared" si="926"/>
        <v>7245.38</v>
      </c>
      <c r="E1935" s="115">
        <f t="shared" si="922"/>
        <v>7276.54</v>
      </c>
      <c r="F1935" s="116">
        <f t="shared" si="923"/>
        <v>46042</v>
      </c>
      <c r="G1935" s="117">
        <f t="shared" si="927"/>
        <v>4.3006716003852752E-3</v>
      </c>
      <c r="H1935" s="118">
        <f t="shared" si="928"/>
        <v>46101</v>
      </c>
      <c r="I1935" s="118">
        <f t="shared" si="929"/>
        <v>46101</v>
      </c>
      <c r="J1935" s="119">
        <f t="shared" si="930"/>
        <v>20</v>
      </c>
      <c r="K1935" s="119">
        <f t="shared" si="931"/>
        <v>5</v>
      </c>
      <c r="L1935" s="8">
        <f t="shared" si="932"/>
        <v>1.0010734299999999</v>
      </c>
      <c r="M1935" s="120">
        <f t="shared" si="933"/>
        <v>1.0043006699999999</v>
      </c>
      <c r="N1935" s="120">
        <f t="shared" si="934"/>
        <v>1.4065081120670233</v>
      </c>
      <c r="O1935" s="113">
        <f t="shared" si="935"/>
        <v>1.4080178999999999</v>
      </c>
      <c r="P1935" s="113">
        <f t="shared" si="936"/>
        <v>1574.54082335</v>
      </c>
      <c r="Q1935" s="11">
        <f t="shared" si="937"/>
        <v>0</v>
      </c>
      <c r="R1935" s="30">
        <f t="shared" si="938"/>
        <v>0</v>
      </c>
      <c r="S1935" s="8">
        <f t="shared" si="939"/>
        <v>0</v>
      </c>
      <c r="T1935" s="122">
        <f t="shared" si="944"/>
        <v>0.13059999999999999</v>
      </c>
      <c r="U1935" s="121">
        <f t="shared" si="940"/>
        <v>5</v>
      </c>
      <c r="V1935" s="121">
        <v>252</v>
      </c>
      <c r="W1935" s="120">
        <f t="shared" si="941"/>
        <v>1.002438454</v>
      </c>
      <c r="X1935" s="113">
        <f t="shared" si="921"/>
        <v>3.83944536</v>
      </c>
      <c r="Y1935" s="113">
        <f t="shared" si="942"/>
        <v>0</v>
      </c>
      <c r="Z1935" s="125" t="str">
        <f t="shared" si="945"/>
        <v>J=</v>
      </c>
      <c r="AA1935" s="118">
        <f t="shared" si="946"/>
        <v>46101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>
        <f t="shared" si="943"/>
        <v>46081</v>
      </c>
      <c r="B1936" s="113">
        <f t="shared" si="924"/>
        <v>1579.4881638999998</v>
      </c>
      <c r="C1936" s="113">
        <f t="shared" si="925"/>
        <v>1118.26761816</v>
      </c>
      <c r="D1936" s="114">
        <f t="shared" si="926"/>
        <v>7245.38</v>
      </c>
      <c r="E1936" s="115">
        <f t="shared" si="922"/>
        <v>7276.54</v>
      </c>
      <c r="F1936" s="116">
        <f t="shared" si="923"/>
        <v>46042</v>
      </c>
      <c r="G1936" s="117">
        <f t="shared" si="927"/>
        <v>4.3006716003852752E-3</v>
      </c>
      <c r="H1936" s="118">
        <f t="shared" si="928"/>
        <v>46101</v>
      </c>
      <c r="I1936" s="118">
        <f t="shared" si="929"/>
        <v>46101</v>
      </c>
      <c r="J1936" s="119">
        <f t="shared" si="930"/>
        <v>20</v>
      </c>
      <c r="K1936" s="119">
        <f t="shared" si="931"/>
        <v>6</v>
      </c>
      <c r="L1936" s="8">
        <f t="shared" si="932"/>
        <v>1.0012882599999999</v>
      </c>
      <c r="M1936" s="120">
        <f t="shared" si="933"/>
        <v>1.0043006699999999</v>
      </c>
      <c r="N1936" s="120">
        <f t="shared" si="934"/>
        <v>1.4065081120670233</v>
      </c>
      <c r="O1936" s="113">
        <f t="shared" si="935"/>
        <v>1.4083200600000001</v>
      </c>
      <c r="P1936" s="113">
        <f t="shared" si="936"/>
        <v>1574.8787190999999</v>
      </c>
      <c r="Q1936" s="11">
        <f t="shared" si="937"/>
        <v>0</v>
      </c>
      <c r="R1936" s="30">
        <f t="shared" si="938"/>
        <v>0</v>
      </c>
      <c r="S1936" s="8">
        <f t="shared" si="939"/>
        <v>0</v>
      </c>
      <c r="T1936" s="122">
        <f t="shared" si="944"/>
        <v>0.13059999999999999</v>
      </c>
      <c r="U1936" s="121">
        <f t="shared" si="940"/>
        <v>6</v>
      </c>
      <c r="V1936" s="121">
        <v>252</v>
      </c>
      <c r="W1936" s="120">
        <f t="shared" si="941"/>
        <v>1.0029268570000001</v>
      </c>
      <c r="X1936" s="113">
        <f t="shared" si="921"/>
        <v>4.6094448000000003</v>
      </c>
      <c r="Y1936" s="113">
        <f t="shared" si="942"/>
        <v>0</v>
      </c>
      <c r="Z1936" s="125" t="str">
        <f t="shared" si="945"/>
        <v>J=</v>
      </c>
      <c r="AA1936" s="118">
        <f t="shared" si="946"/>
        <v>46101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>
        <f t="shared" si="943"/>
        <v>46082</v>
      </c>
      <c r="B1937" s="113">
        <f t="shared" si="924"/>
        <v>1579.4881638999998</v>
      </c>
      <c r="C1937" s="113">
        <f t="shared" si="925"/>
        <v>1118.26761816</v>
      </c>
      <c r="D1937" s="114">
        <f t="shared" si="926"/>
        <v>7245.38</v>
      </c>
      <c r="E1937" s="115">
        <f t="shared" si="922"/>
        <v>7276.54</v>
      </c>
      <c r="F1937" s="116">
        <f t="shared" si="923"/>
        <v>46042</v>
      </c>
      <c r="G1937" s="117">
        <f t="shared" si="927"/>
        <v>4.3006716003852752E-3</v>
      </c>
      <c r="H1937" s="118">
        <f t="shared" si="928"/>
        <v>46101</v>
      </c>
      <c r="I1937" s="118">
        <f t="shared" si="929"/>
        <v>46101</v>
      </c>
      <c r="J1937" s="119">
        <f t="shared" si="930"/>
        <v>20</v>
      </c>
      <c r="K1937" s="119">
        <f t="shared" si="931"/>
        <v>6</v>
      </c>
      <c r="L1937" s="8">
        <f t="shared" si="932"/>
        <v>1.0012882599999999</v>
      </c>
      <c r="M1937" s="120">
        <f t="shared" si="933"/>
        <v>1.0043006699999999</v>
      </c>
      <c r="N1937" s="120">
        <f t="shared" si="934"/>
        <v>1.4065081120670233</v>
      </c>
      <c r="O1937" s="113">
        <f t="shared" si="935"/>
        <v>1.4083200600000001</v>
      </c>
      <c r="P1937" s="113">
        <f t="shared" si="936"/>
        <v>1574.8787190999999</v>
      </c>
      <c r="Q1937" s="11">
        <f t="shared" si="937"/>
        <v>0</v>
      </c>
      <c r="R1937" s="30">
        <f t="shared" si="938"/>
        <v>0</v>
      </c>
      <c r="S1937" s="8">
        <f t="shared" si="939"/>
        <v>0</v>
      </c>
      <c r="T1937" s="122">
        <f t="shared" si="944"/>
        <v>0.13059999999999999</v>
      </c>
      <c r="U1937" s="121">
        <f t="shared" si="940"/>
        <v>6</v>
      </c>
      <c r="V1937" s="121">
        <v>252</v>
      </c>
      <c r="W1937" s="120">
        <f t="shared" si="941"/>
        <v>1.0029268570000001</v>
      </c>
      <c r="X1937" s="113">
        <f t="shared" si="921"/>
        <v>4.6094448000000003</v>
      </c>
      <c r="Y1937" s="113">
        <f t="shared" si="942"/>
        <v>0</v>
      </c>
      <c r="Z1937" s="125" t="str">
        <f t="shared" si="945"/>
        <v>J=</v>
      </c>
      <c r="AA1937" s="118">
        <f t="shared" si="946"/>
        <v>46101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>
        <f t="shared" si="943"/>
        <v>46083</v>
      </c>
      <c r="B1938" s="113">
        <f t="shared" si="924"/>
        <v>1579.4881638999998</v>
      </c>
      <c r="C1938" s="113">
        <f t="shared" si="925"/>
        <v>1118.26761816</v>
      </c>
      <c r="D1938" s="114">
        <f t="shared" si="926"/>
        <v>7245.38</v>
      </c>
      <c r="E1938" s="115">
        <f t="shared" si="922"/>
        <v>7276.54</v>
      </c>
      <c r="F1938" s="116">
        <f t="shared" si="923"/>
        <v>46042</v>
      </c>
      <c r="G1938" s="117">
        <f t="shared" si="927"/>
        <v>4.3006716003852752E-3</v>
      </c>
      <c r="H1938" s="118">
        <f t="shared" si="928"/>
        <v>46101</v>
      </c>
      <c r="I1938" s="118">
        <f t="shared" si="929"/>
        <v>46101</v>
      </c>
      <c r="J1938" s="119">
        <f t="shared" si="930"/>
        <v>20</v>
      </c>
      <c r="K1938" s="119">
        <f t="shared" si="931"/>
        <v>6</v>
      </c>
      <c r="L1938" s="8">
        <f t="shared" si="932"/>
        <v>1.0012882599999999</v>
      </c>
      <c r="M1938" s="120">
        <f t="shared" si="933"/>
        <v>1.0043006699999999</v>
      </c>
      <c r="N1938" s="120">
        <f t="shared" si="934"/>
        <v>1.4065081120670233</v>
      </c>
      <c r="O1938" s="113">
        <f t="shared" si="935"/>
        <v>1.4083200600000001</v>
      </c>
      <c r="P1938" s="113">
        <f t="shared" si="936"/>
        <v>1574.8787190999999</v>
      </c>
      <c r="Q1938" s="11">
        <f t="shared" si="937"/>
        <v>0</v>
      </c>
      <c r="R1938" s="30">
        <f t="shared" si="938"/>
        <v>0</v>
      </c>
      <c r="S1938" s="8">
        <f t="shared" si="939"/>
        <v>0</v>
      </c>
      <c r="T1938" s="122">
        <f t="shared" si="944"/>
        <v>0.13059999999999999</v>
      </c>
      <c r="U1938" s="121">
        <f t="shared" si="940"/>
        <v>6</v>
      </c>
      <c r="V1938" s="121">
        <v>252</v>
      </c>
      <c r="W1938" s="120">
        <f t="shared" si="941"/>
        <v>1.0029268570000001</v>
      </c>
      <c r="X1938" s="113">
        <f t="shared" si="921"/>
        <v>4.6094448000000003</v>
      </c>
      <c r="Y1938" s="113">
        <f t="shared" si="942"/>
        <v>0</v>
      </c>
      <c r="Z1938" s="125" t="str">
        <f t="shared" si="945"/>
        <v>J=</v>
      </c>
      <c r="AA1938" s="118">
        <f t="shared" si="946"/>
        <v>46101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>
        <f t="shared" si="943"/>
        <v>46084</v>
      </c>
      <c r="B1939" s="113">
        <f t="shared" si="924"/>
        <v>1580.59682172</v>
      </c>
      <c r="C1939" s="113">
        <f t="shared" si="925"/>
        <v>1118.26761816</v>
      </c>
      <c r="D1939" s="114">
        <f t="shared" si="926"/>
        <v>7245.38</v>
      </c>
      <c r="E1939" s="115">
        <f t="shared" si="922"/>
        <v>7276.54</v>
      </c>
      <c r="F1939" s="116">
        <f t="shared" si="923"/>
        <v>46042</v>
      </c>
      <c r="G1939" s="117">
        <f t="shared" si="927"/>
        <v>4.3006716003852752E-3</v>
      </c>
      <c r="H1939" s="118">
        <f t="shared" si="928"/>
        <v>46101</v>
      </c>
      <c r="I1939" s="118">
        <f t="shared" si="929"/>
        <v>46101</v>
      </c>
      <c r="J1939" s="119">
        <f t="shared" si="930"/>
        <v>20</v>
      </c>
      <c r="K1939" s="119">
        <f t="shared" si="931"/>
        <v>7</v>
      </c>
      <c r="L1939" s="8">
        <f t="shared" si="932"/>
        <v>1.0015031299999999</v>
      </c>
      <c r="M1939" s="120">
        <f t="shared" si="933"/>
        <v>1.0043006699999999</v>
      </c>
      <c r="N1939" s="120">
        <f t="shared" si="934"/>
        <v>1.4065081120670233</v>
      </c>
      <c r="O1939" s="113">
        <f t="shared" si="935"/>
        <v>1.40862227</v>
      </c>
      <c r="P1939" s="113">
        <f t="shared" si="936"/>
        <v>1575.2166707599999</v>
      </c>
      <c r="Q1939" s="11">
        <f t="shared" si="937"/>
        <v>0</v>
      </c>
      <c r="R1939" s="30">
        <f t="shared" si="938"/>
        <v>0</v>
      </c>
      <c r="S1939" s="8">
        <f t="shared" si="939"/>
        <v>0</v>
      </c>
      <c r="T1939" s="122">
        <f t="shared" si="944"/>
        <v>0.13059999999999999</v>
      </c>
      <c r="U1939" s="121">
        <f t="shared" si="940"/>
        <v>7</v>
      </c>
      <c r="V1939" s="121">
        <v>252</v>
      </c>
      <c r="W1939" s="120">
        <f t="shared" si="941"/>
        <v>1.0034154989999999</v>
      </c>
      <c r="X1939" s="113">
        <f t="shared" si="921"/>
        <v>5.3801509599999999</v>
      </c>
      <c r="Y1939" s="113">
        <f t="shared" si="942"/>
        <v>0</v>
      </c>
      <c r="Z1939" s="125" t="str">
        <f t="shared" si="945"/>
        <v>J=</v>
      </c>
      <c r="AA1939" s="118">
        <f t="shared" si="946"/>
        <v>46101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>
        <f t="shared" si="943"/>
        <v>46085</v>
      </c>
      <c r="B1940" s="113">
        <f t="shared" si="924"/>
        <v>1581.7062745999999</v>
      </c>
      <c r="C1940" s="113">
        <f t="shared" si="925"/>
        <v>1118.26761816</v>
      </c>
      <c r="D1940" s="114">
        <f t="shared" si="926"/>
        <v>7245.38</v>
      </c>
      <c r="E1940" s="115">
        <f t="shared" si="922"/>
        <v>7276.54</v>
      </c>
      <c r="F1940" s="116">
        <f t="shared" si="923"/>
        <v>46042</v>
      </c>
      <c r="G1940" s="117">
        <f t="shared" si="927"/>
        <v>4.3006716003852752E-3</v>
      </c>
      <c r="H1940" s="118">
        <f t="shared" si="928"/>
        <v>46101</v>
      </c>
      <c r="I1940" s="118">
        <f t="shared" si="929"/>
        <v>46101</v>
      </c>
      <c r="J1940" s="119">
        <f t="shared" si="930"/>
        <v>20</v>
      </c>
      <c r="K1940" s="119">
        <f t="shared" si="931"/>
        <v>8</v>
      </c>
      <c r="L1940" s="8">
        <f t="shared" si="932"/>
        <v>1.00171805</v>
      </c>
      <c r="M1940" s="120">
        <f t="shared" si="933"/>
        <v>1.0043006699999999</v>
      </c>
      <c r="N1940" s="120">
        <f t="shared" si="934"/>
        <v>1.4065081120670233</v>
      </c>
      <c r="O1940" s="113">
        <f t="shared" si="935"/>
        <v>1.40892456</v>
      </c>
      <c r="P1940" s="113">
        <f t="shared" si="936"/>
        <v>1575.5547118699999</v>
      </c>
      <c r="Q1940" s="11">
        <f t="shared" si="937"/>
        <v>0</v>
      </c>
      <c r="R1940" s="30">
        <f t="shared" si="938"/>
        <v>0</v>
      </c>
      <c r="S1940" s="8">
        <f t="shared" si="939"/>
        <v>0</v>
      </c>
      <c r="T1940" s="122">
        <f t="shared" si="944"/>
        <v>0.13059999999999999</v>
      </c>
      <c r="U1940" s="121">
        <f t="shared" si="940"/>
        <v>8</v>
      </c>
      <c r="V1940" s="121">
        <v>252</v>
      </c>
      <c r="W1940" s="120">
        <f t="shared" si="941"/>
        <v>1.003904379</v>
      </c>
      <c r="X1940" s="113">
        <f t="shared" si="921"/>
        <v>6.1515627300000002</v>
      </c>
      <c r="Y1940" s="113">
        <f t="shared" si="942"/>
        <v>0</v>
      </c>
      <c r="Z1940" s="125" t="str">
        <f t="shared" si="945"/>
        <v>J=</v>
      </c>
      <c r="AA1940" s="118">
        <f t="shared" si="946"/>
        <v>46101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>
        <f t="shared" si="943"/>
        <v>46086</v>
      </c>
      <c r="B1941" s="113">
        <f t="shared" si="924"/>
        <v>1582.8164892299999</v>
      </c>
      <c r="C1941" s="113">
        <f t="shared" si="925"/>
        <v>1118.26761816</v>
      </c>
      <c r="D1941" s="114">
        <f t="shared" si="926"/>
        <v>7245.38</v>
      </c>
      <c r="E1941" s="115">
        <f t="shared" si="922"/>
        <v>7276.54</v>
      </c>
      <c r="F1941" s="116">
        <f t="shared" si="923"/>
        <v>46042</v>
      </c>
      <c r="G1941" s="117">
        <f t="shared" si="927"/>
        <v>4.3006716003852752E-3</v>
      </c>
      <c r="H1941" s="118">
        <f t="shared" si="928"/>
        <v>46101</v>
      </c>
      <c r="I1941" s="118">
        <f t="shared" si="929"/>
        <v>46101</v>
      </c>
      <c r="J1941" s="119">
        <f t="shared" si="930"/>
        <v>20</v>
      </c>
      <c r="K1941" s="119">
        <f t="shared" si="931"/>
        <v>9</v>
      </c>
      <c r="L1941" s="8">
        <f t="shared" si="932"/>
        <v>1.0019330099999999</v>
      </c>
      <c r="M1941" s="120">
        <f t="shared" si="933"/>
        <v>1.0043006699999999</v>
      </c>
      <c r="N1941" s="120">
        <f t="shared" si="934"/>
        <v>1.4065081120670233</v>
      </c>
      <c r="O1941" s="113">
        <f t="shared" si="935"/>
        <v>1.4092268999999999</v>
      </c>
      <c r="P1941" s="113">
        <f t="shared" si="936"/>
        <v>1575.89280891</v>
      </c>
      <c r="Q1941" s="11">
        <f t="shared" si="937"/>
        <v>0</v>
      </c>
      <c r="R1941" s="30">
        <f t="shared" si="938"/>
        <v>0</v>
      </c>
      <c r="S1941" s="8">
        <f t="shared" si="939"/>
        <v>0</v>
      </c>
      <c r="T1941" s="122">
        <f t="shared" si="944"/>
        <v>0.13059999999999999</v>
      </c>
      <c r="U1941" s="121">
        <f t="shared" si="940"/>
        <v>9</v>
      </c>
      <c r="V1941" s="121">
        <v>252</v>
      </c>
      <c r="W1941" s="120">
        <f t="shared" si="941"/>
        <v>1.0043934969999999</v>
      </c>
      <c r="X1941" s="113">
        <f t="shared" si="921"/>
        <v>6.9236803199999999</v>
      </c>
      <c r="Y1941" s="113">
        <f t="shared" si="942"/>
        <v>0</v>
      </c>
      <c r="Z1941" s="125" t="str">
        <f t="shared" si="945"/>
        <v>J=</v>
      </c>
      <c r="AA1941" s="118">
        <f t="shared" si="946"/>
        <v>46101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>
        <f t="shared" si="943"/>
        <v>46087</v>
      </c>
      <c r="B1942" s="113">
        <f t="shared" si="924"/>
        <v>1583.9274883999999</v>
      </c>
      <c r="C1942" s="113">
        <f t="shared" si="925"/>
        <v>1118.26761816</v>
      </c>
      <c r="D1942" s="114">
        <f t="shared" si="926"/>
        <v>7245.38</v>
      </c>
      <c r="E1942" s="115">
        <f t="shared" si="922"/>
        <v>7276.54</v>
      </c>
      <c r="F1942" s="116">
        <f t="shared" si="923"/>
        <v>46042</v>
      </c>
      <c r="G1942" s="117">
        <f t="shared" si="927"/>
        <v>4.3006716003852752E-3</v>
      </c>
      <c r="H1942" s="118">
        <f t="shared" si="928"/>
        <v>46101</v>
      </c>
      <c r="I1942" s="118">
        <f t="shared" si="929"/>
        <v>46101</v>
      </c>
      <c r="J1942" s="119">
        <f t="shared" si="930"/>
        <v>20</v>
      </c>
      <c r="K1942" s="119">
        <f t="shared" si="931"/>
        <v>10</v>
      </c>
      <c r="L1942" s="8">
        <f t="shared" si="932"/>
        <v>1.0021480199999999</v>
      </c>
      <c r="M1942" s="120">
        <f t="shared" si="933"/>
        <v>1.0043006699999999</v>
      </c>
      <c r="N1942" s="120">
        <f t="shared" si="934"/>
        <v>1.4065081120670233</v>
      </c>
      <c r="O1942" s="113">
        <f t="shared" si="935"/>
        <v>1.4095293099999999</v>
      </c>
      <c r="P1942" s="113">
        <f t="shared" si="936"/>
        <v>1576.23098422</v>
      </c>
      <c r="Q1942" s="11">
        <f t="shared" si="937"/>
        <v>0</v>
      </c>
      <c r="R1942" s="30">
        <f t="shared" si="938"/>
        <v>0</v>
      </c>
      <c r="S1942" s="8">
        <f t="shared" si="939"/>
        <v>0</v>
      </c>
      <c r="T1942" s="122">
        <f t="shared" si="944"/>
        <v>0.13059999999999999</v>
      </c>
      <c r="U1942" s="121">
        <f t="shared" si="940"/>
        <v>10</v>
      </c>
      <c r="V1942" s="121">
        <v>252</v>
      </c>
      <c r="W1942" s="120">
        <f t="shared" si="941"/>
        <v>1.004882853</v>
      </c>
      <c r="X1942" s="113">
        <f t="shared" si="921"/>
        <v>7.6965041799999998</v>
      </c>
      <c r="Y1942" s="113">
        <f t="shared" si="942"/>
        <v>0</v>
      </c>
      <c r="Z1942" s="125" t="str">
        <f t="shared" si="945"/>
        <v>J=</v>
      </c>
      <c r="AA1942" s="118">
        <f t="shared" si="946"/>
        <v>46101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>
        <f t="shared" si="943"/>
        <v>46088</v>
      </c>
      <c r="B1943" s="113">
        <f t="shared" si="924"/>
        <v>1585.03928529</v>
      </c>
      <c r="C1943" s="113">
        <f t="shared" si="925"/>
        <v>1118.26761816</v>
      </c>
      <c r="D1943" s="114">
        <f t="shared" si="926"/>
        <v>7245.38</v>
      </c>
      <c r="E1943" s="115">
        <f t="shared" si="922"/>
        <v>7276.54</v>
      </c>
      <c r="F1943" s="116">
        <f t="shared" si="923"/>
        <v>46042</v>
      </c>
      <c r="G1943" s="117">
        <f t="shared" si="927"/>
        <v>4.3006716003852752E-3</v>
      </c>
      <c r="H1943" s="118">
        <f t="shared" si="928"/>
        <v>46101</v>
      </c>
      <c r="I1943" s="118">
        <f t="shared" si="929"/>
        <v>46101</v>
      </c>
      <c r="J1943" s="119">
        <f t="shared" si="930"/>
        <v>20</v>
      </c>
      <c r="K1943" s="119">
        <f t="shared" si="931"/>
        <v>11</v>
      </c>
      <c r="L1943" s="8">
        <f t="shared" si="932"/>
        <v>1.0023630800000001</v>
      </c>
      <c r="M1943" s="120">
        <f t="shared" si="933"/>
        <v>1.0043006699999999</v>
      </c>
      <c r="N1943" s="120">
        <f t="shared" si="934"/>
        <v>1.4065081120670233</v>
      </c>
      <c r="O1943" s="113">
        <f t="shared" si="935"/>
        <v>1.4098318000000001</v>
      </c>
      <c r="P1943" s="113">
        <f t="shared" si="936"/>
        <v>1576.56924899</v>
      </c>
      <c r="Q1943" s="11">
        <f t="shared" si="937"/>
        <v>0</v>
      </c>
      <c r="R1943" s="30">
        <f t="shared" si="938"/>
        <v>0</v>
      </c>
      <c r="S1943" s="8">
        <f t="shared" si="939"/>
        <v>0</v>
      </c>
      <c r="T1943" s="122">
        <f t="shared" si="944"/>
        <v>0.13059999999999999</v>
      </c>
      <c r="U1943" s="121">
        <f t="shared" si="940"/>
        <v>11</v>
      </c>
      <c r="V1943" s="121">
        <v>252</v>
      </c>
      <c r="W1943" s="120">
        <f t="shared" si="941"/>
        <v>1.0053724479999999</v>
      </c>
      <c r="X1943" s="113">
        <f t="shared" si="921"/>
        <v>8.4700363000000003</v>
      </c>
      <c r="Y1943" s="113">
        <f t="shared" si="942"/>
        <v>0</v>
      </c>
      <c r="Z1943" s="125" t="str">
        <f t="shared" si="945"/>
        <v>J=</v>
      </c>
      <c r="AA1943" s="118">
        <f t="shared" si="946"/>
        <v>46101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>
        <f t="shared" si="943"/>
        <v>46089</v>
      </c>
      <c r="B1944" s="113">
        <f t="shared" si="924"/>
        <v>1585.03928529</v>
      </c>
      <c r="C1944" s="113">
        <f t="shared" si="925"/>
        <v>1118.26761816</v>
      </c>
      <c r="D1944" s="114">
        <f t="shared" si="926"/>
        <v>7245.38</v>
      </c>
      <c r="E1944" s="115">
        <f t="shared" si="922"/>
        <v>7276.54</v>
      </c>
      <c r="F1944" s="116">
        <f t="shared" si="923"/>
        <v>46042</v>
      </c>
      <c r="G1944" s="117">
        <f t="shared" si="927"/>
        <v>4.3006716003852752E-3</v>
      </c>
      <c r="H1944" s="118">
        <f t="shared" si="928"/>
        <v>46101</v>
      </c>
      <c r="I1944" s="118">
        <f t="shared" si="929"/>
        <v>46101</v>
      </c>
      <c r="J1944" s="119">
        <f t="shared" si="930"/>
        <v>20</v>
      </c>
      <c r="K1944" s="119">
        <f t="shared" si="931"/>
        <v>11</v>
      </c>
      <c r="L1944" s="8">
        <f t="shared" si="932"/>
        <v>1.0023630800000001</v>
      </c>
      <c r="M1944" s="120">
        <f t="shared" si="933"/>
        <v>1.0043006699999999</v>
      </c>
      <c r="N1944" s="120">
        <f t="shared" si="934"/>
        <v>1.4065081120670233</v>
      </c>
      <c r="O1944" s="113">
        <f t="shared" si="935"/>
        <v>1.4098318000000001</v>
      </c>
      <c r="P1944" s="113">
        <f t="shared" si="936"/>
        <v>1576.56924899</v>
      </c>
      <c r="Q1944" s="11">
        <f t="shared" si="937"/>
        <v>0</v>
      </c>
      <c r="R1944" s="30">
        <f t="shared" si="938"/>
        <v>0</v>
      </c>
      <c r="S1944" s="8">
        <f t="shared" si="939"/>
        <v>0</v>
      </c>
      <c r="T1944" s="122">
        <f t="shared" si="944"/>
        <v>0.13059999999999999</v>
      </c>
      <c r="U1944" s="121">
        <f t="shared" si="940"/>
        <v>11</v>
      </c>
      <c r="V1944" s="121">
        <v>252</v>
      </c>
      <c r="W1944" s="120">
        <f t="shared" si="941"/>
        <v>1.0053724479999999</v>
      </c>
      <c r="X1944" s="113">
        <f t="shared" si="921"/>
        <v>8.4700363000000003</v>
      </c>
      <c r="Y1944" s="113">
        <f t="shared" si="942"/>
        <v>0</v>
      </c>
      <c r="Z1944" s="125" t="str">
        <f t="shared" si="945"/>
        <v>J=</v>
      </c>
      <c r="AA1944" s="118">
        <f t="shared" si="946"/>
        <v>46101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>
        <f t="shared" si="943"/>
        <v>46090</v>
      </c>
      <c r="B1945" s="113">
        <f t="shared" si="924"/>
        <v>1585.03928529</v>
      </c>
      <c r="C1945" s="113">
        <f t="shared" si="925"/>
        <v>1118.26761816</v>
      </c>
      <c r="D1945" s="114">
        <f t="shared" si="926"/>
        <v>7245.38</v>
      </c>
      <c r="E1945" s="115">
        <f t="shared" si="922"/>
        <v>7276.54</v>
      </c>
      <c r="F1945" s="116">
        <f t="shared" si="923"/>
        <v>46042</v>
      </c>
      <c r="G1945" s="117">
        <f t="shared" si="927"/>
        <v>4.3006716003852752E-3</v>
      </c>
      <c r="H1945" s="118">
        <f t="shared" si="928"/>
        <v>46101</v>
      </c>
      <c r="I1945" s="118">
        <f t="shared" si="929"/>
        <v>46101</v>
      </c>
      <c r="J1945" s="119">
        <f t="shared" si="930"/>
        <v>20</v>
      </c>
      <c r="K1945" s="119">
        <f t="shared" si="931"/>
        <v>11</v>
      </c>
      <c r="L1945" s="8">
        <f t="shared" si="932"/>
        <v>1.0023630800000001</v>
      </c>
      <c r="M1945" s="120">
        <f t="shared" si="933"/>
        <v>1.0043006699999999</v>
      </c>
      <c r="N1945" s="120">
        <f t="shared" si="934"/>
        <v>1.4065081120670233</v>
      </c>
      <c r="O1945" s="113">
        <f t="shared" si="935"/>
        <v>1.4098318000000001</v>
      </c>
      <c r="P1945" s="113">
        <f t="shared" si="936"/>
        <v>1576.56924899</v>
      </c>
      <c r="Q1945" s="11">
        <f t="shared" si="937"/>
        <v>0</v>
      </c>
      <c r="R1945" s="30">
        <f t="shared" si="938"/>
        <v>0</v>
      </c>
      <c r="S1945" s="8">
        <f t="shared" si="939"/>
        <v>0</v>
      </c>
      <c r="T1945" s="122">
        <f t="shared" si="944"/>
        <v>0.13059999999999999</v>
      </c>
      <c r="U1945" s="121">
        <f t="shared" si="940"/>
        <v>11</v>
      </c>
      <c r="V1945" s="121">
        <v>252</v>
      </c>
      <c r="W1945" s="120">
        <f t="shared" si="941"/>
        <v>1.0053724479999999</v>
      </c>
      <c r="X1945" s="113">
        <f t="shared" si="921"/>
        <v>8.4700363000000003</v>
      </c>
      <c r="Y1945" s="113">
        <f t="shared" si="942"/>
        <v>0</v>
      </c>
      <c r="Z1945" s="125" t="str">
        <f t="shared" si="945"/>
        <v>J=</v>
      </c>
      <c r="AA1945" s="118">
        <f t="shared" si="946"/>
        <v>46101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>
        <f t="shared" si="943"/>
        <v>46091</v>
      </c>
      <c r="B1946" s="113">
        <f t="shared" si="924"/>
        <v>1586.1518449499999</v>
      </c>
      <c r="C1946" s="113">
        <f t="shared" si="925"/>
        <v>1118.26761816</v>
      </c>
      <c r="D1946" s="114">
        <f t="shared" si="926"/>
        <v>7245.38</v>
      </c>
      <c r="E1946" s="115">
        <f t="shared" si="922"/>
        <v>7276.54</v>
      </c>
      <c r="F1946" s="116">
        <f t="shared" si="923"/>
        <v>46042</v>
      </c>
      <c r="G1946" s="117">
        <f t="shared" si="927"/>
        <v>4.3006716003852752E-3</v>
      </c>
      <c r="H1946" s="118">
        <f t="shared" si="928"/>
        <v>46101</v>
      </c>
      <c r="I1946" s="118">
        <f t="shared" si="929"/>
        <v>46101</v>
      </c>
      <c r="J1946" s="119">
        <f t="shared" si="930"/>
        <v>20</v>
      </c>
      <c r="K1946" s="119">
        <f t="shared" si="931"/>
        <v>12</v>
      </c>
      <c r="L1946" s="8">
        <f t="shared" si="932"/>
        <v>1.00257818</v>
      </c>
      <c r="M1946" s="120">
        <f t="shared" si="933"/>
        <v>1.0043006699999999</v>
      </c>
      <c r="N1946" s="120">
        <f t="shared" si="934"/>
        <v>1.4065081120670233</v>
      </c>
      <c r="O1946" s="113">
        <f t="shared" si="935"/>
        <v>1.4101343399999999</v>
      </c>
      <c r="P1946" s="113">
        <f t="shared" si="936"/>
        <v>1576.9075696699999</v>
      </c>
      <c r="Q1946" s="11">
        <f t="shared" si="937"/>
        <v>0</v>
      </c>
      <c r="R1946" s="30">
        <f t="shared" si="938"/>
        <v>0</v>
      </c>
      <c r="S1946" s="8">
        <f t="shared" si="939"/>
        <v>0</v>
      </c>
      <c r="T1946" s="122">
        <f t="shared" si="944"/>
        <v>0.13059999999999999</v>
      </c>
      <c r="U1946" s="121">
        <f t="shared" si="940"/>
        <v>12</v>
      </c>
      <c r="V1946" s="121">
        <v>252</v>
      </c>
      <c r="W1946" s="120">
        <f t="shared" si="941"/>
        <v>1.005862281</v>
      </c>
      <c r="X1946" s="113">
        <f t="shared" si="921"/>
        <v>9.2442752800000001</v>
      </c>
      <c r="Y1946" s="113">
        <f t="shared" si="942"/>
        <v>0</v>
      </c>
      <c r="Z1946" s="125" t="str">
        <f t="shared" si="945"/>
        <v>J=</v>
      </c>
      <c r="AA1946" s="118">
        <f t="shared" si="946"/>
        <v>46101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>
        <f t="shared" si="943"/>
        <v>46092</v>
      </c>
      <c r="B1947" s="113">
        <f t="shared" si="924"/>
        <v>1587.2651917999999</v>
      </c>
      <c r="C1947" s="113">
        <f t="shared" si="925"/>
        <v>1118.26761816</v>
      </c>
      <c r="D1947" s="114">
        <f t="shared" si="926"/>
        <v>7245.38</v>
      </c>
      <c r="E1947" s="115">
        <f t="shared" si="922"/>
        <v>7276.54</v>
      </c>
      <c r="F1947" s="116">
        <f t="shared" si="923"/>
        <v>46042</v>
      </c>
      <c r="G1947" s="117">
        <f t="shared" si="927"/>
        <v>4.3006716003852752E-3</v>
      </c>
      <c r="H1947" s="118">
        <f t="shared" si="928"/>
        <v>46101</v>
      </c>
      <c r="I1947" s="118">
        <f t="shared" si="929"/>
        <v>46101</v>
      </c>
      <c r="J1947" s="119">
        <f t="shared" si="930"/>
        <v>20</v>
      </c>
      <c r="K1947" s="119">
        <f t="shared" si="931"/>
        <v>13</v>
      </c>
      <c r="L1947" s="8">
        <f t="shared" si="932"/>
        <v>1.00279333</v>
      </c>
      <c r="M1947" s="120">
        <f t="shared" si="933"/>
        <v>1.0043006699999999</v>
      </c>
      <c r="N1947" s="120">
        <f t="shared" si="934"/>
        <v>1.4065081120670233</v>
      </c>
      <c r="O1947" s="113">
        <f t="shared" si="935"/>
        <v>1.41043695</v>
      </c>
      <c r="P1947" s="113">
        <f t="shared" si="936"/>
        <v>1577.24596864</v>
      </c>
      <c r="Q1947" s="11">
        <f t="shared" si="937"/>
        <v>0</v>
      </c>
      <c r="R1947" s="30">
        <f t="shared" si="938"/>
        <v>0</v>
      </c>
      <c r="S1947" s="8">
        <f t="shared" si="939"/>
        <v>0</v>
      </c>
      <c r="T1947" s="122">
        <f t="shared" si="944"/>
        <v>0.13059999999999999</v>
      </c>
      <c r="U1947" s="121">
        <f t="shared" si="940"/>
        <v>13</v>
      </c>
      <c r="V1947" s="121">
        <v>252</v>
      </c>
      <c r="W1947" s="120">
        <f t="shared" si="941"/>
        <v>1.006352353</v>
      </c>
      <c r="X1947" s="113">
        <f t="shared" si="921"/>
        <v>10.019223159999999</v>
      </c>
      <c r="Y1947" s="113">
        <f t="shared" si="942"/>
        <v>0</v>
      </c>
      <c r="Z1947" s="125" t="str">
        <f t="shared" si="945"/>
        <v>J=</v>
      </c>
      <c r="AA1947" s="118">
        <f t="shared" si="946"/>
        <v>46101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>
        <f t="shared" si="943"/>
        <v>46093</v>
      </c>
      <c r="B1948" s="113">
        <f t="shared" si="924"/>
        <v>1588.37932617</v>
      </c>
      <c r="C1948" s="113">
        <f t="shared" si="925"/>
        <v>1118.26761816</v>
      </c>
      <c r="D1948" s="114">
        <f t="shared" si="926"/>
        <v>7245.38</v>
      </c>
      <c r="E1948" s="115">
        <f t="shared" si="922"/>
        <v>7276.54</v>
      </c>
      <c r="F1948" s="116">
        <f t="shared" si="923"/>
        <v>46042</v>
      </c>
      <c r="G1948" s="117">
        <f t="shared" si="927"/>
        <v>4.3006716003852752E-3</v>
      </c>
      <c r="H1948" s="118">
        <f t="shared" si="928"/>
        <v>46101</v>
      </c>
      <c r="I1948" s="118">
        <f t="shared" si="929"/>
        <v>46101</v>
      </c>
      <c r="J1948" s="119">
        <f t="shared" si="930"/>
        <v>20</v>
      </c>
      <c r="K1948" s="119">
        <f t="shared" si="931"/>
        <v>14</v>
      </c>
      <c r="L1948" s="8">
        <f t="shared" si="932"/>
        <v>1.00300853</v>
      </c>
      <c r="M1948" s="120">
        <f t="shared" si="933"/>
        <v>1.0043006699999999</v>
      </c>
      <c r="N1948" s="120">
        <f t="shared" si="934"/>
        <v>1.4065081120670233</v>
      </c>
      <c r="O1948" s="113">
        <f t="shared" si="935"/>
        <v>1.4107396299999999</v>
      </c>
      <c r="P1948" s="113">
        <f t="shared" si="936"/>
        <v>1577.58444588</v>
      </c>
      <c r="Q1948" s="11">
        <f t="shared" si="937"/>
        <v>0</v>
      </c>
      <c r="R1948" s="30">
        <f t="shared" si="938"/>
        <v>0</v>
      </c>
      <c r="S1948" s="8">
        <f t="shared" si="939"/>
        <v>0</v>
      </c>
      <c r="T1948" s="122">
        <f t="shared" si="944"/>
        <v>0.13059999999999999</v>
      </c>
      <c r="U1948" s="121">
        <f t="shared" si="940"/>
        <v>14</v>
      </c>
      <c r="V1948" s="121">
        <v>252</v>
      </c>
      <c r="W1948" s="120">
        <f t="shared" si="941"/>
        <v>1.0068426640000001</v>
      </c>
      <c r="X1948" s="113">
        <f t="shared" si="921"/>
        <v>10.79488029</v>
      </c>
      <c r="Y1948" s="113">
        <f t="shared" si="942"/>
        <v>0</v>
      </c>
      <c r="Z1948" s="125" t="str">
        <f t="shared" si="945"/>
        <v>J=</v>
      </c>
      <c r="AA1948" s="118">
        <f t="shared" si="946"/>
        <v>46101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>
        <f t="shared" si="943"/>
        <v>46094</v>
      </c>
      <c r="B1949" s="113">
        <f t="shared" si="924"/>
        <v>1589.4942355999999</v>
      </c>
      <c r="C1949" s="113">
        <f t="shared" si="925"/>
        <v>1118.26761816</v>
      </c>
      <c r="D1949" s="114">
        <f t="shared" si="926"/>
        <v>7245.38</v>
      </c>
      <c r="E1949" s="115">
        <f t="shared" si="922"/>
        <v>7276.54</v>
      </c>
      <c r="F1949" s="116">
        <f t="shared" si="923"/>
        <v>46042</v>
      </c>
      <c r="G1949" s="117">
        <f t="shared" si="927"/>
        <v>4.3006716003852752E-3</v>
      </c>
      <c r="H1949" s="118">
        <f t="shared" si="928"/>
        <v>46101</v>
      </c>
      <c r="I1949" s="118">
        <f t="shared" si="929"/>
        <v>46101</v>
      </c>
      <c r="J1949" s="119">
        <f t="shared" si="930"/>
        <v>20</v>
      </c>
      <c r="K1949" s="119">
        <f t="shared" si="931"/>
        <v>15</v>
      </c>
      <c r="L1949" s="8">
        <f t="shared" si="932"/>
        <v>1.00322377</v>
      </c>
      <c r="M1949" s="120">
        <f t="shared" si="933"/>
        <v>1.0043006699999999</v>
      </c>
      <c r="N1949" s="120">
        <f t="shared" si="934"/>
        <v>1.4065081120670233</v>
      </c>
      <c r="O1949" s="113">
        <f t="shared" si="935"/>
        <v>1.4110423700000001</v>
      </c>
      <c r="P1949" s="113">
        <f t="shared" si="936"/>
        <v>1577.92299022</v>
      </c>
      <c r="Q1949" s="11">
        <f t="shared" si="937"/>
        <v>0</v>
      </c>
      <c r="R1949" s="30">
        <f t="shared" si="938"/>
        <v>0</v>
      </c>
      <c r="S1949" s="8">
        <f t="shared" si="939"/>
        <v>0</v>
      </c>
      <c r="T1949" s="122">
        <f t="shared" si="944"/>
        <v>0.13059999999999999</v>
      </c>
      <c r="U1949" s="121">
        <f t="shared" si="940"/>
        <v>15</v>
      </c>
      <c r="V1949" s="121">
        <v>252</v>
      </c>
      <c r="W1949" s="120">
        <f t="shared" si="941"/>
        <v>1.0073332129999999</v>
      </c>
      <c r="X1949" s="113">
        <f t="shared" si="921"/>
        <v>11.571245380000001</v>
      </c>
      <c r="Y1949" s="113">
        <f t="shared" si="942"/>
        <v>0</v>
      </c>
      <c r="Z1949" s="125" t="str">
        <f t="shared" si="945"/>
        <v>J=</v>
      </c>
      <c r="AA1949" s="118">
        <f t="shared" si="946"/>
        <v>46101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>
        <f t="shared" si="943"/>
        <v>46095</v>
      </c>
      <c r="B1950" s="113">
        <f t="shared" si="924"/>
        <v>1590.6099235700001</v>
      </c>
      <c r="C1950" s="113">
        <f t="shared" si="925"/>
        <v>1118.26761816</v>
      </c>
      <c r="D1950" s="114">
        <f t="shared" si="926"/>
        <v>7245.38</v>
      </c>
      <c r="E1950" s="115">
        <f t="shared" si="922"/>
        <v>7276.54</v>
      </c>
      <c r="F1950" s="116">
        <f t="shared" si="923"/>
        <v>46042</v>
      </c>
      <c r="G1950" s="117">
        <f t="shared" si="927"/>
        <v>4.3006716003852752E-3</v>
      </c>
      <c r="H1950" s="118">
        <f t="shared" si="928"/>
        <v>46101</v>
      </c>
      <c r="I1950" s="118">
        <f t="shared" si="929"/>
        <v>46101</v>
      </c>
      <c r="J1950" s="119">
        <f t="shared" si="930"/>
        <v>20</v>
      </c>
      <c r="K1950" s="119">
        <f t="shared" si="931"/>
        <v>16</v>
      </c>
      <c r="L1950" s="8">
        <f t="shared" si="932"/>
        <v>1.00343906</v>
      </c>
      <c r="M1950" s="120">
        <f t="shared" si="933"/>
        <v>1.0043006699999999</v>
      </c>
      <c r="N1950" s="120">
        <f t="shared" si="934"/>
        <v>1.4065081120670233</v>
      </c>
      <c r="O1950" s="113">
        <f t="shared" si="935"/>
        <v>1.4113451699999999</v>
      </c>
      <c r="P1950" s="113">
        <f t="shared" si="936"/>
        <v>1578.2616016500001</v>
      </c>
      <c r="Q1950" s="11">
        <f t="shared" si="937"/>
        <v>0</v>
      </c>
      <c r="R1950" s="30">
        <f t="shared" si="938"/>
        <v>0</v>
      </c>
      <c r="S1950" s="8">
        <f t="shared" si="939"/>
        <v>0</v>
      </c>
      <c r="T1950" s="122">
        <f t="shared" si="944"/>
        <v>0.13059999999999999</v>
      </c>
      <c r="U1950" s="121">
        <f t="shared" si="940"/>
        <v>16</v>
      </c>
      <c r="V1950" s="121">
        <v>252</v>
      </c>
      <c r="W1950" s="120">
        <f t="shared" si="941"/>
        <v>1.007824002</v>
      </c>
      <c r="X1950" s="113">
        <f t="shared" si="921"/>
        <v>12.34832192</v>
      </c>
      <c r="Y1950" s="113">
        <f t="shared" si="942"/>
        <v>0</v>
      </c>
      <c r="Z1950" s="125" t="str">
        <f t="shared" si="945"/>
        <v>J=</v>
      </c>
      <c r="AA1950" s="118">
        <f t="shared" si="946"/>
        <v>46101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>
        <f t="shared" si="943"/>
        <v>46096</v>
      </c>
      <c r="B1951" s="113">
        <f t="shared" si="924"/>
        <v>1590.6099235700001</v>
      </c>
      <c r="C1951" s="113">
        <f t="shared" si="925"/>
        <v>1118.26761816</v>
      </c>
      <c r="D1951" s="114">
        <f t="shared" si="926"/>
        <v>7245.38</v>
      </c>
      <c r="E1951" s="115">
        <f t="shared" si="922"/>
        <v>7276.54</v>
      </c>
      <c r="F1951" s="116">
        <f t="shared" si="923"/>
        <v>46042</v>
      </c>
      <c r="G1951" s="117">
        <f t="shared" si="927"/>
        <v>4.3006716003852752E-3</v>
      </c>
      <c r="H1951" s="118">
        <f t="shared" si="928"/>
        <v>46101</v>
      </c>
      <c r="I1951" s="118">
        <f t="shared" si="929"/>
        <v>46101</v>
      </c>
      <c r="J1951" s="119">
        <f t="shared" si="930"/>
        <v>20</v>
      </c>
      <c r="K1951" s="119">
        <f t="shared" si="931"/>
        <v>16</v>
      </c>
      <c r="L1951" s="8">
        <f t="shared" si="932"/>
        <v>1.00343906</v>
      </c>
      <c r="M1951" s="120">
        <f t="shared" si="933"/>
        <v>1.0043006699999999</v>
      </c>
      <c r="N1951" s="120">
        <f t="shared" si="934"/>
        <v>1.4065081120670233</v>
      </c>
      <c r="O1951" s="113">
        <f t="shared" si="935"/>
        <v>1.4113451699999999</v>
      </c>
      <c r="P1951" s="113">
        <f t="shared" si="936"/>
        <v>1578.2616016500001</v>
      </c>
      <c r="Q1951" s="11">
        <f t="shared" si="937"/>
        <v>0</v>
      </c>
      <c r="R1951" s="30">
        <f t="shared" si="938"/>
        <v>0</v>
      </c>
      <c r="S1951" s="8">
        <f t="shared" si="939"/>
        <v>0</v>
      </c>
      <c r="T1951" s="122">
        <f t="shared" si="944"/>
        <v>0.13059999999999999</v>
      </c>
      <c r="U1951" s="121">
        <f t="shared" si="940"/>
        <v>16</v>
      </c>
      <c r="V1951" s="121">
        <v>252</v>
      </c>
      <c r="W1951" s="120">
        <f t="shared" si="941"/>
        <v>1.007824002</v>
      </c>
      <c r="X1951" s="113">
        <f t="shared" si="921"/>
        <v>12.34832192</v>
      </c>
      <c r="Y1951" s="113">
        <f t="shared" si="942"/>
        <v>0</v>
      </c>
      <c r="Z1951" s="125" t="str">
        <f t="shared" si="945"/>
        <v>J=</v>
      </c>
      <c r="AA1951" s="118">
        <f t="shared" si="946"/>
        <v>46101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>
        <f t="shared" si="943"/>
        <v>46097</v>
      </c>
      <c r="B1952" s="113">
        <f t="shared" si="924"/>
        <v>1590.6099235700001</v>
      </c>
      <c r="C1952" s="113">
        <f t="shared" si="925"/>
        <v>1118.26761816</v>
      </c>
      <c r="D1952" s="114">
        <f t="shared" si="926"/>
        <v>7245.38</v>
      </c>
      <c r="E1952" s="115">
        <f t="shared" si="922"/>
        <v>7276.54</v>
      </c>
      <c r="F1952" s="116">
        <f t="shared" si="923"/>
        <v>46042</v>
      </c>
      <c r="G1952" s="117">
        <f t="shared" si="927"/>
        <v>4.3006716003852752E-3</v>
      </c>
      <c r="H1952" s="118">
        <f t="shared" si="928"/>
        <v>46101</v>
      </c>
      <c r="I1952" s="118">
        <f t="shared" si="929"/>
        <v>46101</v>
      </c>
      <c r="J1952" s="119">
        <f t="shared" si="930"/>
        <v>20</v>
      </c>
      <c r="K1952" s="119">
        <f t="shared" si="931"/>
        <v>16</v>
      </c>
      <c r="L1952" s="8">
        <f t="shared" si="932"/>
        <v>1.00343906</v>
      </c>
      <c r="M1952" s="120">
        <f t="shared" si="933"/>
        <v>1.0043006699999999</v>
      </c>
      <c r="N1952" s="120">
        <f t="shared" si="934"/>
        <v>1.4065081120670233</v>
      </c>
      <c r="O1952" s="113">
        <f t="shared" si="935"/>
        <v>1.4113451699999999</v>
      </c>
      <c r="P1952" s="113">
        <f t="shared" si="936"/>
        <v>1578.2616016500001</v>
      </c>
      <c r="Q1952" s="11">
        <f t="shared" si="937"/>
        <v>0</v>
      </c>
      <c r="R1952" s="30">
        <f t="shared" si="938"/>
        <v>0</v>
      </c>
      <c r="S1952" s="8">
        <f t="shared" si="939"/>
        <v>0</v>
      </c>
      <c r="T1952" s="122">
        <f t="shared" si="944"/>
        <v>0.13059999999999999</v>
      </c>
      <c r="U1952" s="121">
        <f t="shared" si="940"/>
        <v>16</v>
      </c>
      <c r="V1952" s="121">
        <v>252</v>
      </c>
      <c r="W1952" s="120">
        <f t="shared" si="941"/>
        <v>1.007824002</v>
      </c>
      <c r="X1952" s="113">
        <f t="shared" si="921"/>
        <v>12.34832192</v>
      </c>
      <c r="Y1952" s="113">
        <f t="shared" si="942"/>
        <v>0</v>
      </c>
      <c r="Z1952" s="125" t="str">
        <f t="shared" si="945"/>
        <v>J=</v>
      </c>
      <c r="AA1952" s="118">
        <f t="shared" si="946"/>
        <v>46101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>
        <f t="shared" si="943"/>
        <v>46098</v>
      </c>
      <c r="B1953" s="113">
        <f t="shared" si="924"/>
        <v>1591.72640015</v>
      </c>
      <c r="C1953" s="113">
        <f t="shared" si="925"/>
        <v>1118.26761816</v>
      </c>
      <c r="D1953" s="114">
        <f t="shared" si="926"/>
        <v>7245.38</v>
      </c>
      <c r="E1953" s="115">
        <f t="shared" si="922"/>
        <v>7276.54</v>
      </c>
      <c r="F1953" s="116">
        <f t="shared" si="923"/>
        <v>46042</v>
      </c>
      <c r="G1953" s="117">
        <f t="shared" si="927"/>
        <v>4.3006716003852752E-3</v>
      </c>
      <c r="H1953" s="118">
        <f t="shared" si="928"/>
        <v>46101</v>
      </c>
      <c r="I1953" s="118">
        <f t="shared" si="929"/>
        <v>46101</v>
      </c>
      <c r="J1953" s="119">
        <f t="shared" si="930"/>
        <v>20</v>
      </c>
      <c r="K1953" s="119">
        <f t="shared" si="931"/>
        <v>17</v>
      </c>
      <c r="L1953" s="8">
        <f t="shared" si="932"/>
        <v>1.0036543899999999</v>
      </c>
      <c r="M1953" s="120">
        <f t="shared" si="933"/>
        <v>1.0043006699999999</v>
      </c>
      <c r="N1953" s="120">
        <f t="shared" si="934"/>
        <v>1.4065081120670233</v>
      </c>
      <c r="O1953" s="113">
        <f t="shared" si="935"/>
        <v>1.41164804</v>
      </c>
      <c r="P1953" s="113">
        <f t="shared" si="936"/>
        <v>1578.6002913699999</v>
      </c>
      <c r="Q1953" s="11">
        <f t="shared" si="937"/>
        <v>0</v>
      </c>
      <c r="R1953" s="30">
        <f t="shared" si="938"/>
        <v>0</v>
      </c>
      <c r="S1953" s="8">
        <f t="shared" si="939"/>
        <v>0</v>
      </c>
      <c r="T1953" s="122">
        <f t="shared" si="944"/>
        <v>0.13059999999999999</v>
      </c>
      <c r="U1953" s="121">
        <f t="shared" si="940"/>
        <v>17</v>
      </c>
      <c r="V1953" s="121">
        <v>252</v>
      </c>
      <c r="W1953" s="120">
        <f t="shared" si="941"/>
        <v>1.0083150299999999</v>
      </c>
      <c r="X1953" s="113">
        <f t="shared" si="921"/>
        <v>13.126108779999999</v>
      </c>
      <c r="Y1953" s="113">
        <f t="shared" si="942"/>
        <v>0</v>
      </c>
      <c r="Z1953" s="125" t="str">
        <f t="shared" si="945"/>
        <v>J=</v>
      </c>
      <c r="AA1953" s="118">
        <f t="shared" si="946"/>
        <v>46101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>
        <f t="shared" si="943"/>
        <v>46099</v>
      </c>
      <c r="B1954" s="113">
        <f t="shared" si="924"/>
        <v>1592.8436543800001</v>
      </c>
      <c r="C1954" s="113">
        <f t="shared" si="925"/>
        <v>1118.26761816</v>
      </c>
      <c r="D1954" s="114">
        <f t="shared" si="926"/>
        <v>7245.38</v>
      </c>
      <c r="E1954" s="115">
        <f t="shared" si="922"/>
        <v>7276.54</v>
      </c>
      <c r="F1954" s="116">
        <f t="shared" si="923"/>
        <v>46042</v>
      </c>
      <c r="G1954" s="117">
        <f t="shared" si="927"/>
        <v>4.3006716003852752E-3</v>
      </c>
      <c r="H1954" s="118">
        <f t="shared" si="928"/>
        <v>46101</v>
      </c>
      <c r="I1954" s="118">
        <f t="shared" si="929"/>
        <v>46101</v>
      </c>
      <c r="J1954" s="119">
        <f t="shared" si="930"/>
        <v>20</v>
      </c>
      <c r="K1954" s="119">
        <f t="shared" si="931"/>
        <v>18</v>
      </c>
      <c r="L1954" s="8">
        <f t="shared" si="932"/>
        <v>1.0038697700000001</v>
      </c>
      <c r="M1954" s="120">
        <f t="shared" si="933"/>
        <v>1.0043006699999999</v>
      </c>
      <c r="N1954" s="120">
        <f t="shared" si="934"/>
        <v>1.4065081120670233</v>
      </c>
      <c r="O1954" s="113">
        <f t="shared" si="935"/>
        <v>1.4119509699999999</v>
      </c>
      <c r="P1954" s="113">
        <f t="shared" si="936"/>
        <v>1578.9390481800001</v>
      </c>
      <c r="Q1954" s="11">
        <f t="shared" si="937"/>
        <v>0</v>
      </c>
      <c r="R1954" s="30">
        <f t="shared" si="938"/>
        <v>0</v>
      </c>
      <c r="S1954" s="8">
        <f t="shared" si="939"/>
        <v>0</v>
      </c>
      <c r="T1954" s="122">
        <f t="shared" si="944"/>
        <v>0.13059999999999999</v>
      </c>
      <c r="U1954" s="121">
        <f t="shared" si="940"/>
        <v>18</v>
      </c>
      <c r="V1954" s="121">
        <v>252</v>
      </c>
      <c r="W1954" s="120">
        <f t="shared" si="941"/>
        <v>1.008806297</v>
      </c>
      <c r="X1954" s="113">
        <f t="shared" ref="X1954:X2017" si="947">TRUNC((P1954*(W1954-1)),8)</f>
        <v>13.9046062</v>
      </c>
      <c r="Y1954" s="113">
        <f t="shared" si="942"/>
        <v>0</v>
      </c>
      <c r="Z1954" s="125" t="str">
        <f t="shared" si="945"/>
        <v>J=</v>
      </c>
      <c r="AA1954" s="118">
        <f t="shared" si="946"/>
        <v>46101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>
        <f t="shared" si="943"/>
        <v>46100</v>
      </c>
      <c r="B1955" s="113">
        <f t="shared" si="924"/>
        <v>1593.96168661</v>
      </c>
      <c r="C1955" s="113">
        <f t="shared" si="925"/>
        <v>1118.26761816</v>
      </c>
      <c r="D1955" s="114">
        <f t="shared" si="926"/>
        <v>7245.38</v>
      </c>
      <c r="E1955" s="115">
        <f t="shared" si="922"/>
        <v>7276.54</v>
      </c>
      <c r="F1955" s="116">
        <f t="shared" si="923"/>
        <v>46042</v>
      </c>
      <c r="G1955" s="117">
        <f t="shared" si="927"/>
        <v>4.3006716003852752E-3</v>
      </c>
      <c r="H1955" s="118">
        <f t="shared" si="928"/>
        <v>46101</v>
      </c>
      <c r="I1955" s="118">
        <f t="shared" si="929"/>
        <v>46101</v>
      </c>
      <c r="J1955" s="119">
        <f t="shared" si="930"/>
        <v>20</v>
      </c>
      <c r="K1955" s="119">
        <f t="shared" si="931"/>
        <v>19</v>
      </c>
      <c r="L1955" s="8">
        <f t="shared" si="932"/>
        <v>1.0040851900000001</v>
      </c>
      <c r="M1955" s="120">
        <f t="shared" si="933"/>
        <v>1.0043006699999999</v>
      </c>
      <c r="N1955" s="120">
        <f t="shared" si="934"/>
        <v>1.4065081120670233</v>
      </c>
      <c r="O1955" s="113">
        <f t="shared" si="935"/>
        <v>1.4122539599999999</v>
      </c>
      <c r="P1955" s="113">
        <f t="shared" si="936"/>
        <v>1579.27787208</v>
      </c>
      <c r="Q1955" s="11">
        <f t="shared" si="937"/>
        <v>0</v>
      </c>
      <c r="R1955" s="30">
        <f t="shared" si="938"/>
        <v>0</v>
      </c>
      <c r="S1955" s="8">
        <f t="shared" si="939"/>
        <v>0</v>
      </c>
      <c r="T1955" s="122">
        <f t="shared" si="944"/>
        <v>0.13059999999999999</v>
      </c>
      <c r="U1955" s="121">
        <f t="shared" si="940"/>
        <v>19</v>
      </c>
      <c r="V1955" s="121">
        <v>252</v>
      </c>
      <c r="W1955" s="120">
        <f t="shared" si="941"/>
        <v>1.0092978029999999</v>
      </c>
      <c r="X1955" s="113">
        <f t="shared" si="947"/>
        <v>14.683814529999999</v>
      </c>
      <c r="Y1955" s="113">
        <f t="shared" si="942"/>
        <v>0</v>
      </c>
      <c r="Z1955" s="125" t="str">
        <f t="shared" si="945"/>
        <v>J=</v>
      </c>
      <c r="AA1955" s="118">
        <f t="shared" si="946"/>
        <v>46101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>
        <f t="shared" si="943"/>
        <v>46101</v>
      </c>
      <c r="B1956" s="113">
        <f t="shared" si="924"/>
        <v>1595.08052137</v>
      </c>
      <c r="C1956" s="113">
        <f t="shared" si="925"/>
        <v>1118.26761816</v>
      </c>
      <c r="D1956" s="114">
        <f t="shared" si="926"/>
        <v>7245.38</v>
      </c>
      <c r="E1956" s="115">
        <f t="shared" si="922"/>
        <v>7276.54</v>
      </c>
      <c r="F1956" s="116">
        <f t="shared" si="923"/>
        <v>46042</v>
      </c>
      <c r="G1956" s="117">
        <f t="shared" si="927"/>
        <v>4.3006716003852752E-3</v>
      </c>
      <c r="H1956" s="118">
        <f t="shared" si="928"/>
        <v>46132</v>
      </c>
      <c r="I1956" s="118">
        <f t="shared" si="929"/>
        <v>46101</v>
      </c>
      <c r="J1956" s="119">
        <f t="shared" si="930"/>
        <v>20</v>
      </c>
      <c r="K1956" s="119">
        <f t="shared" si="931"/>
        <v>20</v>
      </c>
      <c r="L1956" s="8">
        <f t="shared" si="932"/>
        <v>1.0043006699999999</v>
      </c>
      <c r="M1956" s="120">
        <f t="shared" si="933"/>
        <v>1.0043006699999999</v>
      </c>
      <c r="N1956" s="120">
        <f t="shared" si="934"/>
        <v>1.4065081120670233</v>
      </c>
      <c r="O1956" s="113">
        <f t="shared" si="935"/>
        <v>1.4125570300000001</v>
      </c>
      <c r="P1956" s="113">
        <f t="shared" si="936"/>
        <v>1579.61678545</v>
      </c>
      <c r="Q1956" s="11">
        <f t="shared" si="937"/>
        <v>64</v>
      </c>
      <c r="R1956" s="30">
        <f t="shared" si="938"/>
        <v>0</v>
      </c>
      <c r="S1956" s="8">
        <f t="shared" si="939"/>
        <v>0</v>
      </c>
      <c r="T1956" s="122">
        <f t="shared" si="944"/>
        <v>0.13059999999999999</v>
      </c>
      <c r="U1956" s="121">
        <f t="shared" si="940"/>
        <v>20</v>
      </c>
      <c r="V1956" s="121">
        <v>252</v>
      </c>
      <c r="W1956" s="120">
        <f t="shared" si="941"/>
        <v>1.009789549</v>
      </c>
      <c r="X1956" s="113">
        <f t="shared" si="947"/>
        <v>15.46373592</v>
      </c>
      <c r="Y1956" s="113">
        <f t="shared" si="942"/>
        <v>15.46373592</v>
      </c>
      <c r="Z1956" s="125" t="str">
        <f t="shared" si="945"/>
        <v>J=</v>
      </c>
      <c r="AA1956" s="118">
        <f t="shared" si="946"/>
        <v>46101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>
        <f t="shared" si="943"/>
        <v>46102</v>
      </c>
      <c r="B1957" s="113">
        <f t="shared" si="924"/>
        <v>1580.7255344500002</v>
      </c>
      <c r="C1957" s="113">
        <f t="shared" si="925"/>
        <v>1118.26761816</v>
      </c>
      <c r="D1957" s="114">
        <f t="shared" si="926"/>
        <v>7245.38</v>
      </c>
      <c r="E1957" s="115">
        <f t="shared" si="922"/>
        <v>7276.54</v>
      </c>
      <c r="F1957" s="116">
        <f t="shared" si="923"/>
        <v>46073</v>
      </c>
      <c r="G1957" s="117">
        <f t="shared" si="927"/>
        <v>4.3006716003852752E-3</v>
      </c>
      <c r="H1957" s="118">
        <f t="shared" si="928"/>
        <v>46132</v>
      </c>
      <c r="I1957" s="118">
        <f t="shared" si="929"/>
        <v>46132</v>
      </c>
      <c r="J1957" s="119">
        <f t="shared" si="930"/>
        <v>20</v>
      </c>
      <c r="K1957" s="119">
        <f t="shared" si="931"/>
        <v>1</v>
      </c>
      <c r="L1957" s="8">
        <f t="shared" si="932"/>
        <v>1.0002145899999999</v>
      </c>
      <c r="M1957" s="120">
        <f t="shared" si="933"/>
        <v>1.0043006699999999</v>
      </c>
      <c r="N1957" s="120">
        <f t="shared" si="934"/>
        <v>1.4125570393093465</v>
      </c>
      <c r="O1957" s="113">
        <f t="shared" si="935"/>
        <v>1.41286015</v>
      </c>
      <c r="P1957" s="113">
        <f t="shared" si="936"/>
        <v>1579.9557547300001</v>
      </c>
      <c r="Q1957" s="11">
        <f t="shared" si="937"/>
        <v>0</v>
      </c>
      <c r="R1957" s="30">
        <f t="shared" si="938"/>
        <v>0</v>
      </c>
      <c r="S1957" s="8">
        <f t="shared" si="939"/>
        <v>0</v>
      </c>
      <c r="T1957" s="122">
        <f t="shared" si="944"/>
        <v>0.13059999999999999</v>
      </c>
      <c r="U1957" s="121">
        <f t="shared" si="940"/>
        <v>1</v>
      </c>
      <c r="V1957" s="121">
        <v>252</v>
      </c>
      <c r="W1957" s="120">
        <f t="shared" si="941"/>
        <v>1.000487216</v>
      </c>
      <c r="X1957" s="113">
        <f t="shared" si="947"/>
        <v>0.76977971999999995</v>
      </c>
      <c r="Y1957" s="113">
        <f t="shared" si="942"/>
        <v>0</v>
      </c>
      <c r="Z1957" s="125" t="str">
        <f t="shared" si="945"/>
        <v>J=</v>
      </c>
      <c r="AA1957" s="118">
        <f t="shared" si="946"/>
        <v>46132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>
        <f t="shared" si="943"/>
        <v>46103</v>
      </c>
      <c r="B1958" s="113">
        <f t="shared" si="924"/>
        <v>1580.7255344500002</v>
      </c>
      <c r="C1958" s="113">
        <f t="shared" si="925"/>
        <v>1118.26761816</v>
      </c>
      <c r="D1958" s="114">
        <f t="shared" si="926"/>
        <v>7245.38</v>
      </c>
      <c r="E1958" s="115">
        <f t="shared" si="922"/>
        <v>7276.54</v>
      </c>
      <c r="F1958" s="116">
        <f t="shared" si="923"/>
        <v>46073</v>
      </c>
      <c r="G1958" s="117">
        <f t="shared" si="927"/>
        <v>4.3006716003852752E-3</v>
      </c>
      <c r="H1958" s="118">
        <f t="shared" si="928"/>
        <v>46132</v>
      </c>
      <c r="I1958" s="118">
        <f t="shared" si="929"/>
        <v>46132</v>
      </c>
      <c r="J1958" s="119">
        <f t="shared" si="930"/>
        <v>20</v>
      </c>
      <c r="K1958" s="119">
        <f t="shared" si="931"/>
        <v>1</v>
      </c>
      <c r="L1958" s="8">
        <f t="shared" si="932"/>
        <v>1.0002145899999999</v>
      </c>
      <c r="M1958" s="120">
        <f t="shared" si="933"/>
        <v>1.0043006699999999</v>
      </c>
      <c r="N1958" s="120">
        <f t="shared" si="934"/>
        <v>1.4125570393093465</v>
      </c>
      <c r="O1958" s="113">
        <f t="shared" si="935"/>
        <v>1.41286015</v>
      </c>
      <c r="P1958" s="113">
        <f t="shared" si="936"/>
        <v>1579.9557547300001</v>
      </c>
      <c r="Q1958" s="11">
        <f t="shared" si="937"/>
        <v>0</v>
      </c>
      <c r="R1958" s="30">
        <f t="shared" si="938"/>
        <v>0</v>
      </c>
      <c r="S1958" s="8">
        <f t="shared" si="939"/>
        <v>0</v>
      </c>
      <c r="T1958" s="122">
        <f t="shared" si="944"/>
        <v>0.13059999999999999</v>
      </c>
      <c r="U1958" s="121">
        <f t="shared" si="940"/>
        <v>1</v>
      </c>
      <c r="V1958" s="121">
        <v>252</v>
      </c>
      <c r="W1958" s="120">
        <f t="shared" si="941"/>
        <v>1.000487216</v>
      </c>
      <c r="X1958" s="113">
        <f t="shared" si="947"/>
        <v>0.76977971999999995</v>
      </c>
      <c r="Y1958" s="113">
        <f t="shared" si="942"/>
        <v>0</v>
      </c>
      <c r="Z1958" s="125" t="str">
        <f t="shared" si="945"/>
        <v>J=</v>
      </c>
      <c r="AA1958" s="118">
        <f t="shared" si="946"/>
        <v>46132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>
        <f t="shared" si="943"/>
        <v>46104</v>
      </c>
      <c r="B1959" s="113">
        <f t="shared" si="924"/>
        <v>1580.7255344500002</v>
      </c>
      <c r="C1959" s="113">
        <f t="shared" si="925"/>
        <v>1118.26761816</v>
      </c>
      <c r="D1959" s="114">
        <f t="shared" si="926"/>
        <v>7245.38</v>
      </c>
      <c r="E1959" s="115">
        <f t="shared" si="922"/>
        <v>7276.54</v>
      </c>
      <c r="F1959" s="116">
        <f t="shared" si="923"/>
        <v>46073</v>
      </c>
      <c r="G1959" s="117">
        <f t="shared" si="927"/>
        <v>4.3006716003852752E-3</v>
      </c>
      <c r="H1959" s="118">
        <f t="shared" si="928"/>
        <v>46132</v>
      </c>
      <c r="I1959" s="118">
        <f t="shared" si="929"/>
        <v>46132</v>
      </c>
      <c r="J1959" s="119">
        <f t="shared" si="930"/>
        <v>20</v>
      </c>
      <c r="K1959" s="119">
        <f t="shared" si="931"/>
        <v>1</v>
      </c>
      <c r="L1959" s="8">
        <f t="shared" si="932"/>
        <v>1.0002145899999999</v>
      </c>
      <c r="M1959" s="120">
        <f t="shared" si="933"/>
        <v>1.0043006699999999</v>
      </c>
      <c r="N1959" s="120">
        <f t="shared" si="934"/>
        <v>1.4125570393093465</v>
      </c>
      <c r="O1959" s="113">
        <f t="shared" si="935"/>
        <v>1.41286015</v>
      </c>
      <c r="P1959" s="113">
        <f t="shared" si="936"/>
        <v>1579.9557547300001</v>
      </c>
      <c r="Q1959" s="11">
        <f t="shared" si="937"/>
        <v>0</v>
      </c>
      <c r="R1959" s="30">
        <f t="shared" si="938"/>
        <v>0</v>
      </c>
      <c r="S1959" s="8">
        <f t="shared" si="939"/>
        <v>0</v>
      </c>
      <c r="T1959" s="122">
        <f t="shared" si="944"/>
        <v>0.13059999999999999</v>
      </c>
      <c r="U1959" s="121">
        <f t="shared" si="940"/>
        <v>1</v>
      </c>
      <c r="V1959" s="121">
        <v>252</v>
      </c>
      <c r="W1959" s="120">
        <f t="shared" si="941"/>
        <v>1.000487216</v>
      </c>
      <c r="X1959" s="113">
        <f t="shared" si="947"/>
        <v>0.76977971999999995</v>
      </c>
      <c r="Y1959" s="113">
        <f t="shared" si="942"/>
        <v>0</v>
      </c>
      <c r="Z1959" s="125" t="str">
        <f t="shared" si="945"/>
        <v>J=</v>
      </c>
      <c r="AA1959" s="118">
        <f t="shared" si="946"/>
        <v>46132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>
        <f t="shared" si="943"/>
        <v>46105</v>
      </c>
      <c r="B1960" s="113">
        <f t="shared" si="924"/>
        <v>1581.83507783</v>
      </c>
      <c r="C1960" s="113">
        <f t="shared" si="925"/>
        <v>1118.26761816</v>
      </c>
      <c r="D1960" s="114">
        <f t="shared" si="926"/>
        <v>7245.38</v>
      </c>
      <c r="E1960" s="115">
        <f t="shared" si="922"/>
        <v>7276.54</v>
      </c>
      <c r="F1960" s="116">
        <f t="shared" si="923"/>
        <v>46073</v>
      </c>
      <c r="G1960" s="117">
        <f t="shared" si="927"/>
        <v>4.3006716003852752E-3</v>
      </c>
      <c r="H1960" s="118">
        <f t="shared" si="928"/>
        <v>46132</v>
      </c>
      <c r="I1960" s="118">
        <f t="shared" si="929"/>
        <v>46132</v>
      </c>
      <c r="J1960" s="119">
        <f t="shared" si="930"/>
        <v>20</v>
      </c>
      <c r="K1960" s="119">
        <f t="shared" si="931"/>
        <v>2</v>
      </c>
      <c r="L1960" s="8">
        <f t="shared" si="932"/>
        <v>1.0004292299999999</v>
      </c>
      <c r="M1960" s="120">
        <f t="shared" si="933"/>
        <v>1.0043006699999999</v>
      </c>
      <c r="N1960" s="120">
        <f t="shared" si="934"/>
        <v>1.4125570393093465</v>
      </c>
      <c r="O1960" s="113">
        <f t="shared" si="935"/>
        <v>1.41316335</v>
      </c>
      <c r="P1960" s="113">
        <f t="shared" si="936"/>
        <v>1580.29481347</v>
      </c>
      <c r="Q1960" s="11">
        <f t="shared" si="937"/>
        <v>0</v>
      </c>
      <c r="R1960" s="30">
        <f t="shared" si="938"/>
        <v>0</v>
      </c>
      <c r="S1960" s="8">
        <f t="shared" si="939"/>
        <v>0</v>
      </c>
      <c r="T1960" s="122">
        <f t="shared" si="944"/>
        <v>0.13059999999999999</v>
      </c>
      <c r="U1960" s="121">
        <f t="shared" si="940"/>
        <v>2</v>
      </c>
      <c r="V1960" s="121">
        <v>252</v>
      </c>
      <c r="W1960" s="120">
        <f t="shared" si="941"/>
        <v>1.0009746690000001</v>
      </c>
      <c r="X1960" s="113">
        <f t="shared" si="947"/>
        <v>1.5402643600000001</v>
      </c>
      <c r="Y1960" s="113">
        <f t="shared" si="942"/>
        <v>0</v>
      </c>
      <c r="Z1960" s="125" t="str">
        <f t="shared" si="945"/>
        <v>J=</v>
      </c>
      <c r="AA1960" s="118">
        <f t="shared" si="946"/>
        <v>46132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>
        <f t="shared" si="943"/>
        <v>46106</v>
      </c>
      <c r="B1961" s="113">
        <f t="shared" si="924"/>
        <v>1582.9453935699999</v>
      </c>
      <c r="C1961" s="113">
        <f t="shared" si="925"/>
        <v>1118.26761816</v>
      </c>
      <c r="D1961" s="114">
        <f t="shared" si="926"/>
        <v>7245.38</v>
      </c>
      <c r="E1961" s="115">
        <f t="shared" si="922"/>
        <v>7276.54</v>
      </c>
      <c r="F1961" s="116">
        <f t="shared" si="923"/>
        <v>46073</v>
      </c>
      <c r="G1961" s="117">
        <f t="shared" si="927"/>
        <v>4.3006716003852752E-3</v>
      </c>
      <c r="H1961" s="118">
        <f t="shared" si="928"/>
        <v>46132</v>
      </c>
      <c r="I1961" s="118">
        <f t="shared" si="929"/>
        <v>46132</v>
      </c>
      <c r="J1961" s="119">
        <f t="shared" si="930"/>
        <v>20</v>
      </c>
      <c r="K1961" s="119">
        <f t="shared" si="931"/>
        <v>3</v>
      </c>
      <c r="L1961" s="8">
        <f t="shared" si="932"/>
        <v>1.0006439199999999</v>
      </c>
      <c r="M1961" s="120">
        <f t="shared" si="933"/>
        <v>1.0043006699999999</v>
      </c>
      <c r="N1961" s="120">
        <f t="shared" si="934"/>
        <v>1.4125570393093465</v>
      </c>
      <c r="O1961" s="113">
        <f t="shared" si="935"/>
        <v>1.41346661</v>
      </c>
      <c r="P1961" s="113">
        <f t="shared" si="936"/>
        <v>1580.63393931</v>
      </c>
      <c r="Q1961" s="11">
        <f t="shared" si="937"/>
        <v>0</v>
      </c>
      <c r="R1961" s="30">
        <f t="shared" si="938"/>
        <v>0</v>
      </c>
      <c r="S1961" s="8">
        <f t="shared" si="939"/>
        <v>0</v>
      </c>
      <c r="T1961" s="122">
        <f t="shared" si="944"/>
        <v>0.13059999999999999</v>
      </c>
      <c r="U1961" s="121">
        <f t="shared" si="940"/>
        <v>3</v>
      </c>
      <c r="V1961" s="121">
        <v>252</v>
      </c>
      <c r="W1961" s="120">
        <f t="shared" si="941"/>
        <v>1.001462359</v>
      </c>
      <c r="X1961" s="113">
        <f t="shared" si="947"/>
        <v>2.3114542600000001</v>
      </c>
      <c r="Y1961" s="113">
        <f t="shared" si="942"/>
        <v>0</v>
      </c>
      <c r="Z1961" s="125" t="str">
        <f t="shared" si="945"/>
        <v>J=</v>
      </c>
      <c r="AA1961" s="118">
        <f t="shared" si="946"/>
        <v>46132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>
        <f t="shared" si="943"/>
        <v>46107</v>
      </c>
      <c r="B1962" s="113">
        <f t="shared" si="924"/>
        <v>1584.05648516</v>
      </c>
      <c r="C1962" s="113">
        <f t="shared" si="925"/>
        <v>1118.26761816</v>
      </c>
      <c r="D1962" s="114">
        <f t="shared" si="926"/>
        <v>7245.38</v>
      </c>
      <c r="E1962" s="115">
        <f t="shared" ref="E1962:E2025" si="948">IF($K1962=1,VLOOKUP($A1961,$AO$10:$AS$131,4),E1961)</f>
        <v>7276.54</v>
      </c>
      <c r="F1962" s="116">
        <f t="shared" ref="F1962:F2025" si="949">IF($K1962=1,VLOOKUP($A1961,$AO$10:$AS$131,5),F1961)</f>
        <v>46073</v>
      </c>
      <c r="G1962" s="117">
        <f t="shared" si="927"/>
        <v>4.3006716003852752E-3</v>
      </c>
      <c r="H1962" s="118">
        <f t="shared" si="928"/>
        <v>46132</v>
      </c>
      <c r="I1962" s="118">
        <f t="shared" si="929"/>
        <v>46132</v>
      </c>
      <c r="J1962" s="119">
        <f t="shared" si="930"/>
        <v>20</v>
      </c>
      <c r="K1962" s="119">
        <f t="shared" si="931"/>
        <v>4</v>
      </c>
      <c r="L1962" s="8">
        <f t="shared" si="932"/>
        <v>1.0008586500000001</v>
      </c>
      <c r="M1962" s="120">
        <f t="shared" si="933"/>
        <v>1.0043006699999999</v>
      </c>
      <c r="N1962" s="120">
        <f t="shared" si="934"/>
        <v>1.4125570393093465</v>
      </c>
      <c r="O1962" s="113">
        <f t="shared" si="935"/>
        <v>1.41376993</v>
      </c>
      <c r="P1962" s="113">
        <f t="shared" si="936"/>
        <v>1580.97313224</v>
      </c>
      <c r="Q1962" s="11">
        <f t="shared" si="937"/>
        <v>0</v>
      </c>
      <c r="R1962" s="30">
        <f t="shared" si="938"/>
        <v>0</v>
      </c>
      <c r="S1962" s="8">
        <f t="shared" si="939"/>
        <v>0</v>
      </c>
      <c r="T1962" s="122">
        <f t="shared" si="944"/>
        <v>0.13059999999999999</v>
      </c>
      <c r="U1962" s="121">
        <f t="shared" si="940"/>
        <v>4</v>
      </c>
      <c r="V1962" s="121">
        <v>252</v>
      </c>
      <c r="W1962" s="120">
        <f t="shared" si="941"/>
        <v>1.001950288</v>
      </c>
      <c r="X1962" s="113">
        <f t="shared" si="947"/>
        <v>3.0833529199999998</v>
      </c>
      <c r="Y1962" s="113">
        <f t="shared" si="942"/>
        <v>0</v>
      </c>
      <c r="Z1962" s="125" t="str">
        <f t="shared" si="945"/>
        <v>J=</v>
      </c>
      <c r="AA1962" s="118">
        <f t="shared" si="946"/>
        <v>46132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>
        <f t="shared" si="943"/>
        <v>46108</v>
      </c>
      <c r="B1963" s="113">
        <f t="shared" si="924"/>
        <v>1585.1683610100001</v>
      </c>
      <c r="C1963" s="113">
        <f t="shared" si="925"/>
        <v>1118.26761816</v>
      </c>
      <c r="D1963" s="114">
        <f t="shared" si="926"/>
        <v>7245.38</v>
      </c>
      <c r="E1963" s="115">
        <f t="shared" si="948"/>
        <v>7276.54</v>
      </c>
      <c r="F1963" s="116">
        <f t="shared" si="949"/>
        <v>46073</v>
      </c>
      <c r="G1963" s="117">
        <f t="shared" si="927"/>
        <v>4.3006716003852752E-3</v>
      </c>
      <c r="H1963" s="118">
        <f t="shared" si="928"/>
        <v>46132</v>
      </c>
      <c r="I1963" s="118">
        <f t="shared" si="929"/>
        <v>46132</v>
      </c>
      <c r="J1963" s="119">
        <f t="shared" si="930"/>
        <v>20</v>
      </c>
      <c r="K1963" s="119">
        <f t="shared" si="931"/>
        <v>5</v>
      </c>
      <c r="L1963" s="8">
        <f t="shared" si="932"/>
        <v>1.0010734299999999</v>
      </c>
      <c r="M1963" s="120">
        <f t="shared" si="933"/>
        <v>1.0043006699999999</v>
      </c>
      <c r="N1963" s="120">
        <f t="shared" si="934"/>
        <v>1.4125570393093465</v>
      </c>
      <c r="O1963" s="113">
        <f t="shared" si="935"/>
        <v>1.41407332</v>
      </c>
      <c r="P1963" s="113">
        <f t="shared" si="936"/>
        <v>1581.31240346</v>
      </c>
      <c r="Q1963" s="11">
        <f t="shared" si="937"/>
        <v>0</v>
      </c>
      <c r="R1963" s="30">
        <f t="shared" si="938"/>
        <v>0</v>
      </c>
      <c r="S1963" s="8">
        <f t="shared" si="939"/>
        <v>0</v>
      </c>
      <c r="T1963" s="122">
        <f t="shared" si="944"/>
        <v>0.13059999999999999</v>
      </c>
      <c r="U1963" s="121">
        <f t="shared" si="940"/>
        <v>5</v>
      </c>
      <c r="V1963" s="121">
        <v>252</v>
      </c>
      <c r="W1963" s="120">
        <f t="shared" si="941"/>
        <v>1.002438454</v>
      </c>
      <c r="X1963" s="113">
        <f t="shared" si="947"/>
        <v>3.8559575499999998</v>
      </c>
      <c r="Y1963" s="113">
        <f t="shared" si="942"/>
        <v>0</v>
      </c>
      <c r="Z1963" s="125" t="str">
        <f t="shared" si="945"/>
        <v>J=</v>
      </c>
      <c r="AA1963" s="118">
        <f t="shared" si="946"/>
        <v>46132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>
        <f t="shared" si="943"/>
        <v>46109</v>
      </c>
      <c r="B1964" s="113">
        <f t="shared" si="924"/>
        <v>1586.28102145</v>
      </c>
      <c r="C1964" s="113">
        <f t="shared" si="925"/>
        <v>1118.26761816</v>
      </c>
      <c r="D1964" s="114">
        <f t="shared" si="926"/>
        <v>7245.38</v>
      </c>
      <c r="E1964" s="115">
        <f t="shared" si="948"/>
        <v>7276.54</v>
      </c>
      <c r="F1964" s="116">
        <f t="shared" si="949"/>
        <v>46073</v>
      </c>
      <c r="G1964" s="117">
        <f t="shared" si="927"/>
        <v>4.3006716003852752E-3</v>
      </c>
      <c r="H1964" s="118">
        <f t="shared" si="928"/>
        <v>46132</v>
      </c>
      <c r="I1964" s="118">
        <f t="shared" si="929"/>
        <v>46132</v>
      </c>
      <c r="J1964" s="119">
        <f t="shared" si="930"/>
        <v>20</v>
      </c>
      <c r="K1964" s="119">
        <f t="shared" si="931"/>
        <v>6</v>
      </c>
      <c r="L1964" s="8">
        <f t="shared" si="932"/>
        <v>1.0012882599999999</v>
      </c>
      <c r="M1964" s="120">
        <f t="shared" si="933"/>
        <v>1.0043006699999999</v>
      </c>
      <c r="N1964" s="120">
        <f t="shared" si="934"/>
        <v>1.4125570393093465</v>
      </c>
      <c r="O1964" s="113">
        <f t="shared" si="935"/>
        <v>1.41437678</v>
      </c>
      <c r="P1964" s="113">
        <f t="shared" si="936"/>
        <v>1581.6517529499999</v>
      </c>
      <c r="Q1964" s="11">
        <f t="shared" si="937"/>
        <v>0</v>
      </c>
      <c r="R1964" s="30">
        <f t="shared" si="938"/>
        <v>0</v>
      </c>
      <c r="S1964" s="8">
        <f t="shared" si="939"/>
        <v>0</v>
      </c>
      <c r="T1964" s="122">
        <f t="shared" si="944"/>
        <v>0.13059999999999999</v>
      </c>
      <c r="U1964" s="121">
        <f t="shared" si="940"/>
        <v>6</v>
      </c>
      <c r="V1964" s="121">
        <v>252</v>
      </c>
      <c r="W1964" s="120">
        <f t="shared" si="941"/>
        <v>1.0029268570000001</v>
      </c>
      <c r="X1964" s="113">
        <f t="shared" si="947"/>
        <v>4.6292685000000002</v>
      </c>
      <c r="Y1964" s="113">
        <f t="shared" si="942"/>
        <v>0</v>
      </c>
      <c r="Z1964" s="125" t="str">
        <f t="shared" si="945"/>
        <v>J=</v>
      </c>
      <c r="AA1964" s="118">
        <f t="shared" si="946"/>
        <v>46132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>
        <f t="shared" si="943"/>
        <v>46110</v>
      </c>
      <c r="B1965" s="113">
        <f t="shared" si="924"/>
        <v>1586.28102145</v>
      </c>
      <c r="C1965" s="113">
        <f t="shared" si="925"/>
        <v>1118.26761816</v>
      </c>
      <c r="D1965" s="114">
        <f t="shared" si="926"/>
        <v>7245.38</v>
      </c>
      <c r="E1965" s="115">
        <f t="shared" si="948"/>
        <v>7276.54</v>
      </c>
      <c r="F1965" s="116">
        <f t="shared" si="949"/>
        <v>46073</v>
      </c>
      <c r="G1965" s="117">
        <f t="shared" si="927"/>
        <v>4.3006716003852752E-3</v>
      </c>
      <c r="H1965" s="118">
        <f t="shared" si="928"/>
        <v>46132</v>
      </c>
      <c r="I1965" s="118">
        <f t="shared" si="929"/>
        <v>46132</v>
      </c>
      <c r="J1965" s="119">
        <f t="shared" si="930"/>
        <v>20</v>
      </c>
      <c r="K1965" s="119">
        <f t="shared" si="931"/>
        <v>6</v>
      </c>
      <c r="L1965" s="8">
        <f t="shared" si="932"/>
        <v>1.0012882599999999</v>
      </c>
      <c r="M1965" s="120">
        <f t="shared" si="933"/>
        <v>1.0043006699999999</v>
      </c>
      <c r="N1965" s="120">
        <f t="shared" si="934"/>
        <v>1.4125570393093465</v>
      </c>
      <c r="O1965" s="113">
        <f t="shared" si="935"/>
        <v>1.41437678</v>
      </c>
      <c r="P1965" s="113">
        <f t="shared" si="936"/>
        <v>1581.6517529499999</v>
      </c>
      <c r="Q1965" s="11">
        <f t="shared" si="937"/>
        <v>0</v>
      </c>
      <c r="R1965" s="30">
        <f t="shared" si="938"/>
        <v>0</v>
      </c>
      <c r="S1965" s="8">
        <f t="shared" si="939"/>
        <v>0</v>
      </c>
      <c r="T1965" s="122">
        <f t="shared" si="944"/>
        <v>0.13059999999999999</v>
      </c>
      <c r="U1965" s="121">
        <f t="shared" si="940"/>
        <v>6</v>
      </c>
      <c r="V1965" s="121">
        <v>252</v>
      </c>
      <c r="W1965" s="120">
        <f t="shared" si="941"/>
        <v>1.0029268570000001</v>
      </c>
      <c r="X1965" s="113">
        <f t="shared" si="947"/>
        <v>4.6292685000000002</v>
      </c>
      <c r="Y1965" s="113">
        <f t="shared" si="942"/>
        <v>0</v>
      </c>
      <c r="Z1965" s="125" t="str">
        <f t="shared" si="945"/>
        <v>J=</v>
      </c>
      <c r="AA1965" s="118">
        <f t="shared" si="946"/>
        <v>46132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>
        <f t="shared" si="943"/>
        <v>46111</v>
      </c>
      <c r="B1966" s="113">
        <f t="shared" ref="B1966:B2029" si="950">(P1966+X1966)</f>
        <v>1586.28102145</v>
      </c>
      <c r="C1966" s="113">
        <f t="shared" ref="C1966:C2029" si="951">TRUNC(IF(Q1965&gt;0,VLOOKUP(A1965,$AD$12:$AE$170,2),C1965),8)</f>
        <v>1118.26761816</v>
      </c>
      <c r="D1966" s="114">
        <f t="shared" ref="D1966:D2029" si="952">IF(E1966=E1965,D1965,E1965)</f>
        <v>7245.38</v>
      </c>
      <c r="E1966" s="115">
        <f t="shared" si="948"/>
        <v>7276.54</v>
      </c>
      <c r="F1966" s="116">
        <f t="shared" si="949"/>
        <v>46073</v>
      </c>
      <c r="G1966" s="117">
        <f t="shared" ref="G1966:G2029" si="953">(E1966/D1966)-1</f>
        <v>4.3006716003852752E-3</v>
      </c>
      <c r="H1966" s="118">
        <f t="shared" ref="H1966:H2029" si="954">IF(DAY(A1966)=H$9,VLOOKUP(A1966,AH$118:AN$450,4),H1965)</f>
        <v>46132</v>
      </c>
      <c r="I1966" s="118">
        <f t="shared" ref="I1966:I2029" si="955">IF(A1966&gt;I1965,H1966,I1965)</f>
        <v>46132</v>
      </c>
      <c r="J1966" s="119">
        <f t="shared" ref="J1966:J2029" si="956">IF(I1966=I1965,J1965,NETWORKDAYS(I1965,I1966,$AD$176:$AD$502)-1)</f>
        <v>20</v>
      </c>
      <c r="K1966" s="119">
        <f t="shared" ref="K1966:K2029" si="957">(J1966-(NETWORKDAYS(A1966,I1966,AD$176:AD$502)-1))</f>
        <v>6</v>
      </c>
      <c r="L1966" s="8">
        <f t="shared" ref="L1966:L2029" si="958">IF(E1966&lt;D1966,1,TRUNC((E1966/D1966)^TRUNC((K1966/J1966),9),8))</f>
        <v>1.0012882599999999</v>
      </c>
      <c r="M1966" s="120">
        <f t="shared" ref="M1966:M2029" si="959">IF(I1966&gt;I1965,L1965,M1965)</f>
        <v>1.0043006699999999</v>
      </c>
      <c r="N1966" s="120">
        <f t="shared" ref="N1966:N2029" si="960">IF(I1966&gt;I1965,N1965*M1966,N1965)</f>
        <v>1.4125570393093465</v>
      </c>
      <c r="O1966" s="113">
        <f t="shared" ref="O1966:O2029" si="961">TRUNC(TRUNC((L1966*N1966),15),8)</f>
        <v>1.41437678</v>
      </c>
      <c r="P1966" s="113">
        <f t="shared" ref="P1966:P2029" si="962">TRUNC(C1966*O1966,8)</f>
        <v>1581.6517529499999</v>
      </c>
      <c r="Q1966" s="11">
        <f t="shared" ref="Q1966:Q2029" si="963">IF(VLOOKUP(A1966,AD$10:AK$170,8)=VLOOKUP(A1965,AD$10:AK$170,8),0,VLOOKUP(A1966,AD$10:AK$170,8))</f>
        <v>0</v>
      </c>
      <c r="R1966" s="30">
        <f t="shared" ref="R1966:R2029" si="964">IF(Q1966&gt;0,VLOOKUP($A1966,$AD$10:$AI$170,6),0)</f>
        <v>0</v>
      </c>
      <c r="S1966" s="8">
        <f t="shared" ref="S1966:S2029" si="965">IF(R1966&gt;0,TRUNC(R1966*P1966,8),0)</f>
        <v>0</v>
      </c>
      <c r="T1966" s="122">
        <f t="shared" si="944"/>
        <v>0.13059999999999999</v>
      </c>
      <c r="U1966" s="121">
        <f t="shared" ref="U1966:U2029" si="966">IF(Q1965&gt;0,1,IF(K1966=K1965,U1965,U1965+1))</f>
        <v>6</v>
      </c>
      <c r="V1966" s="121">
        <v>252</v>
      </c>
      <c r="W1966" s="120">
        <f t="shared" ref="W1966:W2029" si="967">ROUND((1+T1966)^TRUNC((U1966/V1966),9),9)</f>
        <v>1.0029268570000001</v>
      </c>
      <c r="X1966" s="113">
        <f t="shared" si="947"/>
        <v>4.6292685000000002</v>
      </c>
      <c r="Y1966" s="113">
        <f t="shared" ref="Y1966:Y2029" si="968">IF(Q1966&gt;0,S1966+X1966,0)</f>
        <v>0</v>
      </c>
      <c r="Z1966" s="125" t="str">
        <f t="shared" si="945"/>
        <v>J=</v>
      </c>
      <c r="AA1966" s="118">
        <f t="shared" si="946"/>
        <v>46132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>
        <f t="shared" si="943"/>
        <v>46112</v>
      </c>
      <c r="B1967" s="113">
        <f t="shared" si="950"/>
        <v>1587.3944475599999</v>
      </c>
      <c r="C1967" s="113">
        <f t="shared" si="951"/>
        <v>1118.26761816</v>
      </c>
      <c r="D1967" s="114">
        <f t="shared" si="952"/>
        <v>7245.38</v>
      </c>
      <c r="E1967" s="115">
        <f t="shared" si="948"/>
        <v>7276.54</v>
      </c>
      <c r="F1967" s="116">
        <f t="shared" si="949"/>
        <v>46073</v>
      </c>
      <c r="G1967" s="117">
        <f t="shared" si="953"/>
        <v>4.3006716003852752E-3</v>
      </c>
      <c r="H1967" s="118">
        <f t="shared" si="954"/>
        <v>46132</v>
      </c>
      <c r="I1967" s="118">
        <f t="shared" si="955"/>
        <v>46132</v>
      </c>
      <c r="J1967" s="119">
        <f t="shared" si="956"/>
        <v>20</v>
      </c>
      <c r="K1967" s="119">
        <f t="shared" si="957"/>
        <v>7</v>
      </c>
      <c r="L1967" s="8">
        <f t="shared" si="958"/>
        <v>1.0015031299999999</v>
      </c>
      <c r="M1967" s="120">
        <f t="shared" si="959"/>
        <v>1.0043006699999999</v>
      </c>
      <c r="N1967" s="120">
        <f t="shared" si="960"/>
        <v>1.4125570393093465</v>
      </c>
      <c r="O1967" s="113">
        <f t="shared" si="961"/>
        <v>1.41468029</v>
      </c>
      <c r="P1967" s="113">
        <f t="shared" si="962"/>
        <v>1581.99115835</v>
      </c>
      <c r="Q1967" s="11">
        <f t="shared" si="963"/>
        <v>0</v>
      </c>
      <c r="R1967" s="30">
        <f t="shared" si="964"/>
        <v>0</v>
      </c>
      <c r="S1967" s="8">
        <f t="shared" si="965"/>
        <v>0</v>
      </c>
      <c r="T1967" s="122">
        <f t="shared" si="944"/>
        <v>0.13059999999999999</v>
      </c>
      <c r="U1967" s="121">
        <f t="shared" si="966"/>
        <v>7</v>
      </c>
      <c r="V1967" s="121">
        <v>252</v>
      </c>
      <c r="W1967" s="120">
        <f t="shared" si="967"/>
        <v>1.0034154989999999</v>
      </c>
      <c r="X1967" s="113">
        <f t="shared" si="947"/>
        <v>5.4032892099999996</v>
      </c>
      <c r="Y1967" s="113">
        <f t="shared" si="968"/>
        <v>0</v>
      </c>
      <c r="Z1967" s="125" t="str">
        <f t="shared" si="945"/>
        <v>J=</v>
      </c>
      <c r="AA1967" s="118">
        <f t="shared" si="946"/>
        <v>46132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>
        <f t="shared" si="943"/>
        <v>46113</v>
      </c>
      <c r="B1968" s="113">
        <f t="shared" si="950"/>
        <v>1588.5086717899999</v>
      </c>
      <c r="C1968" s="113">
        <f t="shared" si="951"/>
        <v>1118.26761816</v>
      </c>
      <c r="D1968" s="114">
        <f t="shared" si="952"/>
        <v>7245.38</v>
      </c>
      <c r="E1968" s="115">
        <f t="shared" si="948"/>
        <v>7276.54</v>
      </c>
      <c r="F1968" s="116">
        <f t="shared" si="949"/>
        <v>46073</v>
      </c>
      <c r="G1968" s="117">
        <f t="shared" si="953"/>
        <v>4.3006716003852752E-3</v>
      </c>
      <c r="H1968" s="118">
        <f t="shared" si="954"/>
        <v>46132</v>
      </c>
      <c r="I1968" s="118">
        <f t="shared" si="955"/>
        <v>46132</v>
      </c>
      <c r="J1968" s="119">
        <f t="shared" si="956"/>
        <v>20</v>
      </c>
      <c r="K1968" s="119">
        <f t="shared" si="957"/>
        <v>8</v>
      </c>
      <c r="L1968" s="8">
        <f t="shared" si="958"/>
        <v>1.00171805</v>
      </c>
      <c r="M1968" s="120">
        <f t="shared" si="959"/>
        <v>1.0043006699999999</v>
      </c>
      <c r="N1968" s="120">
        <f t="shared" si="960"/>
        <v>1.4125570393093465</v>
      </c>
      <c r="O1968" s="113">
        <f t="shared" si="961"/>
        <v>1.4149838800000001</v>
      </c>
      <c r="P1968" s="113">
        <f t="shared" si="962"/>
        <v>1582.3306532199999</v>
      </c>
      <c r="Q1968" s="11">
        <f t="shared" si="963"/>
        <v>0</v>
      </c>
      <c r="R1968" s="30">
        <f t="shared" si="964"/>
        <v>0</v>
      </c>
      <c r="S1968" s="8">
        <f t="shared" si="965"/>
        <v>0</v>
      </c>
      <c r="T1968" s="122">
        <f t="shared" si="944"/>
        <v>0.13059999999999999</v>
      </c>
      <c r="U1968" s="121">
        <f t="shared" si="966"/>
        <v>8</v>
      </c>
      <c r="V1968" s="121">
        <v>252</v>
      </c>
      <c r="W1968" s="120">
        <f t="shared" si="967"/>
        <v>1.003904379</v>
      </c>
      <c r="X1968" s="113">
        <f t="shared" si="947"/>
        <v>6.1780185699999999</v>
      </c>
      <c r="Y1968" s="113">
        <f t="shared" si="968"/>
        <v>0</v>
      </c>
      <c r="Z1968" s="125" t="str">
        <f t="shared" si="945"/>
        <v>J=</v>
      </c>
      <c r="AA1968" s="118">
        <f t="shared" si="946"/>
        <v>46132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>
        <f t="shared" si="943"/>
        <v>46114</v>
      </c>
      <c r="B1969" s="113">
        <f t="shared" si="950"/>
        <v>1589.62366079</v>
      </c>
      <c r="C1969" s="113">
        <f t="shared" si="951"/>
        <v>1118.26761816</v>
      </c>
      <c r="D1969" s="114">
        <f t="shared" si="952"/>
        <v>7245.38</v>
      </c>
      <c r="E1969" s="115">
        <f t="shared" si="948"/>
        <v>7276.54</v>
      </c>
      <c r="F1969" s="116">
        <f t="shared" si="949"/>
        <v>46073</v>
      </c>
      <c r="G1969" s="117">
        <f t="shared" si="953"/>
        <v>4.3006716003852752E-3</v>
      </c>
      <c r="H1969" s="118">
        <f t="shared" si="954"/>
        <v>46132</v>
      </c>
      <c r="I1969" s="118">
        <f t="shared" si="955"/>
        <v>46132</v>
      </c>
      <c r="J1969" s="119">
        <f t="shared" si="956"/>
        <v>20</v>
      </c>
      <c r="K1969" s="119">
        <f t="shared" si="957"/>
        <v>9</v>
      </c>
      <c r="L1969" s="8">
        <f t="shared" si="958"/>
        <v>1.0019330099999999</v>
      </c>
      <c r="M1969" s="120">
        <f t="shared" si="959"/>
        <v>1.0043006699999999</v>
      </c>
      <c r="N1969" s="120">
        <f t="shared" si="960"/>
        <v>1.4125570393093465</v>
      </c>
      <c r="O1969" s="113">
        <f t="shared" si="961"/>
        <v>1.4152875199999999</v>
      </c>
      <c r="P1969" s="113">
        <f t="shared" si="962"/>
        <v>1582.670204</v>
      </c>
      <c r="Q1969" s="11">
        <f t="shared" si="963"/>
        <v>0</v>
      </c>
      <c r="R1969" s="30">
        <f t="shared" si="964"/>
        <v>0</v>
      </c>
      <c r="S1969" s="8">
        <f t="shared" si="965"/>
        <v>0</v>
      </c>
      <c r="T1969" s="122">
        <f t="shared" si="944"/>
        <v>0.13059999999999999</v>
      </c>
      <c r="U1969" s="121">
        <f t="shared" si="966"/>
        <v>9</v>
      </c>
      <c r="V1969" s="121">
        <v>252</v>
      </c>
      <c r="W1969" s="120">
        <f t="shared" si="967"/>
        <v>1.0043934969999999</v>
      </c>
      <c r="X1969" s="113">
        <f t="shared" si="947"/>
        <v>6.9534567899999997</v>
      </c>
      <c r="Y1969" s="113">
        <f t="shared" si="968"/>
        <v>0</v>
      </c>
      <c r="Z1969" s="125" t="str">
        <f t="shared" si="945"/>
        <v>J=</v>
      </c>
      <c r="AA1969" s="118">
        <f t="shared" si="946"/>
        <v>46132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>
        <f t="shared" si="943"/>
        <v>46115</v>
      </c>
      <c r="B1970" s="113">
        <f t="shared" si="950"/>
        <v>1590.7394485999998</v>
      </c>
      <c r="C1970" s="113">
        <f t="shared" si="951"/>
        <v>1118.26761816</v>
      </c>
      <c r="D1970" s="114">
        <f t="shared" si="952"/>
        <v>7245.38</v>
      </c>
      <c r="E1970" s="115">
        <f t="shared" si="948"/>
        <v>7276.54</v>
      </c>
      <c r="F1970" s="116">
        <f t="shared" si="949"/>
        <v>46073</v>
      </c>
      <c r="G1970" s="117">
        <f t="shared" si="953"/>
        <v>4.3006716003852752E-3</v>
      </c>
      <c r="H1970" s="118">
        <f t="shared" si="954"/>
        <v>46132</v>
      </c>
      <c r="I1970" s="118">
        <f t="shared" si="955"/>
        <v>46132</v>
      </c>
      <c r="J1970" s="119">
        <f t="shared" si="956"/>
        <v>20</v>
      </c>
      <c r="K1970" s="119">
        <f t="shared" si="957"/>
        <v>10</v>
      </c>
      <c r="L1970" s="8">
        <f t="shared" si="958"/>
        <v>1.0021480199999999</v>
      </c>
      <c r="M1970" s="120">
        <f t="shared" si="959"/>
        <v>1.0043006699999999</v>
      </c>
      <c r="N1970" s="120">
        <f t="shared" si="960"/>
        <v>1.4125570393093465</v>
      </c>
      <c r="O1970" s="113">
        <f t="shared" si="961"/>
        <v>1.4155912399999999</v>
      </c>
      <c r="P1970" s="113">
        <f t="shared" si="962"/>
        <v>1583.0098442399999</v>
      </c>
      <c r="Q1970" s="11">
        <f t="shared" si="963"/>
        <v>0</v>
      </c>
      <c r="R1970" s="30">
        <f t="shared" si="964"/>
        <v>0</v>
      </c>
      <c r="S1970" s="8">
        <f t="shared" si="965"/>
        <v>0</v>
      </c>
      <c r="T1970" s="122">
        <f t="shared" si="944"/>
        <v>0.13059999999999999</v>
      </c>
      <c r="U1970" s="121">
        <f t="shared" si="966"/>
        <v>10</v>
      </c>
      <c r="V1970" s="121">
        <v>252</v>
      </c>
      <c r="W1970" s="120">
        <f t="shared" si="967"/>
        <v>1.004882853</v>
      </c>
      <c r="X1970" s="113">
        <f t="shared" si="947"/>
        <v>7.7296043599999997</v>
      </c>
      <c r="Y1970" s="113">
        <f t="shared" si="968"/>
        <v>0</v>
      </c>
      <c r="Z1970" s="125" t="str">
        <f t="shared" si="945"/>
        <v>J=</v>
      </c>
      <c r="AA1970" s="118">
        <f t="shared" si="946"/>
        <v>46132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>
        <f t="shared" si="943"/>
        <v>46116</v>
      </c>
      <c r="B1971" s="113">
        <f t="shared" si="950"/>
        <v>1590.7394485999998</v>
      </c>
      <c r="C1971" s="113">
        <f t="shared" si="951"/>
        <v>1118.26761816</v>
      </c>
      <c r="D1971" s="114">
        <f t="shared" si="952"/>
        <v>7245.38</v>
      </c>
      <c r="E1971" s="115">
        <f t="shared" si="948"/>
        <v>7276.54</v>
      </c>
      <c r="F1971" s="116">
        <f t="shared" si="949"/>
        <v>46073</v>
      </c>
      <c r="G1971" s="117">
        <f t="shared" si="953"/>
        <v>4.3006716003852752E-3</v>
      </c>
      <c r="H1971" s="118">
        <f t="shared" si="954"/>
        <v>46132</v>
      </c>
      <c r="I1971" s="118">
        <f t="shared" si="955"/>
        <v>46132</v>
      </c>
      <c r="J1971" s="119">
        <f t="shared" si="956"/>
        <v>20</v>
      </c>
      <c r="K1971" s="119">
        <f t="shared" si="957"/>
        <v>10</v>
      </c>
      <c r="L1971" s="8">
        <f t="shared" si="958"/>
        <v>1.0021480199999999</v>
      </c>
      <c r="M1971" s="120">
        <f t="shared" si="959"/>
        <v>1.0043006699999999</v>
      </c>
      <c r="N1971" s="120">
        <f t="shared" si="960"/>
        <v>1.4125570393093465</v>
      </c>
      <c r="O1971" s="113">
        <f t="shared" si="961"/>
        <v>1.4155912399999999</v>
      </c>
      <c r="P1971" s="113">
        <f t="shared" si="962"/>
        <v>1583.0098442399999</v>
      </c>
      <c r="Q1971" s="11">
        <f t="shared" si="963"/>
        <v>0</v>
      </c>
      <c r="R1971" s="30">
        <f t="shared" si="964"/>
        <v>0</v>
      </c>
      <c r="S1971" s="8">
        <f t="shared" si="965"/>
        <v>0</v>
      </c>
      <c r="T1971" s="122">
        <f t="shared" si="944"/>
        <v>0.13059999999999999</v>
      </c>
      <c r="U1971" s="121">
        <f t="shared" si="966"/>
        <v>10</v>
      </c>
      <c r="V1971" s="121">
        <v>252</v>
      </c>
      <c r="W1971" s="120">
        <f t="shared" si="967"/>
        <v>1.004882853</v>
      </c>
      <c r="X1971" s="113">
        <f t="shared" si="947"/>
        <v>7.7296043599999997</v>
      </c>
      <c r="Y1971" s="113">
        <f t="shared" si="968"/>
        <v>0</v>
      </c>
      <c r="Z1971" s="125" t="str">
        <f t="shared" si="945"/>
        <v>J=</v>
      </c>
      <c r="AA1971" s="118">
        <f t="shared" si="946"/>
        <v>46132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>
        <f t="shared" si="943"/>
        <v>46117</v>
      </c>
      <c r="B1972" s="113">
        <f t="shared" si="950"/>
        <v>1590.7394485999998</v>
      </c>
      <c r="C1972" s="113">
        <f t="shared" si="951"/>
        <v>1118.26761816</v>
      </c>
      <c r="D1972" s="114">
        <f t="shared" si="952"/>
        <v>7245.38</v>
      </c>
      <c r="E1972" s="115">
        <f t="shared" si="948"/>
        <v>7276.54</v>
      </c>
      <c r="F1972" s="116">
        <f t="shared" si="949"/>
        <v>46073</v>
      </c>
      <c r="G1972" s="117">
        <f t="shared" si="953"/>
        <v>4.3006716003852752E-3</v>
      </c>
      <c r="H1972" s="118">
        <f t="shared" si="954"/>
        <v>46132</v>
      </c>
      <c r="I1972" s="118">
        <f t="shared" si="955"/>
        <v>46132</v>
      </c>
      <c r="J1972" s="119">
        <f t="shared" si="956"/>
        <v>20</v>
      </c>
      <c r="K1972" s="119">
        <f t="shared" si="957"/>
        <v>10</v>
      </c>
      <c r="L1972" s="8">
        <f t="shared" si="958"/>
        <v>1.0021480199999999</v>
      </c>
      <c r="M1972" s="120">
        <f t="shared" si="959"/>
        <v>1.0043006699999999</v>
      </c>
      <c r="N1972" s="120">
        <f t="shared" si="960"/>
        <v>1.4125570393093465</v>
      </c>
      <c r="O1972" s="113">
        <f t="shared" si="961"/>
        <v>1.4155912399999999</v>
      </c>
      <c r="P1972" s="113">
        <f t="shared" si="962"/>
        <v>1583.0098442399999</v>
      </c>
      <c r="Q1972" s="11">
        <f t="shared" si="963"/>
        <v>0</v>
      </c>
      <c r="R1972" s="30">
        <f t="shared" si="964"/>
        <v>0</v>
      </c>
      <c r="S1972" s="8">
        <f t="shared" si="965"/>
        <v>0</v>
      </c>
      <c r="T1972" s="122">
        <f t="shared" si="944"/>
        <v>0.13059999999999999</v>
      </c>
      <c r="U1972" s="121">
        <f t="shared" si="966"/>
        <v>10</v>
      </c>
      <c r="V1972" s="121">
        <v>252</v>
      </c>
      <c r="W1972" s="120">
        <f t="shared" si="967"/>
        <v>1.004882853</v>
      </c>
      <c r="X1972" s="113">
        <f t="shared" si="947"/>
        <v>7.7296043599999997</v>
      </c>
      <c r="Y1972" s="113">
        <f t="shared" si="968"/>
        <v>0</v>
      </c>
      <c r="Z1972" s="125" t="str">
        <f t="shared" si="945"/>
        <v>J=</v>
      </c>
      <c r="AA1972" s="118">
        <f t="shared" si="946"/>
        <v>46132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>
        <f t="shared" si="943"/>
        <v>46118</v>
      </c>
      <c r="B1973" s="113">
        <f t="shared" si="950"/>
        <v>1590.7394485999998</v>
      </c>
      <c r="C1973" s="113">
        <f t="shared" si="951"/>
        <v>1118.26761816</v>
      </c>
      <c r="D1973" s="114">
        <f t="shared" si="952"/>
        <v>7245.38</v>
      </c>
      <c r="E1973" s="115">
        <f t="shared" si="948"/>
        <v>7276.54</v>
      </c>
      <c r="F1973" s="116">
        <f t="shared" si="949"/>
        <v>46073</v>
      </c>
      <c r="G1973" s="117">
        <f t="shared" si="953"/>
        <v>4.3006716003852752E-3</v>
      </c>
      <c r="H1973" s="118">
        <f t="shared" si="954"/>
        <v>46132</v>
      </c>
      <c r="I1973" s="118">
        <f t="shared" si="955"/>
        <v>46132</v>
      </c>
      <c r="J1973" s="119">
        <f t="shared" si="956"/>
        <v>20</v>
      </c>
      <c r="K1973" s="119">
        <f t="shared" si="957"/>
        <v>10</v>
      </c>
      <c r="L1973" s="8">
        <f t="shared" si="958"/>
        <v>1.0021480199999999</v>
      </c>
      <c r="M1973" s="120">
        <f t="shared" si="959"/>
        <v>1.0043006699999999</v>
      </c>
      <c r="N1973" s="120">
        <f t="shared" si="960"/>
        <v>1.4125570393093465</v>
      </c>
      <c r="O1973" s="113">
        <f t="shared" si="961"/>
        <v>1.4155912399999999</v>
      </c>
      <c r="P1973" s="113">
        <f t="shared" si="962"/>
        <v>1583.0098442399999</v>
      </c>
      <c r="Q1973" s="11">
        <f t="shared" si="963"/>
        <v>0</v>
      </c>
      <c r="R1973" s="30">
        <f t="shared" si="964"/>
        <v>0</v>
      </c>
      <c r="S1973" s="8">
        <f t="shared" si="965"/>
        <v>0</v>
      </c>
      <c r="T1973" s="122">
        <f t="shared" si="944"/>
        <v>0.13059999999999999</v>
      </c>
      <c r="U1973" s="121">
        <f t="shared" si="966"/>
        <v>10</v>
      </c>
      <c r="V1973" s="121">
        <v>252</v>
      </c>
      <c r="W1973" s="120">
        <f t="shared" si="967"/>
        <v>1.004882853</v>
      </c>
      <c r="X1973" s="113">
        <f t="shared" si="947"/>
        <v>7.7296043599999997</v>
      </c>
      <c r="Y1973" s="113">
        <f t="shared" si="968"/>
        <v>0</v>
      </c>
      <c r="Z1973" s="125" t="str">
        <f t="shared" si="945"/>
        <v>J=</v>
      </c>
      <c r="AA1973" s="118">
        <f t="shared" si="946"/>
        <v>46132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>
        <f t="shared" si="943"/>
        <v>46119</v>
      </c>
      <c r="B1974" s="113">
        <f t="shared" si="950"/>
        <v>1591.85601471</v>
      </c>
      <c r="C1974" s="113">
        <f t="shared" si="951"/>
        <v>1118.26761816</v>
      </c>
      <c r="D1974" s="114">
        <f t="shared" si="952"/>
        <v>7245.38</v>
      </c>
      <c r="E1974" s="115">
        <f t="shared" si="948"/>
        <v>7276.54</v>
      </c>
      <c r="F1974" s="116">
        <f t="shared" si="949"/>
        <v>46073</v>
      </c>
      <c r="G1974" s="117">
        <f t="shared" si="953"/>
        <v>4.3006716003852752E-3</v>
      </c>
      <c r="H1974" s="118">
        <f t="shared" si="954"/>
        <v>46132</v>
      </c>
      <c r="I1974" s="118">
        <f t="shared" si="955"/>
        <v>46132</v>
      </c>
      <c r="J1974" s="119">
        <f t="shared" si="956"/>
        <v>20</v>
      </c>
      <c r="K1974" s="119">
        <f t="shared" si="957"/>
        <v>11</v>
      </c>
      <c r="L1974" s="8">
        <f t="shared" si="958"/>
        <v>1.0023630800000001</v>
      </c>
      <c r="M1974" s="120">
        <f t="shared" si="959"/>
        <v>1.0043006699999999</v>
      </c>
      <c r="N1974" s="120">
        <f t="shared" si="960"/>
        <v>1.4125570393093465</v>
      </c>
      <c r="O1974" s="113">
        <f t="shared" si="961"/>
        <v>1.41589502</v>
      </c>
      <c r="P1974" s="113">
        <f t="shared" si="962"/>
        <v>1583.34955158</v>
      </c>
      <c r="Q1974" s="11">
        <f t="shared" si="963"/>
        <v>0</v>
      </c>
      <c r="R1974" s="30">
        <f t="shared" si="964"/>
        <v>0</v>
      </c>
      <c r="S1974" s="8">
        <f t="shared" si="965"/>
        <v>0</v>
      </c>
      <c r="T1974" s="122">
        <f t="shared" si="944"/>
        <v>0.13059999999999999</v>
      </c>
      <c r="U1974" s="121">
        <f t="shared" si="966"/>
        <v>11</v>
      </c>
      <c r="V1974" s="121">
        <v>252</v>
      </c>
      <c r="W1974" s="120">
        <f t="shared" si="967"/>
        <v>1.0053724479999999</v>
      </c>
      <c r="X1974" s="113">
        <f t="shared" si="947"/>
        <v>8.5064631300000002</v>
      </c>
      <c r="Y1974" s="113">
        <f t="shared" si="968"/>
        <v>0</v>
      </c>
      <c r="Z1974" s="125" t="str">
        <f t="shared" si="945"/>
        <v>J=</v>
      </c>
      <c r="AA1974" s="118">
        <f t="shared" si="946"/>
        <v>46132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>
        <f t="shared" si="943"/>
        <v>46120</v>
      </c>
      <c r="B1975" s="113">
        <f t="shared" si="950"/>
        <v>1592.97335785</v>
      </c>
      <c r="C1975" s="113">
        <f t="shared" si="951"/>
        <v>1118.26761816</v>
      </c>
      <c r="D1975" s="114">
        <f t="shared" si="952"/>
        <v>7245.38</v>
      </c>
      <c r="E1975" s="115">
        <f t="shared" si="948"/>
        <v>7276.54</v>
      </c>
      <c r="F1975" s="116">
        <f t="shared" si="949"/>
        <v>46073</v>
      </c>
      <c r="G1975" s="117">
        <f t="shared" si="953"/>
        <v>4.3006716003852752E-3</v>
      </c>
      <c r="H1975" s="118">
        <f t="shared" si="954"/>
        <v>46132</v>
      </c>
      <c r="I1975" s="118">
        <f t="shared" si="955"/>
        <v>46132</v>
      </c>
      <c r="J1975" s="119">
        <f t="shared" si="956"/>
        <v>20</v>
      </c>
      <c r="K1975" s="119">
        <f t="shared" si="957"/>
        <v>12</v>
      </c>
      <c r="L1975" s="8">
        <f t="shared" si="958"/>
        <v>1.00257818</v>
      </c>
      <c r="M1975" s="120">
        <f t="shared" si="959"/>
        <v>1.0043006699999999</v>
      </c>
      <c r="N1975" s="120">
        <f t="shared" si="960"/>
        <v>1.4125570393093465</v>
      </c>
      <c r="O1975" s="113">
        <f t="shared" si="961"/>
        <v>1.4161988599999999</v>
      </c>
      <c r="P1975" s="113">
        <f t="shared" si="962"/>
        <v>1583.6893260100001</v>
      </c>
      <c r="Q1975" s="11">
        <f t="shared" si="963"/>
        <v>0</v>
      </c>
      <c r="R1975" s="30">
        <f t="shared" si="964"/>
        <v>0</v>
      </c>
      <c r="S1975" s="8">
        <f t="shared" si="965"/>
        <v>0</v>
      </c>
      <c r="T1975" s="122">
        <f t="shared" si="944"/>
        <v>0.13059999999999999</v>
      </c>
      <c r="U1975" s="121">
        <f t="shared" si="966"/>
        <v>12</v>
      </c>
      <c r="V1975" s="121">
        <v>252</v>
      </c>
      <c r="W1975" s="120">
        <f t="shared" si="967"/>
        <v>1.005862281</v>
      </c>
      <c r="X1975" s="113">
        <f t="shared" si="947"/>
        <v>9.2840318400000008</v>
      </c>
      <c r="Y1975" s="113">
        <f t="shared" si="968"/>
        <v>0</v>
      </c>
      <c r="Z1975" s="125" t="str">
        <f t="shared" si="945"/>
        <v>J=</v>
      </c>
      <c r="AA1975" s="118">
        <f t="shared" si="946"/>
        <v>46132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>
        <f t="shared" si="943"/>
        <v>46121</v>
      </c>
      <c r="B1976" s="113">
        <f t="shared" si="950"/>
        <v>1594.0914912199999</v>
      </c>
      <c r="C1976" s="113">
        <f t="shared" si="951"/>
        <v>1118.26761816</v>
      </c>
      <c r="D1976" s="114">
        <f t="shared" si="952"/>
        <v>7245.38</v>
      </c>
      <c r="E1976" s="115">
        <f t="shared" si="948"/>
        <v>7276.54</v>
      </c>
      <c r="F1976" s="116">
        <f t="shared" si="949"/>
        <v>46073</v>
      </c>
      <c r="G1976" s="117">
        <f t="shared" si="953"/>
        <v>4.3006716003852752E-3</v>
      </c>
      <c r="H1976" s="118">
        <f t="shared" si="954"/>
        <v>46132</v>
      </c>
      <c r="I1976" s="118">
        <f t="shared" si="955"/>
        <v>46132</v>
      </c>
      <c r="J1976" s="119">
        <f t="shared" si="956"/>
        <v>20</v>
      </c>
      <c r="K1976" s="119">
        <f t="shared" si="957"/>
        <v>13</v>
      </c>
      <c r="L1976" s="8">
        <f t="shared" si="958"/>
        <v>1.00279333</v>
      </c>
      <c r="M1976" s="120">
        <f t="shared" si="959"/>
        <v>1.0043006699999999</v>
      </c>
      <c r="N1976" s="120">
        <f t="shared" si="960"/>
        <v>1.4125570393093465</v>
      </c>
      <c r="O1976" s="113">
        <f t="shared" si="961"/>
        <v>1.4165027699999999</v>
      </c>
      <c r="P1976" s="113">
        <f t="shared" si="962"/>
        <v>1584.0291787199999</v>
      </c>
      <c r="Q1976" s="11">
        <f t="shared" si="963"/>
        <v>0</v>
      </c>
      <c r="R1976" s="30">
        <f t="shared" si="964"/>
        <v>0</v>
      </c>
      <c r="S1976" s="8">
        <f t="shared" si="965"/>
        <v>0</v>
      </c>
      <c r="T1976" s="122">
        <f t="shared" si="944"/>
        <v>0.13059999999999999</v>
      </c>
      <c r="U1976" s="121">
        <f t="shared" si="966"/>
        <v>13</v>
      </c>
      <c r="V1976" s="121">
        <v>252</v>
      </c>
      <c r="W1976" s="120">
        <f t="shared" si="967"/>
        <v>1.006352353</v>
      </c>
      <c r="X1976" s="113">
        <f t="shared" si="947"/>
        <v>10.062312500000001</v>
      </c>
      <c r="Y1976" s="113">
        <f t="shared" si="968"/>
        <v>0</v>
      </c>
      <c r="Z1976" s="125" t="str">
        <f t="shared" si="945"/>
        <v>J=</v>
      </c>
      <c r="AA1976" s="118">
        <f t="shared" si="946"/>
        <v>46132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>
        <f t="shared" si="943"/>
        <v>46122</v>
      </c>
      <c r="B1977" s="113">
        <f t="shared" si="950"/>
        <v>1595.21041517</v>
      </c>
      <c r="C1977" s="113">
        <f t="shared" si="951"/>
        <v>1118.26761816</v>
      </c>
      <c r="D1977" s="114">
        <f t="shared" si="952"/>
        <v>7245.38</v>
      </c>
      <c r="E1977" s="115">
        <f t="shared" si="948"/>
        <v>7276.54</v>
      </c>
      <c r="F1977" s="116">
        <f t="shared" si="949"/>
        <v>46073</v>
      </c>
      <c r="G1977" s="117">
        <f t="shared" si="953"/>
        <v>4.3006716003852752E-3</v>
      </c>
      <c r="H1977" s="118">
        <f t="shared" si="954"/>
        <v>46132</v>
      </c>
      <c r="I1977" s="118">
        <f t="shared" si="955"/>
        <v>46132</v>
      </c>
      <c r="J1977" s="119">
        <f t="shared" si="956"/>
        <v>20</v>
      </c>
      <c r="K1977" s="119">
        <f t="shared" si="957"/>
        <v>14</v>
      </c>
      <c r="L1977" s="8">
        <f t="shared" si="958"/>
        <v>1.00300853</v>
      </c>
      <c r="M1977" s="120">
        <f t="shared" si="959"/>
        <v>1.0043006699999999</v>
      </c>
      <c r="N1977" s="120">
        <f t="shared" si="960"/>
        <v>1.4125570393093465</v>
      </c>
      <c r="O1977" s="113">
        <f t="shared" si="961"/>
        <v>1.4168067499999999</v>
      </c>
      <c r="P1977" s="113">
        <f t="shared" si="962"/>
        <v>1584.36910971</v>
      </c>
      <c r="Q1977" s="11">
        <f t="shared" si="963"/>
        <v>0</v>
      </c>
      <c r="R1977" s="30">
        <f t="shared" si="964"/>
        <v>0</v>
      </c>
      <c r="S1977" s="8">
        <f t="shared" si="965"/>
        <v>0</v>
      </c>
      <c r="T1977" s="122">
        <f t="shared" si="944"/>
        <v>0.13059999999999999</v>
      </c>
      <c r="U1977" s="121">
        <f t="shared" si="966"/>
        <v>14</v>
      </c>
      <c r="V1977" s="121">
        <v>252</v>
      </c>
      <c r="W1977" s="120">
        <f t="shared" si="967"/>
        <v>1.0068426640000001</v>
      </c>
      <c r="X1977" s="113">
        <f t="shared" si="947"/>
        <v>10.841305459999999</v>
      </c>
      <c r="Y1977" s="113">
        <f t="shared" si="968"/>
        <v>0</v>
      </c>
      <c r="Z1977" s="125" t="str">
        <f t="shared" si="945"/>
        <v>J=</v>
      </c>
      <c r="AA1977" s="118">
        <f t="shared" si="946"/>
        <v>46132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>
        <f t="shared" si="943"/>
        <v>46123</v>
      </c>
      <c r="B1978" s="113">
        <f t="shared" si="950"/>
        <v>1596.33011723</v>
      </c>
      <c r="C1978" s="113">
        <f t="shared" si="951"/>
        <v>1118.26761816</v>
      </c>
      <c r="D1978" s="114">
        <f t="shared" si="952"/>
        <v>7245.38</v>
      </c>
      <c r="E1978" s="115">
        <f t="shared" si="948"/>
        <v>7276.54</v>
      </c>
      <c r="F1978" s="116">
        <f t="shared" si="949"/>
        <v>46073</v>
      </c>
      <c r="G1978" s="117">
        <f t="shared" si="953"/>
        <v>4.3006716003852752E-3</v>
      </c>
      <c r="H1978" s="118">
        <f t="shared" si="954"/>
        <v>46132</v>
      </c>
      <c r="I1978" s="118">
        <f t="shared" si="955"/>
        <v>46132</v>
      </c>
      <c r="J1978" s="119">
        <f t="shared" si="956"/>
        <v>20</v>
      </c>
      <c r="K1978" s="119">
        <f t="shared" si="957"/>
        <v>15</v>
      </c>
      <c r="L1978" s="8">
        <f t="shared" si="958"/>
        <v>1.00322377</v>
      </c>
      <c r="M1978" s="120">
        <f t="shared" si="959"/>
        <v>1.0043006699999999</v>
      </c>
      <c r="N1978" s="120">
        <f t="shared" si="960"/>
        <v>1.4125570393093465</v>
      </c>
      <c r="O1978" s="113">
        <f t="shared" si="961"/>
        <v>1.41711079</v>
      </c>
      <c r="P1978" s="113">
        <f t="shared" si="962"/>
        <v>1584.7091078000001</v>
      </c>
      <c r="Q1978" s="11">
        <f t="shared" si="963"/>
        <v>0</v>
      </c>
      <c r="R1978" s="30">
        <f t="shared" si="964"/>
        <v>0</v>
      </c>
      <c r="S1978" s="8">
        <f t="shared" si="965"/>
        <v>0</v>
      </c>
      <c r="T1978" s="122">
        <f t="shared" si="944"/>
        <v>0.13059999999999999</v>
      </c>
      <c r="U1978" s="121">
        <f t="shared" si="966"/>
        <v>15</v>
      </c>
      <c r="V1978" s="121">
        <v>252</v>
      </c>
      <c r="W1978" s="120">
        <f t="shared" si="967"/>
        <v>1.0073332129999999</v>
      </c>
      <c r="X1978" s="113">
        <f t="shared" si="947"/>
        <v>11.621009430000001</v>
      </c>
      <c r="Y1978" s="113">
        <f t="shared" si="968"/>
        <v>0</v>
      </c>
      <c r="Z1978" s="125" t="str">
        <f t="shared" si="945"/>
        <v>J=</v>
      </c>
      <c r="AA1978" s="118">
        <f t="shared" si="946"/>
        <v>46132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>
        <f t="shared" si="943"/>
        <v>46124</v>
      </c>
      <c r="B1979" s="113">
        <f t="shared" si="950"/>
        <v>1596.33011723</v>
      </c>
      <c r="C1979" s="113">
        <f t="shared" si="951"/>
        <v>1118.26761816</v>
      </c>
      <c r="D1979" s="114">
        <f t="shared" si="952"/>
        <v>7245.38</v>
      </c>
      <c r="E1979" s="115">
        <f t="shared" si="948"/>
        <v>7276.54</v>
      </c>
      <c r="F1979" s="116">
        <f t="shared" si="949"/>
        <v>46073</v>
      </c>
      <c r="G1979" s="117">
        <f t="shared" si="953"/>
        <v>4.3006716003852752E-3</v>
      </c>
      <c r="H1979" s="118">
        <f t="shared" si="954"/>
        <v>46132</v>
      </c>
      <c r="I1979" s="118">
        <f t="shared" si="955"/>
        <v>46132</v>
      </c>
      <c r="J1979" s="119">
        <f t="shared" si="956"/>
        <v>20</v>
      </c>
      <c r="K1979" s="119">
        <f t="shared" si="957"/>
        <v>15</v>
      </c>
      <c r="L1979" s="8">
        <f t="shared" si="958"/>
        <v>1.00322377</v>
      </c>
      <c r="M1979" s="120">
        <f t="shared" si="959"/>
        <v>1.0043006699999999</v>
      </c>
      <c r="N1979" s="120">
        <f t="shared" si="960"/>
        <v>1.4125570393093465</v>
      </c>
      <c r="O1979" s="113">
        <f t="shared" si="961"/>
        <v>1.41711079</v>
      </c>
      <c r="P1979" s="113">
        <f t="shared" si="962"/>
        <v>1584.7091078000001</v>
      </c>
      <c r="Q1979" s="11">
        <f t="shared" si="963"/>
        <v>0</v>
      </c>
      <c r="R1979" s="30">
        <f t="shared" si="964"/>
        <v>0</v>
      </c>
      <c r="S1979" s="8">
        <f t="shared" si="965"/>
        <v>0</v>
      </c>
      <c r="T1979" s="122">
        <f t="shared" si="944"/>
        <v>0.13059999999999999</v>
      </c>
      <c r="U1979" s="121">
        <f t="shared" si="966"/>
        <v>15</v>
      </c>
      <c r="V1979" s="121">
        <v>252</v>
      </c>
      <c r="W1979" s="120">
        <f t="shared" si="967"/>
        <v>1.0073332129999999</v>
      </c>
      <c r="X1979" s="113">
        <f t="shared" si="947"/>
        <v>11.621009430000001</v>
      </c>
      <c r="Y1979" s="113">
        <f t="shared" si="968"/>
        <v>0</v>
      </c>
      <c r="Z1979" s="125" t="str">
        <f t="shared" si="945"/>
        <v>J=</v>
      </c>
      <c r="AA1979" s="118">
        <f t="shared" si="946"/>
        <v>46132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>
        <f t="shared" si="943"/>
        <v>46125</v>
      </c>
      <c r="B1980" s="113">
        <f t="shared" si="950"/>
        <v>1596.33011723</v>
      </c>
      <c r="C1980" s="113">
        <f t="shared" si="951"/>
        <v>1118.26761816</v>
      </c>
      <c r="D1980" s="114">
        <f t="shared" si="952"/>
        <v>7245.38</v>
      </c>
      <c r="E1980" s="115">
        <f t="shared" si="948"/>
        <v>7276.54</v>
      </c>
      <c r="F1980" s="116">
        <f t="shared" si="949"/>
        <v>46073</v>
      </c>
      <c r="G1980" s="117">
        <f t="shared" si="953"/>
        <v>4.3006716003852752E-3</v>
      </c>
      <c r="H1980" s="118">
        <f t="shared" si="954"/>
        <v>46132</v>
      </c>
      <c r="I1980" s="118">
        <f t="shared" si="955"/>
        <v>46132</v>
      </c>
      <c r="J1980" s="119">
        <f t="shared" si="956"/>
        <v>20</v>
      </c>
      <c r="K1980" s="119">
        <f t="shared" si="957"/>
        <v>15</v>
      </c>
      <c r="L1980" s="8">
        <f t="shared" si="958"/>
        <v>1.00322377</v>
      </c>
      <c r="M1980" s="120">
        <f t="shared" si="959"/>
        <v>1.0043006699999999</v>
      </c>
      <c r="N1980" s="120">
        <f t="shared" si="960"/>
        <v>1.4125570393093465</v>
      </c>
      <c r="O1980" s="113">
        <f t="shared" si="961"/>
        <v>1.41711079</v>
      </c>
      <c r="P1980" s="113">
        <f t="shared" si="962"/>
        <v>1584.7091078000001</v>
      </c>
      <c r="Q1980" s="11">
        <f t="shared" si="963"/>
        <v>0</v>
      </c>
      <c r="R1980" s="30">
        <f t="shared" si="964"/>
        <v>0</v>
      </c>
      <c r="S1980" s="8">
        <f t="shared" si="965"/>
        <v>0</v>
      </c>
      <c r="T1980" s="122">
        <f t="shared" si="944"/>
        <v>0.13059999999999999</v>
      </c>
      <c r="U1980" s="121">
        <f t="shared" si="966"/>
        <v>15</v>
      </c>
      <c r="V1980" s="121">
        <v>252</v>
      </c>
      <c r="W1980" s="120">
        <f t="shared" si="967"/>
        <v>1.0073332129999999</v>
      </c>
      <c r="X1980" s="113">
        <f t="shared" si="947"/>
        <v>11.621009430000001</v>
      </c>
      <c r="Y1980" s="113">
        <f t="shared" si="968"/>
        <v>0</v>
      </c>
      <c r="Z1980" s="125" t="str">
        <f t="shared" si="945"/>
        <v>J=</v>
      </c>
      <c r="AA1980" s="118">
        <f t="shared" si="946"/>
        <v>46132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>
        <f t="shared" si="943"/>
        <v>46126</v>
      </c>
      <c r="B1981" s="113">
        <f t="shared" si="950"/>
        <v>1597.4506121400002</v>
      </c>
      <c r="C1981" s="113">
        <f t="shared" si="951"/>
        <v>1118.26761816</v>
      </c>
      <c r="D1981" s="114">
        <f t="shared" si="952"/>
        <v>7245.38</v>
      </c>
      <c r="E1981" s="115">
        <f t="shared" si="948"/>
        <v>7276.54</v>
      </c>
      <c r="F1981" s="116">
        <f t="shared" si="949"/>
        <v>46073</v>
      </c>
      <c r="G1981" s="117">
        <f t="shared" si="953"/>
        <v>4.3006716003852752E-3</v>
      </c>
      <c r="H1981" s="118">
        <f t="shared" si="954"/>
        <v>46132</v>
      </c>
      <c r="I1981" s="118">
        <f t="shared" si="955"/>
        <v>46132</v>
      </c>
      <c r="J1981" s="119">
        <f t="shared" si="956"/>
        <v>20</v>
      </c>
      <c r="K1981" s="119">
        <f t="shared" si="957"/>
        <v>16</v>
      </c>
      <c r="L1981" s="8">
        <f t="shared" si="958"/>
        <v>1.00343906</v>
      </c>
      <c r="M1981" s="120">
        <f t="shared" si="959"/>
        <v>1.0043006699999999</v>
      </c>
      <c r="N1981" s="120">
        <f t="shared" si="960"/>
        <v>1.4125570393093465</v>
      </c>
      <c r="O1981" s="113">
        <f t="shared" si="961"/>
        <v>1.4174149</v>
      </c>
      <c r="P1981" s="113">
        <f t="shared" si="962"/>
        <v>1585.0491841600001</v>
      </c>
      <c r="Q1981" s="11">
        <f t="shared" si="963"/>
        <v>0</v>
      </c>
      <c r="R1981" s="30">
        <f t="shared" si="964"/>
        <v>0</v>
      </c>
      <c r="S1981" s="8">
        <f t="shared" si="965"/>
        <v>0</v>
      </c>
      <c r="T1981" s="122">
        <f t="shared" si="944"/>
        <v>0.13059999999999999</v>
      </c>
      <c r="U1981" s="121">
        <f t="shared" si="966"/>
        <v>16</v>
      </c>
      <c r="V1981" s="121">
        <v>252</v>
      </c>
      <c r="W1981" s="120">
        <f t="shared" si="967"/>
        <v>1.007824002</v>
      </c>
      <c r="X1981" s="113">
        <f t="shared" si="947"/>
        <v>12.401427979999999</v>
      </c>
      <c r="Y1981" s="113">
        <f t="shared" si="968"/>
        <v>0</v>
      </c>
      <c r="Z1981" s="125" t="str">
        <f t="shared" si="945"/>
        <v>J=</v>
      </c>
      <c r="AA1981" s="118">
        <f t="shared" si="946"/>
        <v>46132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>
        <f t="shared" si="943"/>
        <v>46127</v>
      </c>
      <c r="B1982" s="113">
        <f t="shared" si="950"/>
        <v>1598.57188744</v>
      </c>
      <c r="C1982" s="113">
        <f t="shared" si="951"/>
        <v>1118.26761816</v>
      </c>
      <c r="D1982" s="114">
        <f t="shared" si="952"/>
        <v>7245.38</v>
      </c>
      <c r="E1982" s="115">
        <f t="shared" si="948"/>
        <v>7276.54</v>
      </c>
      <c r="F1982" s="116">
        <f t="shared" si="949"/>
        <v>46073</v>
      </c>
      <c r="G1982" s="117">
        <f t="shared" si="953"/>
        <v>4.3006716003852752E-3</v>
      </c>
      <c r="H1982" s="118">
        <f t="shared" si="954"/>
        <v>46132</v>
      </c>
      <c r="I1982" s="118">
        <f t="shared" si="955"/>
        <v>46132</v>
      </c>
      <c r="J1982" s="119">
        <f t="shared" si="956"/>
        <v>20</v>
      </c>
      <c r="K1982" s="119">
        <f t="shared" si="957"/>
        <v>17</v>
      </c>
      <c r="L1982" s="8">
        <f t="shared" si="958"/>
        <v>1.0036543899999999</v>
      </c>
      <c r="M1982" s="120">
        <f t="shared" si="959"/>
        <v>1.0043006699999999</v>
      </c>
      <c r="N1982" s="120">
        <f t="shared" si="960"/>
        <v>1.4125570393093465</v>
      </c>
      <c r="O1982" s="113">
        <f t="shared" si="961"/>
        <v>1.41771907</v>
      </c>
      <c r="P1982" s="113">
        <f t="shared" si="962"/>
        <v>1585.3893276199999</v>
      </c>
      <c r="Q1982" s="11">
        <f t="shared" si="963"/>
        <v>0</v>
      </c>
      <c r="R1982" s="30">
        <f t="shared" si="964"/>
        <v>0</v>
      </c>
      <c r="S1982" s="8">
        <f t="shared" si="965"/>
        <v>0</v>
      </c>
      <c r="T1982" s="122">
        <f t="shared" si="944"/>
        <v>0.13059999999999999</v>
      </c>
      <c r="U1982" s="121">
        <f t="shared" si="966"/>
        <v>17</v>
      </c>
      <c r="V1982" s="121">
        <v>252</v>
      </c>
      <c r="W1982" s="120">
        <f t="shared" si="967"/>
        <v>1.0083150299999999</v>
      </c>
      <c r="X1982" s="113">
        <f t="shared" si="947"/>
        <v>13.18255982</v>
      </c>
      <c r="Y1982" s="113">
        <f t="shared" si="968"/>
        <v>0</v>
      </c>
      <c r="Z1982" s="125" t="str">
        <f t="shared" si="945"/>
        <v>J=</v>
      </c>
      <c r="AA1982" s="118">
        <f t="shared" si="946"/>
        <v>46132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>
        <f t="shared" si="943"/>
        <v>46128</v>
      </c>
      <c r="B1983" s="113">
        <f t="shared" si="950"/>
        <v>1599.6939547299999</v>
      </c>
      <c r="C1983" s="113">
        <f t="shared" si="951"/>
        <v>1118.26761816</v>
      </c>
      <c r="D1983" s="114">
        <f t="shared" si="952"/>
        <v>7245.38</v>
      </c>
      <c r="E1983" s="115">
        <f t="shared" si="948"/>
        <v>7276.54</v>
      </c>
      <c r="F1983" s="116">
        <f t="shared" si="949"/>
        <v>46073</v>
      </c>
      <c r="G1983" s="117">
        <f t="shared" si="953"/>
        <v>4.3006716003852752E-3</v>
      </c>
      <c r="H1983" s="118">
        <f t="shared" si="954"/>
        <v>46132</v>
      </c>
      <c r="I1983" s="118">
        <f t="shared" si="955"/>
        <v>46132</v>
      </c>
      <c r="J1983" s="119">
        <f t="shared" si="956"/>
        <v>20</v>
      </c>
      <c r="K1983" s="119">
        <f t="shared" si="957"/>
        <v>18</v>
      </c>
      <c r="L1983" s="8">
        <f t="shared" si="958"/>
        <v>1.0038697700000001</v>
      </c>
      <c r="M1983" s="120">
        <f t="shared" si="959"/>
        <v>1.0043006699999999</v>
      </c>
      <c r="N1983" s="120">
        <f t="shared" si="960"/>
        <v>1.4125570393093465</v>
      </c>
      <c r="O1983" s="113">
        <f t="shared" si="961"/>
        <v>1.4180233099999999</v>
      </c>
      <c r="P1983" s="113">
        <f t="shared" si="962"/>
        <v>1585.72954936</v>
      </c>
      <c r="Q1983" s="11">
        <f t="shared" si="963"/>
        <v>0</v>
      </c>
      <c r="R1983" s="30">
        <f t="shared" si="964"/>
        <v>0</v>
      </c>
      <c r="S1983" s="8">
        <f t="shared" si="965"/>
        <v>0</v>
      </c>
      <c r="T1983" s="122">
        <f t="shared" si="944"/>
        <v>0.13059999999999999</v>
      </c>
      <c r="U1983" s="121">
        <f t="shared" si="966"/>
        <v>18</v>
      </c>
      <c r="V1983" s="121">
        <v>252</v>
      </c>
      <c r="W1983" s="120">
        <f t="shared" si="967"/>
        <v>1.008806297</v>
      </c>
      <c r="X1983" s="113">
        <f t="shared" si="947"/>
        <v>13.96440537</v>
      </c>
      <c r="Y1983" s="113">
        <f t="shared" si="968"/>
        <v>0</v>
      </c>
      <c r="Z1983" s="125" t="str">
        <f t="shared" si="945"/>
        <v>J=</v>
      </c>
      <c r="AA1983" s="118">
        <f t="shared" si="946"/>
        <v>46132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>
        <f t="shared" si="943"/>
        <v>46129</v>
      </c>
      <c r="B1984" s="113">
        <f t="shared" si="950"/>
        <v>1600.81679181</v>
      </c>
      <c r="C1984" s="113">
        <f t="shared" si="951"/>
        <v>1118.26761816</v>
      </c>
      <c r="D1984" s="114">
        <f t="shared" si="952"/>
        <v>7245.38</v>
      </c>
      <c r="E1984" s="115">
        <f t="shared" si="948"/>
        <v>7276.54</v>
      </c>
      <c r="F1984" s="116">
        <f t="shared" si="949"/>
        <v>46073</v>
      </c>
      <c r="G1984" s="117">
        <f t="shared" si="953"/>
        <v>4.3006716003852752E-3</v>
      </c>
      <c r="H1984" s="118">
        <f t="shared" si="954"/>
        <v>46132</v>
      </c>
      <c r="I1984" s="118">
        <f t="shared" si="955"/>
        <v>46132</v>
      </c>
      <c r="J1984" s="119">
        <f t="shared" si="956"/>
        <v>20</v>
      </c>
      <c r="K1984" s="119">
        <f t="shared" si="957"/>
        <v>19</v>
      </c>
      <c r="L1984" s="8">
        <f t="shared" si="958"/>
        <v>1.0040851900000001</v>
      </c>
      <c r="M1984" s="120">
        <f t="shared" si="959"/>
        <v>1.0043006699999999</v>
      </c>
      <c r="N1984" s="120">
        <f t="shared" si="960"/>
        <v>1.4125570393093465</v>
      </c>
      <c r="O1984" s="113">
        <f t="shared" si="961"/>
        <v>1.4183276</v>
      </c>
      <c r="P1984" s="113">
        <f t="shared" si="962"/>
        <v>1586.06982702</v>
      </c>
      <c r="Q1984" s="11">
        <f t="shared" si="963"/>
        <v>0</v>
      </c>
      <c r="R1984" s="30">
        <f t="shared" si="964"/>
        <v>0</v>
      </c>
      <c r="S1984" s="8">
        <f t="shared" si="965"/>
        <v>0</v>
      </c>
      <c r="T1984" s="122">
        <f t="shared" si="944"/>
        <v>0.13059999999999999</v>
      </c>
      <c r="U1984" s="121">
        <f t="shared" si="966"/>
        <v>19</v>
      </c>
      <c r="V1984" s="121">
        <v>252</v>
      </c>
      <c r="W1984" s="120">
        <f t="shared" si="967"/>
        <v>1.0092978029999999</v>
      </c>
      <c r="X1984" s="113">
        <f t="shared" si="947"/>
        <v>14.74696479</v>
      </c>
      <c r="Y1984" s="113">
        <f t="shared" si="968"/>
        <v>0</v>
      </c>
      <c r="Z1984" s="125" t="str">
        <f t="shared" si="945"/>
        <v>J=</v>
      </c>
      <c r="AA1984" s="118">
        <f t="shared" si="946"/>
        <v>46132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>
        <f t="shared" si="943"/>
        <v>46130</v>
      </c>
      <c r="B1985" s="113">
        <f t="shared" si="950"/>
        <v>1601.94044575</v>
      </c>
      <c r="C1985" s="113">
        <f t="shared" si="951"/>
        <v>1118.26761816</v>
      </c>
      <c r="D1985" s="114">
        <f t="shared" si="952"/>
        <v>7245.38</v>
      </c>
      <c r="E1985" s="115">
        <f t="shared" si="948"/>
        <v>7276.54</v>
      </c>
      <c r="F1985" s="116">
        <f t="shared" si="949"/>
        <v>46073</v>
      </c>
      <c r="G1985" s="117">
        <f t="shared" si="953"/>
        <v>4.3006716003852752E-3</v>
      </c>
      <c r="H1985" s="118">
        <f t="shared" si="954"/>
        <v>46132</v>
      </c>
      <c r="I1985" s="118">
        <f t="shared" si="955"/>
        <v>46132</v>
      </c>
      <c r="J1985" s="119">
        <f t="shared" si="956"/>
        <v>20</v>
      </c>
      <c r="K1985" s="119">
        <f t="shared" si="957"/>
        <v>20</v>
      </c>
      <c r="L1985" s="8">
        <f t="shared" si="958"/>
        <v>1.0043006699999999</v>
      </c>
      <c r="M1985" s="120">
        <f t="shared" si="959"/>
        <v>1.0043006699999999</v>
      </c>
      <c r="N1985" s="120">
        <f t="shared" si="960"/>
        <v>1.4125570393093465</v>
      </c>
      <c r="O1985" s="113">
        <f t="shared" si="961"/>
        <v>1.41863198</v>
      </c>
      <c r="P1985" s="113">
        <f t="shared" si="962"/>
        <v>1586.4102053199999</v>
      </c>
      <c r="Q1985" s="11">
        <f t="shared" si="963"/>
        <v>0</v>
      </c>
      <c r="R1985" s="30">
        <f t="shared" si="964"/>
        <v>0</v>
      </c>
      <c r="S1985" s="8">
        <f t="shared" si="965"/>
        <v>0</v>
      </c>
      <c r="T1985" s="122">
        <f t="shared" si="944"/>
        <v>0.13059999999999999</v>
      </c>
      <c r="U1985" s="121">
        <f t="shared" si="966"/>
        <v>20</v>
      </c>
      <c r="V1985" s="121">
        <v>252</v>
      </c>
      <c r="W1985" s="120">
        <f t="shared" si="967"/>
        <v>1.009789549</v>
      </c>
      <c r="X1985" s="113">
        <f t="shared" si="947"/>
        <v>15.530240429999999</v>
      </c>
      <c r="Y1985" s="113">
        <f t="shared" si="968"/>
        <v>0</v>
      </c>
      <c r="Z1985" s="125" t="str">
        <f t="shared" si="945"/>
        <v>J=</v>
      </c>
      <c r="AA1985" s="118">
        <f t="shared" si="946"/>
        <v>46132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>
        <f t="shared" si="943"/>
        <v>46131</v>
      </c>
      <c r="B1986" s="113">
        <f t="shared" si="950"/>
        <v>1601.94044575</v>
      </c>
      <c r="C1986" s="113">
        <f t="shared" si="951"/>
        <v>1118.26761816</v>
      </c>
      <c r="D1986" s="114">
        <f t="shared" si="952"/>
        <v>7245.38</v>
      </c>
      <c r="E1986" s="115">
        <f t="shared" si="948"/>
        <v>7276.54</v>
      </c>
      <c r="F1986" s="116">
        <f t="shared" si="949"/>
        <v>46073</v>
      </c>
      <c r="G1986" s="117">
        <f t="shared" si="953"/>
        <v>4.3006716003852752E-3</v>
      </c>
      <c r="H1986" s="118">
        <f t="shared" si="954"/>
        <v>46132</v>
      </c>
      <c r="I1986" s="118">
        <f t="shared" si="955"/>
        <v>46132</v>
      </c>
      <c r="J1986" s="119">
        <f t="shared" si="956"/>
        <v>20</v>
      </c>
      <c r="K1986" s="119">
        <f t="shared" si="957"/>
        <v>20</v>
      </c>
      <c r="L1986" s="8">
        <f t="shared" si="958"/>
        <v>1.0043006699999999</v>
      </c>
      <c r="M1986" s="120">
        <f t="shared" si="959"/>
        <v>1.0043006699999999</v>
      </c>
      <c r="N1986" s="120">
        <f t="shared" si="960"/>
        <v>1.4125570393093465</v>
      </c>
      <c r="O1986" s="113">
        <f t="shared" si="961"/>
        <v>1.41863198</v>
      </c>
      <c r="P1986" s="113">
        <f t="shared" si="962"/>
        <v>1586.4102053199999</v>
      </c>
      <c r="Q1986" s="11">
        <f t="shared" si="963"/>
        <v>0</v>
      </c>
      <c r="R1986" s="30">
        <f t="shared" si="964"/>
        <v>0</v>
      </c>
      <c r="S1986" s="8">
        <f t="shared" si="965"/>
        <v>0</v>
      </c>
      <c r="T1986" s="122">
        <f t="shared" si="944"/>
        <v>0.13059999999999999</v>
      </c>
      <c r="U1986" s="121">
        <f t="shared" si="966"/>
        <v>20</v>
      </c>
      <c r="V1986" s="121">
        <v>252</v>
      </c>
      <c r="W1986" s="120">
        <f t="shared" si="967"/>
        <v>1.009789549</v>
      </c>
      <c r="X1986" s="113">
        <f t="shared" si="947"/>
        <v>15.530240429999999</v>
      </c>
      <c r="Y1986" s="113">
        <f t="shared" si="968"/>
        <v>0</v>
      </c>
      <c r="Z1986" s="125" t="str">
        <f t="shared" si="945"/>
        <v>J=</v>
      </c>
      <c r="AA1986" s="118">
        <f t="shared" si="946"/>
        <v>46132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>
        <f t="shared" si="943"/>
        <v>46132</v>
      </c>
      <c r="B1987" s="113">
        <f t="shared" si="950"/>
        <v>1601.94044575</v>
      </c>
      <c r="C1987" s="113">
        <f t="shared" si="951"/>
        <v>1118.26761816</v>
      </c>
      <c r="D1987" s="114">
        <f t="shared" si="952"/>
        <v>7245.38</v>
      </c>
      <c r="E1987" s="115">
        <f t="shared" si="948"/>
        <v>7276.54</v>
      </c>
      <c r="F1987" s="116">
        <f t="shared" si="949"/>
        <v>46073</v>
      </c>
      <c r="G1987" s="117">
        <f t="shared" si="953"/>
        <v>4.3006716003852752E-3</v>
      </c>
      <c r="H1987" s="118">
        <f t="shared" si="954"/>
        <v>46162</v>
      </c>
      <c r="I1987" s="118">
        <f t="shared" si="955"/>
        <v>46132</v>
      </c>
      <c r="J1987" s="119">
        <f t="shared" si="956"/>
        <v>20</v>
      </c>
      <c r="K1987" s="119">
        <f t="shared" si="957"/>
        <v>20</v>
      </c>
      <c r="L1987" s="8">
        <f t="shared" si="958"/>
        <v>1.0043006699999999</v>
      </c>
      <c r="M1987" s="120">
        <f t="shared" si="959"/>
        <v>1.0043006699999999</v>
      </c>
      <c r="N1987" s="120">
        <f t="shared" si="960"/>
        <v>1.4125570393093465</v>
      </c>
      <c r="O1987" s="113">
        <f t="shared" si="961"/>
        <v>1.41863198</v>
      </c>
      <c r="P1987" s="113">
        <f t="shared" si="962"/>
        <v>1586.4102053199999</v>
      </c>
      <c r="Q1987" s="11">
        <f t="shared" si="963"/>
        <v>65</v>
      </c>
      <c r="R1987" s="30">
        <f t="shared" si="964"/>
        <v>0</v>
      </c>
      <c r="S1987" s="8">
        <f t="shared" si="965"/>
        <v>0</v>
      </c>
      <c r="T1987" s="122">
        <f t="shared" si="944"/>
        <v>0.13059999999999999</v>
      </c>
      <c r="U1987" s="121">
        <f t="shared" si="966"/>
        <v>20</v>
      </c>
      <c r="V1987" s="121">
        <v>252</v>
      </c>
      <c r="W1987" s="120">
        <f t="shared" si="967"/>
        <v>1.009789549</v>
      </c>
      <c r="X1987" s="113">
        <f t="shared" si="947"/>
        <v>15.530240429999999</v>
      </c>
      <c r="Y1987" s="113">
        <f t="shared" si="968"/>
        <v>15.530240429999999</v>
      </c>
      <c r="Z1987" s="125" t="str">
        <f t="shared" si="945"/>
        <v>J=</v>
      </c>
      <c r="AA1987" s="118">
        <f t="shared" si="946"/>
        <v>46132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>
        <f t="shared" si="943"/>
        <v>46133</v>
      </c>
      <c r="B1988" s="113">
        <f t="shared" si="950"/>
        <v>1587.5237186300001</v>
      </c>
      <c r="C1988" s="113">
        <f t="shared" si="951"/>
        <v>1118.26761816</v>
      </c>
      <c r="D1988" s="114">
        <f t="shared" si="952"/>
        <v>7245.38</v>
      </c>
      <c r="E1988" s="115">
        <f t="shared" si="948"/>
        <v>7276.54</v>
      </c>
      <c r="F1988" s="116">
        <f t="shared" si="949"/>
        <v>46101</v>
      </c>
      <c r="G1988" s="117">
        <f t="shared" si="953"/>
        <v>4.3006716003852752E-3</v>
      </c>
      <c r="H1988" s="118">
        <f t="shared" si="954"/>
        <v>46162</v>
      </c>
      <c r="I1988" s="118">
        <f t="shared" si="955"/>
        <v>46162</v>
      </c>
      <c r="J1988" s="119">
        <f t="shared" si="956"/>
        <v>20</v>
      </c>
      <c r="K1988" s="119">
        <f t="shared" si="957"/>
        <v>1</v>
      </c>
      <c r="L1988" s="8">
        <f t="shared" si="958"/>
        <v>1.0002145899999999</v>
      </c>
      <c r="M1988" s="120">
        <f t="shared" si="959"/>
        <v>1.0043006699999999</v>
      </c>
      <c r="N1988" s="120">
        <f t="shared" si="960"/>
        <v>1.4186319809915928</v>
      </c>
      <c r="O1988" s="113">
        <f t="shared" si="961"/>
        <v>1.4189364</v>
      </c>
      <c r="P1988" s="113">
        <f t="shared" si="962"/>
        <v>1586.75062834</v>
      </c>
      <c r="Q1988" s="11">
        <f t="shared" si="963"/>
        <v>0</v>
      </c>
      <c r="R1988" s="30">
        <f t="shared" si="964"/>
        <v>0</v>
      </c>
      <c r="S1988" s="8">
        <f t="shared" si="965"/>
        <v>0</v>
      </c>
      <c r="T1988" s="122">
        <f t="shared" si="944"/>
        <v>0.13059999999999999</v>
      </c>
      <c r="U1988" s="121">
        <f t="shared" si="966"/>
        <v>1</v>
      </c>
      <c r="V1988" s="121">
        <v>252</v>
      </c>
      <c r="W1988" s="120">
        <f t="shared" si="967"/>
        <v>1.000487216</v>
      </c>
      <c r="X1988" s="113">
        <f t="shared" si="947"/>
        <v>0.77309028999999996</v>
      </c>
      <c r="Y1988" s="113">
        <f t="shared" si="968"/>
        <v>0</v>
      </c>
      <c r="Z1988" s="125" t="str">
        <f t="shared" si="945"/>
        <v>J=</v>
      </c>
      <c r="AA1988" s="118">
        <f t="shared" si="946"/>
        <v>46162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>
        <f t="shared" si="943"/>
        <v>46134</v>
      </c>
      <c r="B1989" s="113">
        <f t="shared" si="950"/>
        <v>1587.5237186300001</v>
      </c>
      <c r="C1989" s="113">
        <f t="shared" si="951"/>
        <v>1118.26761816</v>
      </c>
      <c r="D1989" s="114">
        <f t="shared" si="952"/>
        <v>7245.38</v>
      </c>
      <c r="E1989" s="115">
        <f t="shared" si="948"/>
        <v>7276.54</v>
      </c>
      <c r="F1989" s="116">
        <f t="shared" si="949"/>
        <v>46101</v>
      </c>
      <c r="G1989" s="117">
        <f t="shared" si="953"/>
        <v>4.3006716003852752E-3</v>
      </c>
      <c r="H1989" s="118">
        <f t="shared" si="954"/>
        <v>46162</v>
      </c>
      <c r="I1989" s="118">
        <f t="shared" si="955"/>
        <v>46162</v>
      </c>
      <c r="J1989" s="119">
        <f t="shared" si="956"/>
        <v>20</v>
      </c>
      <c r="K1989" s="119">
        <f t="shared" si="957"/>
        <v>1</v>
      </c>
      <c r="L1989" s="8">
        <f t="shared" si="958"/>
        <v>1.0002145899999999</v>
      </c>
      <c r="M1989" s="120">
        <f t="shared" si="959"/>
        <v>1.0043006699999999</v>
      </c>
      <c r="N1989" s="120">
        <f t="shared" si="960"/>
        <v>1.4186319809915928</v>
      </c>
      <c r="O1989" s="113">
        <f t="shared" si="961"/>
        <v>1.4189364</v>
      </c>
      <c r="P1989" s="113">
        <f t="shared" si="962"/>
        <v>1586.75062834</v>
      </c>
      <c r="Q1989" s="11">
        <f t="shared" si="963"/>
        <v>0</v>
      </c>
      <c r="R1989" s="30">
        <f t="shared" si="964"/>
        <v>0</v>
      </c>
      <c r="S1989" s="8">
        <f t="shared" si="965"/>
        <v>0</v>
      </c>
      <c r="T1989" s="122">
        <f t="shared" si="944"/>
        <v>0.13059999999999999</v>
      </c>
      <c r="U1989" s="121">
        <f t="shared" si="966"/>
        <v>1</v>
      </c>
      <c r="V1989" s="121">
        <v>252</v>
      </c>
      <c r="W1989" s="120">
        <f t="shared" si="967"/>
        <v>1.000487216</v>
      </c>
      <c r="X1989" s="113">
        <f t="shared" si="947"/>
        <v>0.77309028999999996</v>
      </c>
      <c r="Y1989" s="113">
        <f t="shared" si="968"/>
        <v>0</v>
      </c>
      <c r="Z1989" s="125" t="str">
        <f t="shared" si="945"/>
        <v>J=</v>
      </c>
      <c r="AA1989" s="118">
        <f t="shared" si="946"/>
        <v>46162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>
        <f t="shared" si="943"/>
        <v>46135</v>
      </c>
      <c r="B1990" s="113">
        <f t="shared" si="950"/>
        <v>1588.63802936</v>
      </c>
      <c r="C1990" s="113">
        <f t="shared" si="951"/>
        <v>1118.26761816</v>
      </c>
      <c r="D1990" s="114">
        <f t="shared" si="952"/>
        <v>7245.38</v>
      </c>
      <c r="E1990" s="115">
        <f t="shared" si="948"/>
        <v>7276.54</v>
      </c>
      <c r="F1990" s="116">
        <f t="shared" si="949"/>
        <v>46101</v>
      </c>
      <c r="G1990" s="117">
        <f t="shared" si="953"/>
        <v>4.3006716003852752E-3</v>
      </c>
      <c r="H1990" s="118">
        <f t="shared" si="954"/>
        <v>46162</v>
      </c>
      <c r="I1990" s="118">
        <f t="shared" si="955"/>
        <v>46162</v>
      </c>
      <c r="J1990" s="119">
        <f t="shared" si="956"/>
        <v>20</v>
      </c>
      <c r="K1990" s="119">
        <f t="shared" si="957"/>
        <v>2</v>
      </c>
      <c r="L1990" s="8">
        <f t="shared" si="958"/>
        <v>1.0004292299999999</v>
      </c>
      <c r="M1990" s="120">
        <f t="shared" si="959"/>
        <v>1.0043006699999999</v>
      </c>
      <c r="N1990" s="120">
        <f t="shared" si="960"/>
        <v>1.4186319809915928</v>
      </c>
      <c r="O1990" s="113">
        <f t="shared" si="961"/>
        <v>1.4192408999999999</v>
      </c>
      <c r="P1990" s="113">
        <f t="shared" si="962"/>
        <v>1587.0911408300001</v>
      </c>
      <c r="Q1990" s="11">
        <f t="shared" si="963"/>
        <v>0</v>
      </c>
      <c r="R1990" s="30">
        <f t="shared" si="964"/>
        <v>0</v>
      </c>
      <c r="S1990" s="8">
        <f t="shared" si="965"/>
        <v>0</v>
      </c>
      <c r="T1990" s="122">
        <f t="shared" si="944"/>
        <v>0.13059999999999999</v>
      </c>
      <c r="U1990" s="121">
        <f t="shared" si="966"/>
        <v>2</v>
      </c>
      <c r="V1990" s="121">
        <v>252</v>
      </c>
      <c r="W1990" s="120">
        <f t="shared" si="967"/>
        <v>1.0009746690000001</v>
      </c>
      <c r="X1990" s="113">
        <f t="shared" si="947"/>
        <v>1.5468885299999999</v>
      </c>
      <c r="Y1990" s="113">
        <f t="shared" si="968"/>
        <v>0</v>
      </c>
      <c r="Z1990" s="125" t="str">
        <f t="shared" si="945"/>
        <v>J=</v>
      </c>
      <c r="AA1990" s="118">
        <f t="shared" si="946"/>
        <v>46162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>
        <f t="shared" si="943"/>
        <v>46136</v>
      </c>
      <c r="B1991" s="113">
        <f t="shared" si="950"/>
        <v>1589.7531154799999</v>
      </c>
      <c r="C1991" s="113">
        <f t="shared" si="951"/>
        <v>1118.26761816</v>
      </c>
      <c r="D1991" s="114">
        <f t="shared" si="952"/>
        <v>7245.38</v>
      </c>
      <c r="E1991" s="115">
        <f t="shared" si="948"/>
        <v>7276.54</v>
      </c>
      <c r="F1991" s="116">
        <f t="shared" si="949"/>
        <v>46101</v>
      </c>
      <c r="G1991" s="117">
        <f t="shared" si="953"/>
        <v>4.3006716003852752E-3</v>
      </c>
      <c r="H1991" s="118">
        <f t="shared" si="954"/>
        <v>46162</v>
      </c>
      <c r="I1991" s="118">
        <f t="shared" si="955"/>
        <v>46162</v>
      </c>
      <c r="J1991" s="119">
        <f t="shared" si="956"/>
        <v>20</v>
      </c>
      <c r="K1991" s="119">
        <f t="shared" si="957"/>
        <v>3</v>
      </c>
      <c r="L1991" s="8">
        <f t="shared" si="958"/>
        <v>1.0006439199999999</v>
      </c>
      <c r="M1991" s="120">
        <f t="shared" si="959"/>
        <v>1.0043006699999999</v>
      </c>
      <c r="N1991" s="120">
        <f t="shared" si="960"/>
        <v>1.4186319809915928</v>
      </c>
      <c r="O1991" s="113">
        <f t="shared" si="961"/>
        <v>1.4195454599999999</v>
      </c>
      <c r="P1991" s="113">
        <f t="shared" si="962"/>
        <v>1587.4317204199999</v>
      </c>
      <c r="Q1991" s="11">
        <f t="shared" si="963"/>
        <v>0</v>
      </c>
      <c r="R1991" s="30">
        <f t="shared" si="964"/>
        <v>0</v>
      </c>
      <c r="S1991" s="8">
        <f t="shared" si="965"/>
        <v>0</v>
      </c>
      <c r="T1991" s="122">
        <f t="shared" si="944"/>
        <v>0.13059999999999999</v>
      </c>
      <c r="U1991" s="121">
        <f t="shared" si="966"/>
        <v>3</v>
      </c>
      <c r="V1991" s="121">
        <v>252</v>
      </c>
      <c r="W1991" s="120">
        <f t="shared" si="967"/>
        <v>1.001462359</v>
      </c>
      <c r="X1991" s="113">
        <f t="shared" si="947"/>
        <v>2.32139506</v>
      </c>
      <c r="Y1991" s="113">
        <f t="shared" si="968"/>
        <v>0</v>
      </c>
      <c r="Z1991" s="125" t="str">
        <f t="shared" si="945"/>
        <v>J=</v>
      </c>
      <c r="AA1991" s="118">
        <f t="shared" si="946"/>
        <v>46162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>
        <f t="shared" si="943"/>
        <v>46137</v>
      </c>
      <c r="B1992" s="113">
        <f t="shared" si="950"/>
        <v>1590.86898049</v>
      </c>
      <c r="C1992" s="113">
        <f t="shared" si="951"/>
        <v>1118.26761816</v>
      </c>
      <c r="D1992" s="114">
        <f t="shared" si="952"/>
        <v>7245.38</v>
      </c>
      <c r="E1992" s="115">
        <f t="shared" si="948"/>
        <v>7276.54</v>
      </c>
      <c r="F1992" s="116">
        <f t="shared" si="949"/>
        <v>46101</v>
      </c>
      <c r="G1992" s="117">
        <f t="shared" si="953"/>
        <v>4.3006716003852752E-3</v>
      </c>
      <c r="H1992" s="118">
        <f t="shared" si="954"/>
        <v>46162</v>
      </c>
      <c r="I1992" s="118">
        <f t="shared" si="955"/>
        <v>46162</v>
      </c>
      <c r="J1992" s="119">
        <f t="shared" si="956"/>
        <v>20</v>
      </c>
      <c r="K1992" s="119">
        <f t="shared" si="957"/>
        <v>4</v>
      </c>
      <c r="L1992" s="8">
        <f t="shared" si="958"/>
        <v>1.0008586500000001</v>
      </c>
      <c r="M1992" s="120">
        <f t="shared" si="959"/>
        <v>1.0043006699999999</v>
      </c>
      <c r="N1992" s="120">
        <f t="shared" si="960"/>
        <v>1.4186319809915928</v>
      </c>
      <c r="O1992" s="113">
        <f t="shared" si="961"/>
        <v>1.41985008</v>
      </c>
      <c r="P1992" s="113">
        <f t="shared" si="962"/>
        <v>1587.7723671000001</v>
      </c>
      <c r="Q1992" s="11">
        <f t="shared" si="963"/>
        <v>0</v>
      </c>
      <c r="R1992" s="30">
        <f t="shared" si="964"/>
        <v>0</v>
      </c>
      <c r="S1992" s="8">
        <f t="shared" si="965"/>
        <v>0</v>
      </c>
      <c r="T1992" s="122">
        <f t="shared" si="944"/>
        <v>0.13059999999999999</v>
      </c>
      <c r="U1992" s="121">
        <f t="shared" si="966"/>
        <v>4</v>
      </c>
      <c r="V1992" s="121">
        <v>252</v>
      </c>
      <c r="W1992" s="120">
        <f t="shared" si="967"/>
        <v>1.001950288</v>
      </c>
      <c r="X1992" s="113">
        <f t="shared" si="947"/>
        <v>3.0966133899999999</v>
      </c>
      <c r="Y1992" s="113">
        <f t="shared" si="968"/>
        <v>0</v>
      </c>
      <c r="Z1992" s="125" t="str">
        <f t="shared" si="945"/>
        <v>J=</v>
      </c>
      <c r="AA1992" s="118">
        <f t="shared" si="946"/>
        <v>46162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>
        <f t="shared" si="943"/>
        <v>46138</v>
      </c>
      <c r="B1993" s="113">
        <f t="shared" si="950"/>
        <v>1590.86898049</v>
      </c>
      <c r="C1993" s="113">
        <f t="shared" si="951"/>
        <v>1118.26761816</v>
      </c>
      <c r="D1993" s="114">
        <f t="shared" si="952"/>
        <v>7245.38</v>
      </c>
      <c r="E1993" s="115">
        <f t="shared" si="948"/>
        <v>7276.54</v>
      </c>
      <c r="F1993" s="116">
        <f t="shared" si="949"/>
        <v>46101</v>
      </c>
      <c r="G1993" s="117">
        <f t="shared" si="953"/>
        <v>4.3006716003852752E-3</v>
      </c>
      <c r="H1993" s="118">
        <f t="shared" si="954"/>
        <v>46162</v>
      </c>
      <c r="I1993" s="118">
        <f t="shared" si="955"/>
        <v>46162</v>
      </c>
      <c r="J1993" s="119">
        <f t="shared" si="956"/>
        <v>20</v>
      </c>
      <c r="K1993" s="119">
        <f t="shared" si="957"/>
        <v>4</v>
      </c>
      <c r="L1993" s="8">
        <f t="shared" si="958"/>
        <v>1.0008586500000001</v>
      </c>
      <c r="M1993" s="120">
        <f t="shared" si="959"/>
        <v>1.0043006699999999</v>
      </c>
      <c r="N1993" s="120">
        <f t="shared" si="960"/>
        <v>1.4186319809915928</v>
      </c>
      <c r="O1993" s="113">
        <f t="shared" si="961"/>
        <v>1.41985008</v>
      </c>
      <c r="P1993" s="113">
        <f t="shared" si="962"/>
        <v>1587.7723671000001</v>
      </c>
      <c r="Q1993" s="11">
        <f t="shared" si="963"/>
        <v>0</v>
      </c>
      <c r="R1993" s="30">
        <f t="shared" si="964"/>
        <v>0</v>
      </c>
      <c r="S1993" s="8">
        <f t="shared" si="965"/>
        <v>0</v>
      </c>
      <c r="T1993" s="122">
        <f t="shared" si="944"/>
        <v>0.13059999999999999</v>
      </c>
      <c r="U1993" s="121">
        <f t="shared" si="966"/>
        <v>4</v>
      </c>
      <c r="V1993" s="121">
        <v>252</v>
      </c>
      <c r="W1993" s="120">
        <f t="shared" si="967"/>
        <v>1.001950288</v>
      </c>
      <c r="X1993" s="113">
        <f t="shared" si="947"/>
        <v>3.0966133899999999</v>
      </c>
      <c r="Y1993" s="113">
        <f t="shared" si="968"/>
        <v>0</v>
      </c>
      <c r="Z1993" s="125" t="str">
        <f t="shared" si="945"/>
        <v>J=</v>
      </c>
      <c r="AA1993" s="118">
        <f t="shared" si="946"/>
        <v>46162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>
        <f t="shared" si="943"/>
        <v>46139</v>
      </c>
      <c r="B1994" s="113">
        <f t="shared" si="950"/>
        <v>1590.86898049</v>
      </c>
      <c r="C1994" s="113">
        <f t="shared" si="951"/>
        <v>1118.26761816</v>
      </c>
      <c r="D1994" s="114">
        <f t="shared" si="952"/>
        <v>7245.38</v>
      </c>
      <c r="E1994" s="115">
        <f t="shared" si="948"/>
        <v>7276.54</v>
      </c>
      <c r="F1994" s="116">
        <f t="shared" si="949"/>
        <v>46101</v>
      </c>
      <c r="G1994" s="117">
        <f t="shared" si="953"/>
        <v>4.3006716003852752E-3</v>
      </c>
      <c r="H1994" s="118">
        <f t="shared" si="954"/>
        <v>46162</v>
      </c>
      <c r="I1994" s="118">
        <f t="shared" si="955"/>
        <v>46162</v>
      </c>
      <c r="J1994" s="119">
        <f t="shared" si="956"/>
        <v>20</v>
      </c>
      <c r="K1994" s="119">
        <f t="shared" si="957"/>
        <v>4</v>
      </c>
      <c r="L1994" s="8">
        <f t="shared" si="958"/>
        <v>1.0008586500000001</v>
      </c>
      <c r="M1994" s="120">
        <f t="shared" si="959"/>
        <v>1.0043006699999999</v>
      </c>
      <c r="N1994" s="120">
        <f t="shared" si="960"/>
        <v>1.4186319809915928</v>
      </c>
      <c r="O1994" s="113">
        <f t="shared" si="961"/>
        <v>1.41985008</v>
      </c>
      <c r="P1994" s="113">
        <f t="shared" si="962"/>
        <v>1587.7723671000001</v>
      </c>
      <c r="Q1994" s="11">
        <f t="shared" si="963"/>
        <v>0</v>
      </c>
      <c r="R1994" s="30">
        <f t="shared" si="964"/>
        <v>0</v>
      </c>
      <c r="S1994" s="8">
        <f t="shared" si="965"/>
        <v>0</v>
      </c>
      <c r="T1994" s="122">
        <f t="shared" si="944"/>
        <v>0.13059999999999999</v>
      </c>
      <c r="U1994" s="121">
        <f t="shared" si="966"/>
        <v>4</v>
      </c>
      <c r="V1994" s="121">
        <v>252</v>
      </c>
      <c r="W1994" s="120">
        <f t="shared" si="967"/>
        <v>1.001950288</v>
      </c>
      <c r="X1994" s="113">
        <f t="shared" si="947"/>
        <v>3.0966133899999999</v>
      </c>
      <c r="Y1994" s="113">
        <f t="shared" si="968"/>
        <v>0</v>
      </c>
      <c r="Z1994" s="125" t="str">
        <f t="shared" si="945"/>
        <v>J=</v>
      </c>
      <c r="AA1994" s="118">
        <f t="shared" si="946"/>
        <v>46162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>
        <f t="shared" ref="A1995:A2058" si="969">(A1994+1)</f>
        <v>46140</v>
      </c>
      <c r="B1995" s="113">
        <f t="shared" si="950"/>
        <v>1591.9856439800001</v>
      </c>
      <c r="C1995" s="113">
        <f t="shared" si="951"/>
        <v>1118.26761816</v>
      </c>
      <c r="D1995" s="114">
        <f t="shared" si="952"/>
        <v>7245.38</v>
      </c>
      <c r="E1995" s="115">
        <f t="shared" si="948"/>
        <v>7276.54</v>
      </c>
      <c r="F1995" s="116">
        <f t="shared" si="949"/>
        <v>46101</v>
      </c>
      <c r="G1995" s="117">
        <f t="shared" si="953"/>
        <v>4.3006716003852752E-3</v>
      </c>
      <c r="H1995" s="118">
        <f t="shared" si="954"/>
        <v>46162</v>
      </c>
      <c r="I1995" s="118">
        <f t="shared" si="955"/>
        <v>46162</v>
      </c>
      <c r="J1995" s="119">
        <f t="shared" si="956"/>
        <v>20</v>
      </c>
      <c r="K1995" s="119">
        <f t="shared" si="957"/>
        <v>5</v>
      </c>
      <c r="L1995" s="8">
        <f t="shared" si="958"/>
        <v>1.0010734299999999</v>
      </c>
      <c r="M1995" s="120">
        <f t="shared" si="959"/>
        <v>1.0043006699999999</v>
      </c>
      <c r="N1995" s="120">
        <f t="shared" si="960"/>
        <v>1.4186319809915928</v>
      </c>
      <c r="O1995" s="113">
        <f t="shared" si="961"/>
        <v>1.4201547800000001</v>
      </c>
      <c r="P1995" s="113">
        <f t="shared" si="962"/>
        <v>1588.1131032400001</v>
      </c>
      <c r="Q1995" s="11">
        <f t="shared" si="963"/>
        <v>0</v>
      </c>
      <c r="R1995" s="30">
        <f t="shared" si="964"/>
        <v>0</v>
      </c>
      <c r="S1995" s="8">
        <f t="shared" si="965"/>
        <v>0</v>
      </c>
      <c r="T1995" s="122">
        <f t="shared" ref="T1995:T2058" si="970">(T1994)</f>
        <v>0.13059999999999999</v>
      </c>
      <c r="U1995" s="121">
        <f t="shared" si="966"/>
        <v>5</v>
      </c>
      <c r="V1995" s="121">
        <v>252</v>
      </c>
      <c r="W1995" s="120">
        <f t="shared" si="967"/>
        <v>1.002438454</v>
      </c>
      <c r="X1995" s="113">
        <f t="shared" si="947"/>
        <v>3.8725407399999998</v>
      </c>
      <c r="Y1995" s="113">
        <f t="shared" si="968"/>
        <v>0</v>
      </c>
      <c r="Z1995" s="125" t="str">
        <f t="shared" si="945"/>
        <v>J=</v>
      </c>
      <c r="AA1995" s="118">
        <f t="shared" si="946"/>
        <v>46162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>
        <f t="shared" si="969"/>
        <v>46141</v>
      </c>
      <c r="B1996" s="113">
        <f t="shared" si="950"/>
        <v>1593.1030839099999</v>
      </c>
      <c r="C1996" s="113">
        <f t="shared" si="951"/>
        <v>1118.26761816</v>
      </c>
      <c r="D1996" s="114">
        <f t="shared" si="952"/>
        <v>7245.38</v>
      </c>
      <c r="E1996" s="115">
        <f t="shared" si="948"/>
        <v>7276.54</v>
      </c>
      <c r="F1996" s="116">
        <f t="shared" si="949"/>
        <v>46101</v>
      </c>
      <c r="G1996" s="117">
        <f t="shared" si="953"/>
        <v>4.3006716003852752E-3</v>
      </c>
      <c r="H1996" s="118">
        <f t="shared" si="954"/>
        <v>46162</v>
      </c>
      <c r="I1996" s="118">
        <f t="shared" si="955"/>
        <v>46162</v>
      </c>
      <c r="J1996" s="119">
        <f t="shared" si="956"/>
        <v>20</v>
      </c>
      <c r="K1996" s="119">
        <f t="shared" si="957"/>
        <v>6</v>
      </c>
      <c r="L1996" s="8">
        <f t="shared" si="958"/>
        <v>1.0012882599999999</v>
      </c>
      <c r="M1996" s="120">
        <f t="shared" si="959"/>
        <v>1.0043006699999999</v>
      </c>
      <c r="N1996" s="120">
        <f t="shared" si="960"/>
        <v>1.4186319809915928</v>
      </c>
      <c r="O1996" s="113">
        <f t="shared" si="961"/>
        <v>1.42045954</v>
      </c>
      <c r="P1996" s="113">
        <f t="shared" si="962"/>
        <v>1588.4539064799999</v>
      </c>
      <c r="Q1996" s="11">
        <f t="shared" si="963"/>
        <v>0</v>
      </c>
      <c r="R1996" s="30">
        <f t="shared" si="964"/>
        <v>0</v>
      </c>
      <c r="S1996" s="8">
        <f t="shared" si="965"/>
        <v>0</v>
      </c>
      <c r="T1996" s="122">
        <f t="shared" si="970"/>
        <v>0.13059999999999999</v>
      </c>
      <c r="U1996" s="121">
        <f t="shared" si="966"/>
        <v>6</v>
      </c>
      <c r="V1996" s="121">
        <v>252</v>
      </c>
      <c r="W1996" s="120">
        <f t="shared" si="967"/>
        <v>1.0029268570000001</v>
      </c>
      <c r="X1996" s="113">
        <f t="shared" si="947"/>
        <v>4.6491774299999999</v>
      </c>
      <c r="Y1996" s="113">
        <f t="shared" si="968"/>
        <v>0</v>
      </c>
      <c r="Z1996" s="125" t="str">
        <f t="shared" ref="Z1996:Z2059" si="971">IF($Q1995&gt;0,VLOOKUP($A1995,$AD$10:$AM$170,9),Z1995)</f>
        <v>J=</v>
      </c>
      <c r="AA1996" s="118">
        <f t="shared" ref="AA1996:AA2059" si="972">IF($Q1995&gt;0,VLOOKUP($A1995,$AD$10:$AM$170,10),AA1995)</f>
        <v>46162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>
        <f t="shared" si="969"/>
        <v>46142</v>
      </c>
      <c r="B1997" s="113">
        <f t="shared" si="950"/>
        <v>1594.2213037899999</v>
      </c>
      <c r="C1997" s="113">
        <f t="shared" si="951"/>
        <v>1118.26761816</v>
      </c>
      <c r="D1997" s="114">
        <f t="shared" si="952"/>
        <v>7245.38</v>
      </c>
      <c r="E1997" s="115">
        <f t="shared" si="948"/>
        <v>7276.54</v>
      </c>
      <c r="F1997" s="116">
        <f t="shared" si="949"/>
        <v>46101</v>
      </c>
      <c r="G1997" s="117">
        <f t="shared" si="953"/>
        <v>4.3006716003852752E-3</v>
      </c>
      <c r="H1997" s="118">
        <f t="shared" si="954"/>
        <v>46162</v>
      </c>
      <c r="I1997" s="118">
        <f t="shared" si="955"/>
        <v>46162</v>
      </c>
      <c r="J1997" s="119">
        <f t="shared" si="956"/>
        <v>20</v>
      </c>
      <c r="K1997" s="119">
        <f t="shared" si="957"/>
        <v>7</v>
      </c>
      <c r="L1997" s="8">
        <f t="shared" si="958"/>
        <v>1.0015031299999999</v>
      </c>
      <c r="M1997" s="120">
        <f t="shared" si="959"/>
        <v>1.0043006699999999</v>
      </c>
      <c r="N1997" s="120">
        <f t="shared" si="960"/>
        <v>1.4186319809915928</v>
      </c>
      <c r="O1997" s="113">
        <f t="shared" si="961"/>
        <v>1.4207643599999999</v>
      </c>
      <c r="P1997" s="113">
        <f t="shared" si="962"/>
        <v>1588.7947768199999</v>
      </c>
      <c r="Q1997" s="11">
        <f t="shared" si="963"/>
        <v>0</v>
      </c>
      <c r="R1997" s="30">
        <f t="shared" si="964"/>
        <v>0</v>
      </c>
      <c r="S1997" s="8">
        <f t="shared" si="965"/>
        <v>0</v>
      </c>
      <c r="T1997" s="122">
        <f t="shared" si="970"/>
        <v>0.13059999999999999</v>
      </c>
      <c r="U1997" s="121">
        <f t="shared" si="966"/>
        <v>7</v>
      </c>
      <c r="V1997" s="121">
        <v>252</v>
      </c>
      <c r="W1997" s="120">
        <f t="shared" si="967"/>
        <v>1.0034154989999999</v>
      </c>
      <c r="X1997" s="113">
        <f t="shared" si="947"/>
        <v>5.4265269700000003</v>
      </c>
      <c r="Y1997" s="113">
        <f t="shared" si="968"/>
        <v>0</v>
      </c>
      <c r="Z1997" s="125" t="str">
        <f t="shared" si="971"/>
        <v>J=</v>
      </c>
      <c r="AA1997" s="118">
        <f t="shared" si="972"/>
        <v>46162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>
        <f t="shared" si="969"/>
        <v>46143</v>
      </c>
      <c r="B1998" s="113">
        <f t="shared" si="950"/>
        <v>1595.3403248100001</v>
      </c>
      <c r="C1998" s="113">
        <f t="shared" si="951"/>
        <v>1118.26761816</v>
      </c>
      <c r="D1998" s="114">
        <f t="shared" si="952"/>
        <v>7245.38</v>
      </c>
      <c r="E1998" s="115">
        <f t="shared" si="948"/>
        <v>7276.54</v>
      </c>
      <c r="F1998" s="116">
        <f t="shared" si="949"/>
        <v>46101</v>
      </c>
      <c r="G1998" s="117">
        <f t="shared" si="953"/>
        <v>4.3006716003852752E-3</v>
      </c>
      <c r="H1998" s="118">
        <f t="shared" si="954"/>
        <v>46162</v>
      </c>
      <c r="I1998" s="118">
        <f t="shared" si="955"/>
        <v>46162</v>
      </c>
      <c r="J1998" s="119">
        <f t="shared" si="956"/>
        <v>20</v>
      </c>
      <c r="K1998" s="119">
        <f t="shared" si="957"/>
        <v>8</v>
      </c>
      <c r="L1998" s="8">
        <f t="shared" si="958"/>
        <v>1.00171805</v>
      </c>
      <c r="M1998" s="120">
        <f t="shared" si="959"/>
        <v>1.0043006699999999</v>
      </c>
      <c r="N1998" s="120">
        <f t="shared" si="960"/>
        <v>1.4186319809915928</v>
      </c>
      <c r="O1998" s="113">
        <f t="shared" si="961"/>
        <v>1.4210692599999999</v>
      </c>
      <c r="P1998" s="113">
        <f t="shared" si="962"/>
        <v>1589.13573662</v>
      </c>
      <c r="Q1998" s="11">
        <f t="shared" si="963"/>
        <v>0</v>
      </c>
      <c r="R1998" s="30">
        <f t="shared" si="964"/>
        <v>0</v>
      </c>
      <c r="S1998" s="8">
        <f t="shared" si="965"/>
        <v>0</v>
      </c>
      <c r="T1998" s="122">
        <f t="shared" si="970"/>
        <v>0.13059999999999999</v>
      </c>
      <c r="U1998" s="121">
        <f t="shared" si="966"/>
        <v>8</v>
      </c>
      <c r="V1998" s="121">
        <v>252</v>
      </c>
      <c r="W1998" s="120">
        <f t="shared" si="967"/>
        <v>1.003904379</v>
      </c>
      <c r="X1998" s="113">
        <f t="shared" si="947"/>
        <v>6.2045881899999999</v>
      </c>
      <c r="Y1998" s="113">
        <f t="shared" si="968"/>
        <v>0</v>
      </c>
      <c r="Z1998" s="125" t="str">
        <f t="shared" si="971"/>
        <v>J=</v>
      </c>
      <c r="AA1998" s="118">
        <f t="shared" si="972"/>
        <v>46162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>
        <f t="shared" si="969"/>
        <v>46144</v>
      </c>
      <c r="B1999" s="113">
        <f t="shared" si="950"/>
        <v>1595.3403248100001</v>
      </c>
      <c r="C1999" s="113">
        <f t="shared" si="951"/>
        <v>1118.26761816</v>
      </c>
      <c r="D1999" s="114">
        <f t="shared" si="952"/>
        <v>7245.38</v>
      </c>
      <c r="E1999" s="115">
        <f t="shared" si="948"/>
        <v>7276.54</v>
      </c>
      <c r="F1999" s="116">
        <f t="shared" si="949"/>
        <v>46101</v>
      </c>
      <c r="G1999" s="117">
        <f t="shared" si="953"/>
        <v>4.3006716003852752E-3</v>
      </c>
      <c r="H1999" s="118">
        <f t="shared" si="954"/>
        <v>46162</v>
      </c>
      <c r="I1999" s="118">
        <f t="shared" si="955"/>
        <v>46162</v>
      </c>
      <c r="J1999" s="119">
        <f t="shared" si="956"/>
        <v>20</v>
      </c>
      <c r="K1999" s="119">
        <f t="shared" si="957"/>
        <v>8</v>
      </c>
      <c r="L1999" s="8">
        <f t="shared" si="958"/>
        <v>1.00171805</v>
      </c>
      <c r="M1999" s="120">
        <f t="shared" si="959"/>
        <v>1.0043006699999999</v>
      </c>
      <c r="N1999" s="120">
        <f t="shared" si="960"/>
        <v>1.4186319809915928</v>
      </c>
      <c r="O1999" s="113">
        <f t="shared" si="961"/>
        <v>1.4210692599999999</v>
      </c>
      <c r="P1999" s="113">
        <f t="shared" si="962"/>
        <v>1589.13573662</v>
      </c>
      <c r="Q1999" s="11">
        <f t="shared" si="963"/>
        <v>0</v>
      </c>
      <c r="R1999" s="30">
        <f t="shared" si="964"/>
        <v>0</v>
      </c>
      <c r="S1999" s="8">
        <f t="shared" si="965"/>
        <v>0</v>
      </c>
      <c r="T1999" s="122">
        <f t="shared" si="970"/>
        <v>0.13059999999999999</v>
      </c>
      <c r="U1999" s="121">
        <f t="shared" si="966"/>
        <v>8</v>
      </c>
      <c r="V1999" s="121">
        <v>252</v>
      </c>
      <c r="W1999" s="120">
        <f t="shared" si="967"/>
        <v>1.003904379</v>
      </c>
      <c r="X1999" s="113">
        <f t="shared" si="947"/>
        <v>6.2045881899999999</v>
      </c>
      <c r="Y1999" s="113">
        <f t="shared" si="968"/>
        <v>0</v>
      </c>
      <c r="Z1999" s="125" t="str">
        <f t="shared" si="971"/>
        <v>J=</v>
      </c>
      <c r="AA1999" s="118">
        <f t="shared" si="972"/>
        <v>46162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>
        <f t="shared" si="969"/>
        <v>46145</v>
      </c>
      <c r="B2000" s="113">
        <f t="shared" si="950"/>
        <v>1595.3403248100001</v>
      </c>
      <c r="C2000" s="113">
        <f t="shared" si="951"/>
        <v>1118.26761816</v>
      </c>
      <c r="D2000" s="114">
        <f t="shared" si="952"/>
        <v>7245.38</v>
      </c>
      <c r="E2000" s="115">
        <f t="shared" si="948"/>
        <v>7276.54</v>
      </c>
      <c r="F2000" s="116">
        <f t="shared" si="949"/>
        <v>46101</v>
      </c>
      <c r="G2000" s="117">
        <f t="shared" si="953"/>
        <v>4.3006716003852752E-3</v>
      </c>
      <c r="H2000" s="118">
        <f t="shared" si="954"/>
        <v>46162</v>
      </c>
      <c r="I2000" s="118">
        <f t="shared" si="955"/>
        <v>46162</v>
      </c>
      <c r="J2000" s="119">
        <f t="shared" si="956"/>
        <v>20</v>
      </c>
      <c r="K2000" s="119">
        <f t="shared" si="957"/>
        <v>8</v>
      </c>
      <c r="L2000" s="8">
        <f t="shared" si="958"/>
        <v>1.00171805</v>
      </c>
      <c r="M2000" s="120">
        <f t="shared" si="959"/>
        <v>1.0043006699999999</v>
      </c>
      <c r="N2000" s="120">
        <f t="shared" si="960"/>
        <v>1.4186319809915928</v>
      </c>
      <c r="O2000" s="113">
        <f t="shared" si="961"/>
        <v>1.4210692599999999</v>
      </c>
      <c r="P2000" s="113">
        <f t="shared" si="962"/>
        <v>1589.13573662</v>
      </c>
      <c r="Q2000" s="11">
        <f t="shared" si="963"/>
        <v>0</v>
      </c>
      <c r="R2000" s="30">
        <f t="shared" si="964"/>
        <v>0</v>
      </c>
      <c r="S2000" s="8">
        <f t="shared" si="965"/>
        <v>0</v>
      </c>
      <c r="T2000" s="122">
        <f t="shared" si="970"/>
        <v>0.13059999999999999</v>
      </c>
      <c r="U2000" s="121">
        <f t="shared" si="966"/>
        <v>8</v>
      </c>
      <c r="V2000" s="121">
        <v>252</v>
      </c>
      <c r="W2000" s="120">
        <f t="shared" si="967"/>
        <v>1.003904379</v>
      </c>
      <c r="X2000" s="113">
        <f t="shared" si="947"/>
        <v>6.2045881899999999</v>
      </c>
      <c r="Y2000" s="113">
        <f t="shared" si="968"/>
        <v>0</v>
      </c>
      <c r="Z2000" s="125" t="str">
        <f t="shared" si="971"/>
        <v>J=</v>
      </c>
      <c r="AA2000" s="118">
        <f t="shared" si="972"/>
        <v>46162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>
        <f t="shared" si="969"/>
        <v>46146</v>
      </c>
      <c r="B2001" s="113">
        <f t="shared" si="950"/>
        <v>1595.3403248100001</v>
      </c>
      <c r="C2001" s="113">
        <f t="shared" si="951"/>
        <v>1118.26761816</v>
      </c>
      <c r="D2001" s="114">
        <f t="shared" si="952"/>
        <v>7245.38</v>
      </c>
      <c r="E2001" s="115">
        <f t="shared" si="948"/>
        <v>7276.54</v>
      </c>
      <c r="F2001" s="116">
        <f t="shared" si="949"/>
        <v>46101</v>
      </c>
      <c r="G2001" s="117">
        <f t="shared" si="953"/>
        <v>4.3006716003852752E-3</v>
      </c>
      <c r="H2001" s="118">
        <f t="shared" si="954"/>
        <v>46162</v>
      </c>
      <c r="I2001" s="118">
        <f t="shared" si="955"/>
        <v>46162</v>
      </c>
      <c r="J2001" s="119">
        <f t="shared" si="956"/>
        <v>20</v>
      </c>
      <c r="K2001" s="119">
        <f t="shared" si="957"/>
        <v>8</v>
      </c>
      <c r="L2001" s="8">
        <f t="shared" si="958"/>
        <v>1.00171805</v>
      </c>
      <c r="M2001" s="120">
        <f t="shared" si="959"/>
        <v>1.0043006699999999</v>
      </c>
      <c r="N2001" s="120">
        <f t="shared" si="960"/>
        <v>1.4186319809915928</v>
      </c>
      <c r="O2001" s="113">
        <f t="shared" si="961"/>
        <v>1.4210692599999999</v>
      </c>
      <c r="P2001" s="113">
        <f t="shared" si="962"/>
        <v>1589.13573662</v>
      </c>
      <c r="Q2001" s="11">
        <f t="shared" si="963"/>
        <v>0</v>
      </c>
      <c r="R2001" s="30">
        <f t="shared" si="964"/>
        <v>0</v>
      </c>
      <c r="S2001" s="8">
        <f t="shared" si="965"/>
        <v>0</v>
      </c>
      <c r="T2001" s="122">
        <f t="shared" si="970"/>
        <v>0.13059999999999999</v>
      </c>
      <c r="U2001" s="121">
        <f t="shared" si="966"/>
        <v>8</v>
      </c>
      <c r="V2001" s="121">
        <v>252</v>
      </c>
      <c r="W2001" s="120">
        <f t="shared" si="967"/>
        <v>1.003904379</v>
      </c>
      <c r="X2001" s="113">
        <f t="shared" si="947"/>
        <v>6.2045881899999999</v>
      </c>
      <c r="Y2001" s="113">
        <f t="shared" si="968"/>
        <v>0</v>
      </c>
      <c r="Z2001" s="125" t="str">
        <f t="shared" si="971"/>
        <v>J=</v>
      </c>
      <c r="AA2001" s="118">
        <f t="shared" si="972"/>
        <v>46162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>
        <f t="shared" si="969"/>
        <v>46147</v>
      </c>
      <c r="B2002" s="113">
        <f t="shared" si="950"/>
        <v>1596.4601136700001</v>
      </c>
      <c r="C2002" s="113">
        <f t="shared" si="951"/>
        <v>1118.26761816</v>
      </c>
      <c r="D2002" s="114">
        <f t="shared" si="952"/>
        <v>7245.38</v>
      </c>
      <c r="E2002" s="115">
        <f t="shared" si="948"/>
        <v>7276.54</v>
      </c>
      <c r="F2002" s="116">
        <f t="shared" si="949"/>
        <v>46101</v>
      </c>
      <c r="G2002" s="117">
        <f t="shared" si="953"/>
        <v>4.3006716003852752E-3</v>
      </c>
      <c r="H2002" s="118">
        <f t="shared" si="954"/>
        <v>46162</v>
      </c>
      <c r="I2002" s="118">
        <f t="shared" si="955"/>
        <v>46162</v>
      </c>
      <c r="J2002" s="119">
        <f t="shared" si="956"/>
        <v>20</v>
      </c>
      <c r="K2002" s="119">
        <f t="shared" si="957"/>
        <v>9</v>
      </c>
      <c r="L2002" s="8">
        <f t="shared" si="958"/>
        <v>1.0019330099999999</v>
      </c>
      <c r="M2002" s="120">
        <f t="shared" si="959"/>
        <v>1.0043006699999999</v>
      </c>
      <c r="N2002" s="120">
        <f t="shared" si="960"/>
        <v>1.4186319809915928</v>
      </c>
      <c r="O2002" s="113">
        <f t="shared" si="961"/>
        <v>1.42137421</v>
      </c>
      <c r="P2002" s="113">
        <f t="shared" si="962"/>
        <v>1589.47675233</v>
      </c>
      <c r="Q2002" s="11">
        <f t="shared" si="963"/>
        <v>0</v>
      </c>
      <c r="R2002" s="30">
        <f t="shared" si="964"/>
        <v>0</v>
      </c>
      <c r="S2002" s="8">
        <f t="shared" si="965"/>
        <v>0</v>
      </c>
      <c r="T2002" s="122">
        <f t="shared" si="970"/>
        <v>0.13059999999999999</v>
      </c>
      <c r="U2002" s="121">
        <f t="shared" si="966"/>
        <v>9</v>
      </c>
      <c r="V2002" s="121">
        <v>252</v>
      </c>
      <c r="W2002" s="120">
        <f t="shared" si="967"/>
        <v>1.0043934969999999</v>
      </c>
      <c r="X2002" s="113">
        <f t="shared" si="947"/>
        <v>6.9833613400000001</v>
      </c>
      <c r="Y2002" s="113">
        <f t="shared" si="968"/>
        <v>0</v>
      </c>
      <c r="Z2002" s="125" t="str">
        <f t="shared" si="971"/>
        <v>J=</v>
      </c>
      <c r="AA2002" s="118">
        <f t="shared" si="972"/>
        <v>46162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>
        <f t="shared" si="969"/>
        <v>46148</v>
      </c>
      <c r="B2003" s="113">
        <f t="shared" si="950"/>
        <v>1597.5806931500001</v>
      </c>
      <c r="C2003" s="113">
        <f t="shared" si="951"/>
        <v>1118.26761816</v>
      </c>
      <c r="D2003" s="114">
        <f t="shared" si="952"/>
        <v>7245.38</v>
      </c>
      <c r="E2003" s="115">
        <f t="shared" si="948"/>
        <v>7276.54</v>
      </c>
      <c r="F2003" s="116">
        <f t="shared" si="949"/>
        <v>46101</v>
      </c>
      <c r="G2003" s="117">
        <f t="shared" si="953"/>
        <v>4.3006716003852752E-3</v>
      </c>
      <c r="H2003" s="118">
        <f t="shared" si="954"/>
        <v>46162</v>
      </c>
      <c r="I2003" s="118">
        <f t="shared" si="955"/>
        <v>46162</v>
      </c>
      <c r="J2003" s="119">
        <f t="shared" si="956"/>
        <v>20</v>
      </c>
      <c r="K2003" s="119">
        <f t="shared" si="957"/>
        <v>10</v>
      </c>
      <c r="L2003" s="8">
        <f t="shared" si="958"/>
        <v>1.0021480199999999</v>
      </c>
      <c r="M2003" s="120">
        <f t="shared" si="959"/>
        <v>1.0043006699999999</v>
      </c>
      <c r="N2003" s="120">
        <f t="shared" si="960"/>
        <v>1.4186319809915928</v>
      </c>
      <c r="O2003" s="113">
        <f t="shared" si="961"/>
        <v>1.4216792300000001</v>
      </c>
      <c r="P2003" s="113">
        <f t="shared" si="962"/>
        <v>1589.81784631</v>
      </c>
      <c r="Q2003" s="11">
        <f t="shared" si="963"/>
        <v>0</v>
      </c>
      <c r="R2003" s="30">
        <f t="shared" si="964"/>
        <v>0</v>
      </c>
      <c r="S2003" s="8">
        <f t="shared" si="965"/>
        <v>0</v>
      </c>
      <c r="T2003" s="122">
        <f t="shared" si="970"/>
        <v>0.13059999999999999</v>
      </c>
      <c r="U2003" s="121">
        <f t="shared" si="966"/>
        <v>10</v>
      </c>
      <c r="V2003" s="121">
        <v>252</v>
      </c>
      <c r="W2003" s="120">
        <f t="shared" si="967"/>
        <v>1.004882853</v>
      </c>
      <c r="X2003" s="113">
        <f t="shared" si="947"/>
        <v>7.7628468399999999</v>
      </c>
      <c r="Y2003" s="113">
        <f t="shared" si="968"/>
        <v>0</v>
      </c>
      <c r="Z2003" s="125" t="str">
        <f t="shared" si="971"/>
        <v>J=</v>
      </c>
      <c r="AA2003" s="118">
        <f t="shared" si="972"/>
        <v>46162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>
        <f t="shared" si="969"/>
        <v>46149</v>
      </c>
      <c r="B2004" s="113">
        <f t="shared" si="950"/>
        <v>1598.70206521</v>
      </c>
      <c r="C2004" s="113">
        <f t="shared" si="951"/>
        <v>1118.26761816</v>
      </c>
      <c r="D2004" s="114">
        <f t="shared" si="952"/>
        <v>7245.38</v>
      </c>
      <c r="E2004" s="115">
        <f t="shared" si="948"/>
        <v>7276.54</v>
      </c>
      <c r="F2004" s="116">
        <f t="shared" si="949"/>
        <v>46101</v>
      </c>
      <c r="G2004" s="117">
        <f t="shared" si="953"/>
        <v>4.3006716003852752E-3</v>
      </c>
      <c r="H2004" s="118">
        <f t="shared" si="954"/>
        <v>46162</v>
      </c>
      <c r="I2004" s="118">
        <f t="shared" si="955"/>
        <v>46162</v>
      </c>
      <c r="J2004" s="119">
        <f t="shared" si="956"/>
        <v>20</v>
      </c>
      <c r="K2004" s="119">
        <f t="shared" si="957"/>
        <v>11</v>
      </c>
      <c r="L2004" s="8">
        <f t="shared" si="958"/>
        <v>1.0023630800000001</v>
      </c>
      <c r="M2004" s="120">
        <f t="shared" si="959"/>
        <v>1.0043006699999999</v>
      </c>
      <c r="N2004" s="120">
        <f t="shared" si="960"/>
        <v>1.4186319809915928</v>
      </c>
      <c r="O2004" s="113">
        <f t="shared" si="961"/>
        <v>1.42198432</v>
      </c>
      <c r="P2004" s="113">
        <f t="shared" si="962"/>
        <v>1590.1590185800001</v>
      </c>
      <c r="Q2004" s="11">
        <f t="shared" si="963"/>
        <v>0</v>
      </c>
      <c r="R2004" s="30">
        <f t="shared" si="964"/>
        <v>0</v>
      </c>
      <c r="S2004" s="8">
        <f t="shared" si="965"/>
        <v>0</v>
      </c>
      <c r="T2004" s="122">
        <f t="shared" si="970"/>
        <v>0.13059999999999999</v>
      </c>
      <c r="U2004" s="121">
        <f t="shared" si="966"/>
        <v>11</v>
      </c>
      <c r="V2004" s="121">
        <v>252</v>
      </c>
      <c r="W2004" s="120">
        <f t="shared" si="967"/>
        <v>1.0053724479999999</v>
      </c>
      <c r="X2004" s="113">
        <f t="shared" si="947"/>
        <v>8.5430466299999992</v>
      </c>
      <c r="Y2004" s="113">
        <f t="shared" si="968"/>
        <v>0</v>
      </c>
      <c r="Z2004" s="125" t="str">
        <f t="shared" si="971"/>
        <v>J=</v>
      </c>
      <c r="AA2004" s="118">
        <f t="shared" si="972"/>
        <v>46162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>
        <f t="shared" si="969"/>
        <v>46150</v>
      </c>
      <c r="B2005" s="113">
        <f t="shared" si="950"/>
        <v>1599.82420613</v>
      </c>
      <c r="C2005" s="113">
        <f t="shared" si="951"/>
        <v>1118.26761816</v>
      </c>
      <c r="D2005" s="114">
        <f t="shared" si="952"/>
        <v>7245.38</v>
      </c>
      <c r="E2005" s="115">
        <f t="shared" si="948"/>
        <v>7276.54</v>
      </c>
      <c r="F2005" s="116">
        <f t="shared" si="949"/>
        <v>46101</v>
      </c>
      <c r="G2005" s="117">
        <f t="shared" si="953"/>
        <v>4.3006716003852752E-3</v>
      </c>
      <c r="H2005" s="118">
        <f t="shared" si="954"/>
        <v>46162</v>
      </c>
      <c r="I2005" s="118">
        <f t="shared" si="955"/>
        <v>46162</v>
      </c>
      <c r="J2005" s="119">
        <f t="shared" si="956"/>
        <v>20</v>
      </c>
      <c r="K2005" s="119">
        <f t="shared" si="957"/>
        <v>12</v>
      </c>
      <c r="L2005" s="8">
        <f t="shared" si="958"/>
        <v>1.00257818</v>
      </c>
      <c r="M2005" s="120">
        <f t="shared" si="959"/>
        <v>1.0043006699999999</v>
      </c>
      <c r="N2005" s="120">
        <f t="shared" si="960"/>
        <v>1.4186319809915928</v>
      </c>
      <c r="O2005" s="113">
        <f t="shared" si="961"/>
        <v>1.42228946</v>
      </c>
      <c r="P2005" s="113">
        <f t="shared" si="962"/>
        <v>1590.50024676</v>
      </c>
      <c r="Q2005" s="11">
        <f t="shared" si="963"/>
        <v>0</v>
      </c>
      <c r="R2005" s="30">
        <f t="shared" si="964"/>
        <v>0</v>
      </c>
      <c r="S2005" s="8">
        <f t="shared" si="965"/>
        <v>0</v>
      </c>
      <c r="T2005" s="122">
        <f t="shared" si="970"/>
        <v>0.13059999999999999</v>
      </c>
      <c r="U2005" s="121">
        <f t="shared" si="966"/>
        <v>12</v>
      </c>
      <c r="V2005" s="121">
        <v>252</v>
      </c>
      <c r="W2005" s="120">
        <f t="shared" si="967"/>
        <v>1.005862281</v>
      </c>
      <c r="X2005" s="113">
        <f t="shared" si="947"/>
        <v>9.3239593700000007</v>
      </c>
      <c r="Y2005" s="113">
        <f t="shared" si="968"/>
        <v>0</v>
      </c>
      <c r="Z2005" s="125" t="str">
        <f t="shared" si="971"/>
        <v>J=</v>
      </c>
      <c r="AA2005" s="118">
        <f t="shared" si="972"/>
        <v>46162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>
        <f t="shared" si="969"/>
        <v>46151</v>
      </c>
      <c r="B2006" s="113">
        <f t="shared" si="950"/>
        <v>1600.94715159</v>
      </c>
      <c r="C2006" s="113">
        <f t="shared" si="951"/>
        <v>1118.26761816</v>
      </c>
      <c r="D2006" s="114">
        <f t="shared" si="952"/>
        <v>7245.38</v>
      </c>
      <c r="E2006" s="115">
        <f t="shared" si="948"/>
        <v>7276.54</v>
      </c>
      <c r="F2006" s="116">
        <f t="shared" si="949"/>
        <v>46101</v>
      </c>
      <c r="G2006" s="117">
        <f t="shared" si="953"/>
        <v>4.3006716003852752E-3</v>
      </c>
      <c r="H2006" s="118">
        <f t="shared" si="954"/>
        <v>46162</v>
      </c>
      <c r="I2006" s="118">
        <f t="shared" si="955"/>
        <v>46162</v>
      </c>
      <c r="J2006" s="119">
        <f t="shared" si="956"/>
        <v>20</v>
      </c>
      <c r="K2006" s="119">
        <f t="shared" si="957"/>
        <v>13</v>
      </c>
      <c r="L2006" s="8">
        <f t="shared" si="958"/>
        <v>1.00279333</v>
      </c>
      <c r="M2006" s="120">
        <f t="shared" si="959"/>
        <v>1.0043006699999999</v>
      </c>
      <c r="N2006" s="120">
        <f t="shared" si="960"/>
        <v>1.4186319809915928</v>
      </c>
      <c r="O2006" s="113">
        <f t="shared" si="961"/>
        <v>1.42259468</v>
      </c>
      <c r="P2006" s="113">
        <f t="shared" si="962"/>
        <v>1590.84156441</v>
      </c>
      <c r="Q2006" s="11">
        <f t="shared" si="963"/>
        <v>0</v>
      </c>
      <c r="R2006" s="30">
        <f t="shared" si="964"/>
        <v>0</v>
      </c>
      <c r="S2006" s="8">
        <f t="shared" si="965"/>
        <v>0</v>
      </c>
      <c r="T2006" s="122">
        <f t="shared" si="970"/>
        <v>0.13059999999999999</v>
      </c>
      <c r="U2006" s="121">
        <f t="shared" si="966"/>
        <v>13</v>
      </c>
      <c r="V2006" s="121">
        <v>252</v>
      </c>
      <c r="W2006" s="120">
        <f t="shared" si="967"/>
        <v>1.006352353</v>
      </c>
      <c r="X2006" s="113">
        <f t="shared" si="947"/>
        <v>10.105587180000001</v>
      </c>
      <c r="Y2006" s="113">
        <f t="shared" si="968"/>
        <v>0</v>
      </c>
      <c r="Z2006" s="125" t="str">
        <f t="shared" si="971"/>
        <v>J=</v>
      </c>
      <c r="AA2006" s="118">
        <f t="shared" si="972"/>
        <v>46162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>
        <f t="shared" si="969"/>
        <v>46152</v>
      </c>
      <c r="B2007" s="113">
        <f t="shared" si="950"/>
        <v>1600.94715159</v>
      </c>
      <c r="C2007" s="113">
        <f t="shared" si="951"/>
        <v>1118.26761816</v>
      </c>
      <c r="D2007" s="114">
        <f t="shared" si="952"/>
        <v>7245.38</v>
      </c>
      <c r="E2007" s="115">
        <f t="shared" si="948"/>
        <v>7276.54</v>
      </c>
      <c r="F2007" s="116">
        <f t="shared" si="949"/>
        <v>46101</v>
      </c>
      <c r="G2007" s="117">
        <f t="shared" si="953"/>
        <v>4.3006716003852752E-3</v>
      </c>
      <c r="H2007" s="118">
        <f t="shared" si="954"/>
        <v>46162</v>
      </c>
      <c r="I2007" s="118">
        <f t="shared" si="955"/>
        <v>46162</v>
      </c>
      <c r="J2007" s="119">
        <f t="shared" si="956"/>
        <v>20</v>
      </c>
      <c r="K2007" s="119">
        <f t="shared" si="957"/>
        <v>13</v>
      </c>
      <c r="L2007" s="8">
        <f t="shared" si="958"/>
        <v>1.00279333</v>
      </c>
      <c r="M2007" s="120">
        <f t="shared" si="959"/>
        <v>1.0043006699999999</v>
      </c>
      <c r="N2007" s="120">
        <f t="shared" si="960"/>
        <v>1.4186319809915928</v>
      </c>
      <c r="O2007" s="113">
        <f t="shared" si="961"/>
        <v>1.42259468</v>
      </c>
      <c r="P2007" s="113">
        <f t="shared" si="962"/>
        <v>1590.84156441</v>
      </c>
      <c r="Q2007" s="11">
        <f t="shared" si="963"/>
        <v>0</v>
      </c>
      <c r="R2007" s="30">
        <f t="shared" si="964"/>
        <v>0</v>
      </c>
      <c r="S2007" s="8">
        <f t="shared" si="965"/>
        <v>0</v>
      </c>
      <c r="T2007" s="122">
        <f t="shared" si="970"/>
        <v>0.13059999999999999</v>
      </c>
      <c r="U2007" s="121">
        <f t="shared" si="966"/>
        <v>13</v>
      </c>
      <c r="V2007" s="121">
        <v>252</v>
      </c>
      <c r="W2007" s="120">
        <f t="shared" si="967"/>
        <v>1.006352353</v>
      </c>
      <c r="X2007" s="113">
        <f t="shared" si="947"/>
        <v>10.105587180000001</v>
      </c>
      <c r="Y2007" s="113">
        <f t="shared" si="968"/>
        <v>0</v>
      </c>
      <c r="Z2007" s="125" t="str">
        <f t="shared" si="971"/>
        <v>J=</v>
      </c>
      <c r="AA2007" s="118">
        <f t="shared" si="972"/>
        <v>46162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>
        <f t="shared" si="969"/>
        <v>46153</v>
      </c>
      <c r="B2008" s="113">
        <f t="shared" si="950"/>
        <v>1600.94715159</v>
      </c>
      <c r="C2008" s="113">
        <f t="shared" si="951"/>
        <v>1118.26761816</v>
      </c>
      <c r="D2008" s="114">
        <f t="shared" si="952"/>
        <v>7245.38</v>
      </c>
      <c r="E2008" s="115">
        <f t="shared" si="948"/>
        <v>7276.54</v>
      </c>
      <c r="F2008" s="116">
        <f t="shared" si="949"/>
        <v>46101</v>
      </c>
      <c r="G2008" s="117">
        <f t="shared" si="953"/>
        <v>4.3006716003852752E-3</v>
      </c>
      <c r="H2008" s="118">
        <f t="shared" si="954"/>
        <v>46162</v>
      </c>
      <c r="I2008" s="118">
        <f t="shared" si="955"/>
        <v>46162</v>
      </c>
      <c r="J2008" s="119">
        <f t="shared" si="956"/>
        <v>20</v>
      </c>
      <c r="K2008" s="119">
        <f t="shared" si="957"/>
        <v>13</v>
      </c>
      <c r="L2008" s="8">
        <f t="shared" si="958"/>
        <v>1.00279333</v>
      </c>
      <c r="M2008" s="120">
        <f t="shared" si="959"/>
        <v>1.0043006699999999</v>
      </c>
      <c r="N2008" s="120">
        <f t="shared" si="960"/>
        <v>1.4186319809915928</v>
      </c>
      <c r="O2008" s="113">
        <f t="shared" si="961"/>
        <v>1.42259468</v>
      </c>
      <c r="P2008" s="113">
        <f t="shared" si="962"/>
        <v>1590.84156441</v>
      </c>
      <c r="Q2008" s="11">
        <f t="shared" si="963"/>
        <v>0</v>
      </c>
      <c r="R2008" s="30">
        <f t="shared" si="964"/>
        <v>0</v>
      </c>
      <c r="S2008" s="8">
        <f t="shared" si="965"/>
        <v>0</v>
      </c>
      <c r="T2008" s="122">
        <f t="shared" si="970"/>
        <v>0.13059999999999999</v>
      </c>
      <c r="U2008" s="121">
        <f t="shared" si="966"/>
        <v>13</v>
      </c>
      <c r="V2008" s="121">
        <v>252</v>
      </c>
      <c r="W2008" s="120">
        <f t="shared" si="967"/>
        <v>1.006352353</v>
      </c>
      <c r="X2008" s="113">
        <f t="shared" si="947"/>
        <v>10.105587180000001</v>
      </c>
      <c r="Y2008" s="113">
        <f t="shared" si="968"/>
        <v>0</v>
      </c>
      <c r="Z2008" s="125" t="str">
        <f t="shared" si="971"/>
        <v>J=</v>
      </c>
      <c r="AA2008" s="118">
        <f t="shared" si="972"/>
        <v>46162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>
        <f t="shared" si="969"/>
        <v>46154</v>
      </c>
      <c r="B2009" s="113">
        <f t="shared" si="950"/>
        <v>1602.0708906899999</v>
      </c>
      <c r="C2009" s="113">
        <f t="shared" si="951"/>
        <v>1118.26761816</v>
      </c>
      <c r="D2009" s="114">
        <f t="shared" si="952"/>
        <v>7245.38</v>
      </c>
      <c r="E2009" s="115">
        <f t="shared" si="948"/>
        <v>7276.54</v>
      </c>
      <c r="F2009" s="116">
        <f t="shared" si="949"/>
        <v>46101</v>
      </c>
      <c r="G2009" s="117">
        <f t="shared" si="953"/>
        <v>4.3006716003852752E-3</v>
      </c>
      <c r="H2009" s="118">
        <f t="shared" si="954"/>
        <v>46162</v>
      </c>
      <c r="I2009" s="118">
        <f t="shared" si="955"/>
        <v>46162</v>
      </c>
      <c r="J2009" s="119">
        <f t="shared" si="956"/>
        <v>20</v>
      </c>
      <c r="K2009" s="119">
        <f t="shared" si="957"/>
        <v>14</v>
      </c>
      <c r="L2009" s="8">
        <f t="shared" si="958"/>
        <v>1.00300853</v>
      </c>
      <c r="M2009" s="120">
        <f t="shared" si="959"/>
        <v>1.0043006699999999</v>
      </c>
      <c r="N2009" s="120">
        <f t="shared" si="960"/>
        <v>1.4186319809915928</v>
      </c>
      <c r="O2009" s="113">
        <f t="shared" si="961"/>
        <v>1.42289997</v>
      </c>
      <c r="P2009" s="113">
        <f t="shared" si="962"/>
        <v>1591.18296033</v>
      </c>
      <c r="Q2009" s="11">
        <f t="shared" si="963"/>
        <v>0</v>
      </c>
      <c r="R2009" s="30">
        <f t="shared" si="964"/>
        <v>0</v>
      </c>
      <c r="S2009" s="8">
        <f t="shared" si="965"/>
        <v>0</v>
      </c>
      <c r="T2009" s="122">
        <f t="shared" si="970"/>
        <v>0.13059999999999999</v>
      </c>
      <c r="U2009" s="121">
        <f t="shared" si="966"/>
        <v>14</v>
      </c>
      <c r="V2009" s="121">
        <v>252</v>
      </c>
      <c r="W2009" s="120">
        <f t="shared" si="967"/>
        <v>1.0068426640000001</v>
      </c>
      <c r="X2009" s="113">
        <f t="shared" si="947"/>
        <v>10.88793036</v>
      </c>
      <c r="Y2009" s="113">
        <f t="shared" si="968"/>
        <v>0</v>
      </c>
      <c r="Z2009" s="125" t="str">
        <f t="shared" si="971"/>
        <v>J=</v>
      </c>
      <c r="AA2009" s="118">
        <f t="shared" si="972"/>
        <v>46162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>
        <f t="shared" si="969"/>
        <v>46155</v>
      </c>
      <c r="B2010" s="113">
        <f t="shared" si="950"/>
        <v>1603.1954109300002</v>
      </c>
      <c r="C2010" s="113">
        <f t="shared" si="951"/>
        <v>1118.26761816</v>
      </c>
      <c r="D2010" s="114">
        <f t="shared" si="952"/>
        <v>7245.38</v>
      </c>
      <c r="E2010" s="115">
        <f t="shared" si="948"/>
        <v>7276.54</v>
      </c>
      <c r="F2010" s="116">
        <f t="shared" si="949"/>
        <v>46101</v>
      </c>
      <c r="G2010" s="117">
        <f t="shared" si="953"/>
        <v>4.3006716003852752E-3</v>
      </c>
      <c r="H2010" s="118">
        <f t="shared" si="954"/>
        <v>46162</v>
      </c>
      <c r="I2010" s="118">
        <f t="shared" si="955"/>
        <v>46162</v>
      </c>
      <c r="J2010" s="119">
        <f t="shared" si="956"/>
        <v>20</v>
      </c>
      <c r="K2010" s="119">
        <f t="shared" si="957"/>
        <v>15</v>
      </c>
      <c r="L2010" s="8">
        <f t="shared" si="958"/>
        <v>1.00322377</v>
      </c>
      <c r="M2010" s="120">
        <f t="shared" si="959"/>
        <v>1.0043006699999999</v>
      </c>
      <c r="N2010" s="120">
        <f t="shared" si="960"/>
        <v>1.4186319809915928</v>
      </c>
      <c r="O2010" s="113">
        <f t="shared" si="961"/>
        <v>1.4232053200000001</v>
      </c>
      <c r="P2010" s="113">
        <f t="shared" si="962"/>
        <v>1591.5244233400001</v>
      </c>
      <c r="Q2010" s="11">
        <f t="shared" si="963"/>
        <v>0</v>
      </c>
      <c r="R2010" s="30">
        <f t="shared" si="964"/>
        <v>0</v>
      </c>
      <c r="S2010" s="8">
        <f t="shared" si="965"/>
        <v>0</v>
      </c>
      <c r="T2010" s="122">
        <f t="shared" si="970"/>
        <v>0.13059999999999999</v>
      </c>
      <c r="U2010" s="121">
        <f t="shared" si="966"/>
        <v>15</v>
      </c>
      <c r="V2010" s="121">
        <v>252</v>
      </c>
      <c r="W2010" s="120">
        <f t="shared" si="967"/>
        <v>1.0073332129999999</v>
      </c>
      <c r="X2010" s="113">
        <f t="shared" si="947"/>
        <v>11.670987589999999</v>
      </c>
      <c r="Y2010" s="113">
        <f t="shared" si="968"/>
        <v>0</v>
      </c>
      <c r="Z2010" s="125" t="str">
        <f t="shared" si="971"/>
        <v>J=</v>
      </c>
      <c r="AA2010" s="118">
        <f t="shared" si="972"/>
        <v>46162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>
        <f t="shared" si="969"/>
        <v>46156</v>
      </c>
      <c r="B2011" s="113">
        <f t="shared" si="950"/>
        <v>1604.3207271299998</v>
      </c>
      <c r="C2011" s="113">
        <f t="shared" si="951"/>
        <v>1118.26761816</v>
      </c>
      <c r="D2011" s="114">
        <f t="shared" si="952"/>
        <v>7245.38</v>
      </c>
      <c r="E2011" s="115">
        <f t="shared" si="948"/>
        <v>7276.54</v>
      </c>
      <c r="F2011" s="116">
        <f t="shared" si="949"/>
        <v>46101</v>
      </c>
      <c r="G2011" s="117">
        <f t="shared" si="953"/>
        <v>4.3006716003852752E-3</v>
      </c>
      <c r="H2011" s="118">
        <f t="shared" si="954"/>
        <v>46162</v>
      </c>
      <c r="I2011" s="118">
        <f t="shared" si="955"/>
        <v>46162</v>
      </c>
      <c r="J2011" s="119">
        <f t="shared" si="956"/>
        <v>20</v>
      </c>
      <c r="K2011" s="119">
        <f t="shared" si="957"/>
        <v>16</v>
      </c>
      <c r="L2011" s="8">
        <f t="shared" si="958"/>
        <v>1.00343906</v>
      </c>
      <c r="M2011" s="120">
        <f t="shared" si="959"/>
        <v>1.0043006699999999</v>
      </c>
      <c r="N2011" s="120">
        <f t="shared" si="960"/>
        <v>1.4186319809915928</v>
      </c>
      <c r="O2011" s="113">
        <f t="shared" si="961"/>
        <v>1.42351074</v>
      </c>
      <c r="P2011" s="113">
        <f t="shared" si="962"/>
        <v>1591.8659646399999</v>
      </c>
      <c r="Q2011" s="11">
        <f t="shared" si="963"/>
        <v>0</v>
      </c>
      <c r="R2011" s="30">
        <f t="shared" si="964"/>
        <v>0</v>
      </c>
      <c r="S2011" s="8">
        <f t="shared" si="965"/>
        <v>0</v>
      </c>
      <c r="T2011" s="122">
        <f t="shared" si="970"/>
        <v>0.13059999999999999</v>
      </c>
      <c r="U2011" s="121">
        <f t="shared" si="966"/>
        <v>16</v>
      </c>
      <c r="V2011" s="121">
        <v>252</v>
      </c>
      <c r="W2011" s="120">
        <f t="shared" si="967"/>
        <v>1.007824002</v>
      </c>
      <c r="X2011" s="113">
        <f t="shared" si="947"/>
        <v>12.45476249</v>
      </c>
      <c r="Y2011" s="113">
        <f t="shared" si="968"/>
        <v>0</v>
      </c>
      <c r="Z2011" s="125" t="str">
        <f t="shared" si="971"/>
        <v>J=</v>
      </c>
      <c r="AA2011" s="118">
        <f t="shared" si="972"/>
        <v>46162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>
        <f t="shared" si="969"/>
        <v>46157</v>
      </c>
      <c r="B2012" s="113">
        <f t="shared" si="950"/>
        <v>1605.4468154900001</v>
      </c>
      <c r="C2012" s="113">
        <f t="shared" si="951"/>
        <v>1118.26761816</v>
      </c>
      <c r="D2012" s="114">
        <f t="shared" si="952"/>
        <v>7245.38</v>
      </c>
      <c r="E2012" s="115">
        <f t="shared" si="948"/>
        <v>7276.54</v>
      </c>
      <c r="F2012" s="116">
        <f t="shared" si="949"/>
        <v>46101</v>
      </c>
      <c r="G2012" s="117">
        <f t="shared" si="953"/>
        <v>4.3006716003852752E-3</v>
      </c>
      <c r="H2012" s="118">
        <f t="shared" si="954"/>
        <v>46162</v>
      </c>
      <c r="I2012" s="118">
        <f t="shared" si="955"/>
        <v>46162</v>
      </c>
      <c r="J2012" s="119">
        <f t="shared" si="956"/>
        <v>20</v>
      </c>
      <c r="K2012" s="119">
        <f t="shared" si="957"/>
        <v>17</v>
      </c>
      <c r="L2012" s="8">
        <f t="shared" si="958"/>
        <v>1.0036543899999999</v>
      </c>
      <c r="M2012" s="120">
        <f t="shared" si="959"/>
        <v>1.0043006699999999</v>
      </c>
      <c r="N2012" s="120">
        <f t="shared" si="960"/>
        <v>1.4186319809915928</v>
      </c>
      <c r="O2012" s="113">
        <f t="shared" si="961"/>
        <v>1.42381621</v>
      </c>
      <c r="P2012" s="113">
        <f t="shared" si="962"/>
        <v>1592.20756185</v>
      </c>
      <c r="Q2012" s="11">
        <f t="shared" si="963"/>
        <v>0</v>
      </c>
      <c r="R2012" s="30">
        <f t="shared" si="964"/>
        <v>0</v>
      </c>
      <c r="S2012" s="8">
        <f t="shared" si="965"/>
        <v>0</v>
      </c>
      <c r="T2012" s="122">
        <f t="shared" si="970"/>
        <v>0.13059999999999999</v>
      </c>
      <c r="U2012" s="121">
        <f t="shared" si="966"/>
        <v>17</v>
      </c>
      <c r="V2012" s="121">
        <v>252</v>
      </c>
      <c r="W2012" s="120">
        <f t="shared" si="967"/>
        <v>1.0083150299999999</v>
      </c>
      <c r="X2012" s="113">
        <f t="shared" si="947"/>
        <v>13.239253639999999</v>
      </c>
      <c r="Y2012" s="113">
        <f t="shared" si="968"/>
        <v>0</v>
      </c>
      <c r="Z2012" s="125" t="str">
        <f t="shared" si="971"/>
        <v>J=</v>
      </c>
      <c r="AA2012" s="118">
        <f t="shared" si="972"/>
        <v>46162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>
        <f t="shared" si="969"/>
        <v>46158</v>
      </c>
      <c r="B2013" s="113">
        <f t="shared" si="950"/>
        <v>1606.57371018</v>
      </c>
      <c r="C2013" s="113">
        <f t="shared" si="951"/>
        <v>1118.26761816</v>
      </c>
      <c r="D2013" s="114">
        <f t="shared" si="952"/>
        <v>7245.38</v>
      </c>
      <c r="E2013" s="115">
        <f t="shared" si="948"/>
        <v>7276.54</v>
      </c>
      <c r="F2013" s="116">
        <f t="shared" si="949"/>
        <v>46101</v>
      </c>
      <c r="G2013" s="117">
        <f t="shared" si="953"/>
        <v>4.3006716003852752E-3</v>
      </c>
      <c r="H2013" s="118">
        <f t="shared" si="954"/>
        <v>46162</v>
      </c>
      <c r="I2013" s="118">
        <f t="shared" si="955"/>
        <v>46162</v>
      </c>
      <c r="J2013" s="119">
        <f t="shared" si="956"/>
        <v>20</v>
      </c>
      <c r="K2013" s="119">
        <f t="shared" si="957"/>
        <v>18</v>
      </c>
      <c r="L2013" s="8">
        <f t="shared" si="958"/>
        <v>1.0038697700000001</v>
      </c>
      <c r="M2013" s="120">
        <f t="shared" si="959"/>
        <v>1.0043006699999999</v>
      </c>
      <c r="N2013" s="120">
        <f t="shared" si="960"/>
        <v>1.4186319809915928</v>
      </c>
      <c r="O2013" s="113">
        <f t="shared" si="961"/>
        <v>1.42412176</v>
      </c>
      <c r="P2013" s="113">
        <f t="shared" si="962"/>
        <v>1592.54924852</v>
      </c>
      <c r="Q2013" s="11">
        <f t="shared" si="963"/>
        <v>0</v>
      </c>
      <c r="R2013" s="30">
        <f t="shared" si="964"/>
        <v>0</v>
      </c>
      <c r="S2013" s="8">
        <f t="shared" si="965"/>
        <v>0</v>
      </c>
      <c r="T2013" s="122">
        <f t="shared" si="970"/>
        <v>0.13059999999999999</v>
      </c>
      <c r="U2013" s="121">
        <f t="shared" si="966"/>
        <v>18</v>
      </c>
      <c r="V2013" s="121">
        <v>252</v>
      </c>
      <c r="W2013" s="120">
        <f t="shared" si="967"/>
        <v>1.008806297</v>
      </c>
      <c r="X2013" s="113">
        <f t="shared" si="947"/>
        <v>14.02446166</v>
      </c>
      <c r="Y2013" s="113">
        <f t="shared" si="968"/>
        <v>0</v>
      </c>
      <c r="Z2013" s="125" t="str">
        <f t="shared" si="971"/>
        <v>J=</v>
      </c>
      <c r="AA2013" s="118">
        <f t="shared" si="972"/>
        <v>46162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>
        <f t="shared" si="969"/>
        <v>46159</v>
      </c>
      <c r="B2014" s="113">
        <f t="shared" si="950"/>
        <v>1606.57371018</v>
      </c>
      <c r="C2014" s="113">
        <f t="shared" si="951"/>
        <v>1118.26761816</v>
      </c>
      <c r="D2014" s="114">
        <f t="shared" si="952"/>
        <v>7245.38</v>
      </c>
      <c r="E2014" s="115">
        <f t="shared" si="948"/>
        <v>7276.54</v>
      </c>
      <c r="F2014" s="116">
        <f t="shared" si="949"/>
        <v>46101</v>
      </c>
      <c r="G2014" s="117">
        <f t="shared" si="953"/>
        <v>4.3006716003852752E-3</v>
      </c>
      <c r="H2014" s="118">
        <f t="shared" si="954"/>
        <v>46162</v>
      </c>
      <c r="I2014" s="118">
        <f t="shared" si="955"/>
        <v>46162</v>
      </c>
      <c r="J2014" s="119">
        <f t="shared" si="956"/>
        <v>20</v>
      </c>
      <c r="K2014" s="119">
        <f t="shared" si="957"/>
        <v>18</v>
      </c>
      <c r="L2014" s="8">
        <f t="shared" si="958"/>
        <v>1.0038697700000001</v>
      </c>
      <c r="M2014" s="120">
        <f t="shared" si="959"/>
        <v>1.0043006699999999</v>
      </c>
      <c r="N2014" s="120">
        <f t="shared" si="960"/>
        <v>1.4186319809915928</v>
      </c>
      <c r="O2014" s="113">
        <f t="shared" si="961"/>
        <v>1.42412176</v>
      </c>
      <c r="P2014" s="113">
        <f t="shared" si="962"/>
        <v>1592.54924852</v>
      </c>
      <c r="Q2014" s="11">
        <f t="shared" si="963"/>
        <v>0</v>
      </c>
      <c r="R2014" s="30">
        <f t="shared" si="964"/>
        <v>0</v>
      </c>
      <c r="S2014" s="8">
        <f t="shared" si="965"/>
        <v>0</v>
      </c>
      <c r="T2014" s="122">
        <f t="shared" si="970"/>
        <v>0.13059999999999999</v>
      </c>
      <c r="U2014" s="121">
        <f t="shared" si="966"/>
        <v>18</v>
      </c>
      <c r="V2014" s="121">
        <v>252</v>
      </c>
      <c r="W2014" s="120">
        <f t="shared" si="967"/>
        <v>1.008806297</v>
      </c>
      <c r="X2014" s="113">
        <f t="shared" si="947"/>
        <v>14.02446166</v>
      </c>
      <c r="Y2014" s="113">
        <f t="shared" si="968"/>
        <v>0</v>
      </c>
      <c r="Z2014" s="125" t="str">
        <f t="shared" si="971"/>
        <v>J=</v>
      </c>
      <c r="AA2014" s="118">
        <f t="shared" si="972"/>
        <v>46162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>
        <f t="shared" si="969"/>
        <v>46160</v>
      </c>
      <c r="B2015" s="113">
        <f t="shared" si="950"/>
        <v>1606.57371018</v>
      </c>
      <c r="C2015" s="113">
        <f t="shared" si="951"/>
        <v>1118.26761816</v>
      </c>
      <c r="D2015" s="114">
        <f t="shared" si="952"/>
        <v>7245.38</v>
      </c>
      <c r="E2015" s="115">
        <f t="shared" si="948"/>
        <v>7276.54</v>
      </c>
      <c r="F2015" s="116">
        <f t="shared" si="949"/>
        <v>46101</v>
      </c>
      <c r="G2015" s="117">
        <f t="shared" si="953"/>
        <v>4.3006716003852752E-3</v>
      </c>
      <c r="H2015" s="118">
        <f t="shared" si="954"/>
        <v>46162</v>
      </c>
      <c r="I2015" s="118">
        <f t="shared" si="955"/>
        <v>46162</v>
      </c>
      <c r="J2015" s="119">
        <f t="shared" si="956"/>
        <v>20</v>
      </c>
      <c r="K2015" s="119">
        <f t="shared" si="957"/>
        <v>18</v>
      </c>
      <c r="L2015" s="8">
        <f t="shared" si="958"/>
        <v>1.0038697700000001</v>
      </c>
      <c r="M2015" s="120">
        <f t="shared" si="959"/>
        <v>1.0043006699999999</v>
      </c>
      <c r="N2015" s="120">
        <f t="shared" si="960"/>
        <v>1.4186319809915928</v>
      </c>
      <c r="O2015" s="113">
        <f t="shared" si="961"/>
        <v>1.42412176</v>
      </c>
      <c r="P2015" s="113">
        <f t="shared" si="962"/>
        <v>1592.54924852</v>
      </c>
      <c r="Q2015" s="11">
        <f t="shared" si="963"/>
        <v>0</v>
      </c>
      <c r="R2015" s="30">
        <f t="shared" si="964"/>
        <v>0</v>
      </c>
      <c r="S2015" s="8">
        <f t="shared" si="965"/>
        <v>0</v>
      </c>
      <c r="T2015" s="122">
        <f t="shared" si="970"/>
        <v>0.13059999999999999</v>
      </c>
      <c r="U2015" s="121">
        <f t="shared" si="966"/>
        <v>18</v>
      </c>
      <c r="V2015" s="121">
        <v>252</v>
      </c>
      <c r="W2015" s="120">
        <f t="shared" si="967"/>
        <v>1.008806297</v>
      </c>
      <c r="X2015" s="113">
        <f t="shared" si="947"/>
        <v>14.02446166</v>
      </c>
      <c r="Y2015" s="113">
        <f t="shared" si="968"/>
        <v>0</v>
      </c>
      <c r="Z2015" s="125" t="str">
        <f t="shared" si="971"/>
        <v>J=</v>
      </c>
      <c r="AA2015" s="118">
        <f t="shared" si="972"/>
        <v>46162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>
        <f t="shared" si="969"/>
        <v>46161</v>
      </c>
      <c r="B2016" s="113">
        <f t="shared" si="950"/>
        <v>1607.7013777300001</v>
      </c>
      <c r="C2016" s="113">
        <f t="shared" si="951"/>
        <v>1118.26761816</v>
      </c>
      <c r="D2016" s="114">
        <f t="shared" si="952"/>
        <v>7245.38</v>
      </c>
      <c r="E2016" s="115">
        <f t="shared" si="948"/>
        <v>7276.54</v>
      </c>
      <c r="F2016" s="116">
        <f t="shared" si="949"/>
        <v>46101</v>
      </c>
      <c r="G2016" s="117">
        <f t="shared" si="953"/>
        <v>4.3006716003852752E-3</v>
      </c>
      <c r="H2016" s="118">
        <f t="shared" si="954"/>
        <v>46162</v>
      </c>
      <c r="I2016" s="118">
        <f t="shared" si="955"/>
        <v>46162</v>
      </c>
      <c r="J2016" s="119">
        <f t="shared" si="956"/>
        <v>20</v>
      </c>
      <c r="K2016" s="119">
        <f t="shared" si="957"/>
        <v>19</v>
      </c>
      <c r="L2016" s="8">
        <f t="shared" si="958"/>
        <v>1.0040851900000001</v>
      </c>
      <c r="M2016" s="120">
        <f t="shared" si="959"/>
        <v>1.0043006699999999</v>
      </c>
      <c r="N2016" s="120">
        <f t="shared" si="960"/>
        <v>1.4186319809915928</v>
      </c>
      <c r="O2016" s="113">
        <f t="shared" si="961"/>
        <v>1.4244273599999999</v>
      </c>
      <c r="P2016" s="113">
        <f t="shared" si="962"/>
        <v>1592.8909911000001</v>
      </c>
      <c r="Q2016" s="11">
        <f t="shared" si="963"/>
        <v>0</v>
      </c>
      <c r="R2016" s="30">
        <f t="shared" si="964"/>
        <v>0</v>
      </c>
      <c r="S2016" s="8">
        <f t="shared" si="965"/>
        <v>0</v>
      </c>
      <c r="T2016" s="122">
        <f t="shared" si="970"/>
        <v>0.13059999999999999</v>
      </c>
      <c r="U2016" s="121">
        <f t="shared" si="966"/>
        <v>19</v>
      </c>
      <c r="V2016" s="121">
        <v>252</v>
      </c>
      <c r="W2016" s="120">
        <f t="shared" si="967"/>
        <v>1.0092978029999999</v>
      </c>
      <c r="X2016" s="113">
        <f t="shared" si="947"/>
        <v>14.81038663</v>
      </c>
      <c r="Y2016" s="113">
        <f t="shared" si="968"/>
        <v>0</v>
      </c>
      <c r="Z2016" s="125" t="str">
        <f t="shared" si="971"/>
        <v>J=</v>
      </c>
      <c r="AA2016" s="118">
        <f t="shared" si="972"/>
        <v>46162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>
        <f t="shared" si="969"/>
        <v>46162</v>
      </c>
      <c r="B2017" s="113">
        <f t="shared" si="950"/>
        <v>1608.82985394</v>
      </c>
      <c r="C2017" s="113">
        <f t="shared" si="951"/>
        <v>1118.26761816</v>
      </c>
      <c r="D2017" s="114">
        <f t="shared" si="952"/>
        <v>7245.38</v>
      </c>
      <c r="E2017" s="115">
        <f t="shared" si="948"/>
        <v>7276.54</v>
      </c>
      <c r="F2017" s="116">
        <f t="shared" si="949"/>
        <v>46101</v>
      </c>
      <c r="G2017" s="117">
        <f t="shared" si="953"/>
        <v>4.3006716003852752E-3</v>
      </c>
      <c r="H2017" s="118">
        <f t="shared" si="954"/>
        <v>46195</v>
      </c>
      <c r="I2017" s="118">
        <f t="shared" si="955"/>
        <v>46162</v>
      </c>
      <c r="J2017" s="119">
        <f t="shared" si="956"/>
        <v>20</v>
      </c>
      <c r="K2017" s="119">
        <f t="shared" si="957"/>
        <v>20</v>
      </c>
      <c r="L2017" s="8">
        <f t="shared" si="958"/>
        <v>1.0043006699999999</v>
      </c>
      <c r="M2017" s="120">
        <f t="shared" si="959"/>
        <v>1.0043006699999999</v>
      </c>
      <c r="N2017" s="120">
        <f t="shared" si="960"/>
        <v>1.4186319809915928</v>
      </c>
      <c r="O2017" s="113">
        <f t="shared" si="961"/>
        <v>1.42473304</v>
      </c>
      <c r="P2017" s="113">
        <f t="shared" si="962"/>
        <v>1593.2328231500001</v>
      </c>
      <c r="Q2017" s="11">
        <f t="shared" si="963"/>
        <v>66</v>
      </c>
      <c r="R2017" s="30">
        <f t="shared" si="964"/>
        <v>0</v>
      </c>
      <c r="S2017" s="8">
        <f t="shared" si="965"/>
        <v>0</v>
      </c>
      <c r="T2017" s="122">
        <f t="shared" si="970"/>
        <v>0.13059999999999999</v>
      </c>
      <c r="U2017" s="121">
        <f t="shared" si="966"/>
        <v>20</v>
      </c>
      <c r="V2017" s="121">
        <v>252</v>
      </c>
      <c r="W2017" s="120">
        <f t="shared" si="967"/>
        <v>1.009789549</v>
      </c>
      <c r="X2017" s="113">
        <f t="shared" si="947"/>
        <v>15.59703079</v>
      </c>
      <c r="Y2017" s="113">
        <f t="shared" si="968"/>
        <v>15.59703079</v>
      </c>
      <c r="Z2017" s="125" t="str">
        <f t="shared" si="971"/>
        <v>J=</v>
      </c>
      <c r="AA2017" s="118">
        <f t="shared" si="972"/>
        <v>46162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>
        <f t="shared" si="969"/>
        <v>46163</v>
      </c>
      <c r="B2018" s="113">
        <f t="shared" si="950"/>
        <v>1594.3200343999999</v>
      </c>
      <c r="C2018" s="113">
        <f t="shared" si="951"/>
        <v>1118.26761816</v>
      </c>
      <c r="D2018" s="114">
        <f t="shared" si="952"/>
        <v>7245.38</v>
      </c>
      <c r="E2018" s="115">
        <f t="shared" si="948"/>
        <v>7276.54</v>
      </c>
      <c r="F2018" s="116">
        <f t="shared" si="949"/>
        <v>46132</v>
      </c>
      <c r="G2018" s="117">
        <f t="shared" si="953"/>
        <v>4.3006716003852752E-3</v>
      </c>
      <c r="H2018" s="118">
        <f t="shared" si="954"/>
        <v>46195</v>
      </c>
      <c r="I2018" s="118">
        <f t="shared" si="955"/>
        <v>46195</v>
      </c>
      <c r="J2018" s="119">
        <f t="shared" si="956"/>
        <v>22</v>
      </c>
      <c r="K2018" s="119">
        <f t="shared" si="957"/>
        <v>1</v>
      </c>
      <c r="L2018" s="8">
        <f t="shared" si="958"/>
        <v>1.0001950799999999</v>
      </c>
      <c r="M2018" s="120">
        <f t="shared" si="959"/>
        <v>1.0043006699999999</v>
      </c>
      <c r="N2018" s="120">
        <f t="shared" si="960"/>
        <v>1.4247330489932837</v>
      </c>
      <c r="O2018" s="113">
        <f t="shared" si="961"/>
        <v>1.4250109799999999</v>
      </c>
      <c r="P2018" s="113">
        <f t="shared" si="962"/>
        <v>1593.5436344499999</v>
      </c>
      <c r="Q2018" s="11">
        <f t="shared" si="963"/>
        <v>0</v>
      </c>
      <c r="R2018" s="30">
        <f t="shared" si="964"/>
        <v>0</v>
      </c>
      <c r="S2018" s="8">
        <f t="shared" si="965"/>
        <v>0</v>
      </c>
      <c r="T2018" s="122">
        <f t="shared" si="970"/>
        <v>0.13059999999999999</v>
      </c>
      <c r="U2018" s="121">
        <f t="shared" si="966"/>
        <v>1</v>
      </c>
      <c r="V2018" s="121">
        <v>252</v>
      </c>
      <c r="W2018" s="120">
        <f t="shared" si="967"/>
        <v>1.000487216</v>
      </c>
      <c r="X2018" s="113">
        <f t="shared" ref="X2018:X2081" si="973">TRUNC((P2018*(W2018-1)),8)</f>
        <v>0.77639994999999995</v>
      </c>
      <c r="Y2018" s="113">
        <f t="shared" si="968"/>
        <v>0</v>
      </c>
      <c r="Z2018" s="125" t="str">
        <f t="shared" si="971"/>
        <v>J=</v>
      </c>
      <c r="AA2018" s="118">
        <f t="shared" si="972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>
        <f t="shared" si="969"/>
        <v>46164</v>
      </c>
      <c r="B2019" s="113">
        <f t="shared" si="950"/>
        <v>1595.4079822399999</v>
      </c>
      <c r="C2019" s="113">
        <f t="shared" si="951"/>
        <v>1118.26761816</v>
      </c>
      <c r="D2019" s="114">
        <f t="shared" si="952"/>
        <v>7245.38</v>
      </c>
      <c r="E2019" s="115">
        <f t="shared" si="948"/>
        <v>7276.54</v>
      </c>
      <c r="F2019" s="116">
        <f t="shared" si="949"/>
        <v>46132</v>
      </c>
      <c r="G2019" s="117">
        <f t="shared" si="953"/>
        <v>4.3006716003852752E-3</v>
      </c>
      <c r="H2019" s="118">
        <f t="shared" si="954"/>
        <v>46195</v>
      </c>
      <c r="I2019" s="118">
        <f t="shared" si="955"/>
        <v>46195</v>
      </c>
      <c r="J2019" s="119">
        <f t="shared" si="956"/>
        <v>22</v>
      </c>
      <c r="K2019" s="119">
        <f t="shared" si="957"/>
        <v>2</v>
      </c>
      <c r="L2019" s="8">
        <f t="shared" si="958"/>
        <v>1.0003902</v>
      </c>
      <c r="M2019" s="120">
        <f t="shared" si="959"/>
        <v>1.0043006699999999</v>
      </c>
      <c r="N2019" s="120">
        <f t="shared" si="960"/>
        <v>1.4247330489932837</v>
      </c>
      <c r="O2019" s="113">
        <f t="shared" si="961"/>
        <v>1.42528897</v>
      </c>
      <c r="P2019" s="113">
        <f t="shared" si="962"/>
        <v>1593.85450167</v>
      </c>
      <c r="Q2019" s="11">
        <f t="shared" si="963"/>
        <v>0</v>
      </c>
      <c r="R2019" s="30">
        <f t="shared" si="964"/>
        <v>0</v>
      </c>
      <c r="S2019" s="8">
        <f t="shared" si="965"/>
        <v>0</v>
      </c>
      <c r="T2019" s="122">
        <f t="shared" si="970"/>
        <v>0.13059999999999999</v>
      </c>
      <c r="U2019" s="121">
        <f t="shared" si="966"/>
        <v>2</v>
      </c>
      <c r="V2019" s="121">
        <v>252</v>
      </c>
      <c r="W2019" s="120">
        <f t="shared" si="967"/>
        <v>1.0009746690000001</v>
      </c>
      <c r="X2019" s="113">
        <f t="shared" si="973"/>
        <v>1.5534805700000001</v>
      </c>
      <c r="Y2019" s="113">
        <f t="shared" si="968"/>
        <v>0</v>
      </c>
      <c r="Z2019" s="125" t="str">
        <f t="shared" si="971"/>
        <v>J=</v>
      </c>
      <c r="AA2019" s="118">
        <f t="shared" si="972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>
        <f t="shared" si="969"/>
        <v>46165</v>
      </c>
      <c r="B2020" s="113">
        <f t="shared" si="950"/>
        <v>1596.4966893399999</v>
      </c>
      <c r="C2020" s="113">
        <f t="shared" si="951"/>
        <v>1118.26761816</v>
      </c>
      <c r="D2020" s="114">
        <f t="shared" si="952"/>
        <v>7245.38</v>
      </c>
      <c r="E2020" s="115">
        <f t="shared" si="948"/>
        <v>7276.54</v>
      </c>
      <c r="F2020" s="116">
        <f t="shared" si="949"/>
        <v>46132</v>
      </c>
      <c r="G2020" s="117">
        <f t="shared" si="953"/>
        <v>4.3006716003852752E-3</v>
      </c>
      <c r="H2020" s="118">
        <f t="shared" si="954"/>
        <v>46195</v>
      </c>
      <c r="I2020" s="118">
        <f t="shared" si="955"/>
        <v>46195</v>
      </c>
      <c r="J2020" s="119">
        <f t="shared" si="956"/>
        <v>22</v>
      </c>
      <c r="K2020" s="119">
        <f t="shared" si="957"/>
        <v>3</v>
      </c>
      <c r="L2020" s="8">
        <f t="shared" si="958"/>
        <v>1.0005853600000001</v>
      </c>
      <c r="M2020" s="120">
        <f t="shared" si="959"/>
        <v>1.0043006699999999</v>
      </c>
      <c r="N2020" s="120">
        <f t="shared" si="960"/>
        <v>1.4247330489932837</v>
      </c>
      <c r="O2020" s="113">
        <f t="shared" si="961"/>
        <v>1.4255670300000001</v>
      </c>
      <c r="P2020" s="113">
        <f t="shared" si="962"/>
        <v>1594.16544716</v>
      </c>
      <c r="Q2020" s="11">
        <f t="shared" si="963"/>
        <v>0</v>
      </c>
      <c r="R2020" s="30">
        <f t="shared" si="964"/>
        <v>0</v>
      </c>
      <c r="S2020" s="8">
        <f t="shared" si="965"/>
        <v>0</v>
      </c>
      <c r="T2020" s="122">
        <f t="shared" si="970"/>
        <v>0.13059999999999999</v>
      </c>
      <c r="U2020" s="121">
        <f t="shared" si="966"/>
        <v>3</v>
      </c>
      <c r="V2020" s="121">
        <v>252</v>
      </c>
      <c r="W2020" s="120">
        <f t="shared" si="967"/>
        <v>1.001462359</v>
      </c>
      <c r="X2020" s="113">
        <f t="shared" si="973"/>
        <v>2.3312421799999998</v>
      </c>
      <c r="Y2020" s="113">
        <f t="shared" si="968"/>
        <v>0</v>
      </c>
      <c r="Z2020" s="125" t="str">
        <f t="shared" si="971"/>
        <v>J=</v>
      </c>
      <c r="AA2020" s="118">
        <f t="shared" si="972"/>
        <v>46195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>
        <f t="shared" si="969"/>
        <v>46166</v>
      </c>
      <c r="B2021" s="113">
        <f t="shared" si="950"/>
        <v>1596.4966893399999</v>
      </c>
      <c r="C2021" s="113">
        <f t="shared" si="951"/>
        <v>1118.26761816</v>
      </c>
      <c r="D2021" s="114">
        <f t="shared" si="952"/>
        <v>7245.38</v>
      </c>
      <c r="E2021" s="115">
        <f t="shared" si="948"/>
        <v>7276.54</v>
      </c>
      <c r="F2021" s="116">
        <f t="shared" si="949"/>
        <v>46132</v>
      </c>
      <c r="G2021" s="117">
        <f t="shared" si="953"/>
        <v>4.3006716003852752E-3</v>
      </c>
      <c r="H2021" s="118">
        <f t="shared" si="954"/>
        <v>46195</v>
      </c>
      <c r="I2021" s="118">
        <f t="shared" si="955"/>
        <v>46195</v>
      </c>
      <c r="J2021" s="119">
        <f t="shared" si="956"/>
        <v>22</v>
      </c>
      <c r="K2021" s="119">
        <f t="shared" si="957"/>
        <v>3</v>
      </c>
      <c r="L2021" s="8">
        <f t="shared" si="958"/>
        <v>1.0005853600000001</v>
      </c>
      <c r="M2021" s="120">
        <f t="shared" si="959"/>
        <v>1.0043006699999999</v>
      </c>
      <c r="N2021" s="120">
        <f t="shared" si="960"/>
        <v>1.4247330489932837</v>
      </c>
      <c r="O2021" s="113">
        <f t="shared" si="961"/>
        <v>1.4255670300000001</v>
      </c>
      <c r="P2021" s="113">
        <f t="shared" si="962"/>
        <v>1594.16544716</v>
      </c>
      <c r="Q2021" s="11">
        <f t="shared" si="963"/>
        <v>0</v>
      </c>
      <c r="R2021" s="30">
        <f t="shared" si="964"/>
        <v>0</v>
      </c>
      <c r="S2021" s="8">
        <f t="shared" si="965"/>
        <v>0</v>
      </c>
      <c r="T2021" s="122">
        <f t="shared" si="970"/>
        <v>0.13059999999999999</v>
      </c>
      <c r="U2021" s="121">
        <f t="shared" si="966"/>
        <v>3</v>
      </c>
      <c r="V2021" s="121">
        <v>252</v>
      </c>
      <c r="W2021" s="120">
        <f t="shared" si="967"/>
        <v>1.001462359</v>
      </c>
      <c r="X2021" s="113">
        <f t="shared" si="973"/>
        <v>2.3312421799999998</v>
      </c>
      <c r="Y2021" s="113">
        <f t="shared" si="968"/>
        <v>0</v>
      </c>
      <c r="Z2021" s="125" t="str">
        <f t="shared" si="971"/>
        <v>J=</v>
      </c>
      <c r="AA2021" s="118">
        <f t="shared" si="972"/>
        <v>46195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>
        <f t="shared" si="969"/>
        <v>46167</v>
      </c>
      <c r="B2022" s="113">
        <f t="shared" si="950"/>
        <v>1596.4966893399999</v>
      </c>
      <c r="C2022" s="113">
        <f t="shared" si="951"/>
        <v>1118.26761816</v>
      </c>
      <c r="D2022" s="114">
        <f t="shared" si="952"/>
        <v>7245.38</v>
      </c>
      <c r="E2022" s="115">
        <f t="shared" si="948"/>
        <v>7276.54</v>
      </c>
      <c r="F2022" s="116">
        <f t="shared" si="949"/>
        <v>46132</v>
      </c>
      <c r="G2022" s="117">
        <f t="shared" si="953"/>
        <v>4.3006716003852752E-3</v>
      </c>
      <c r="H2022" s="118">
        <f t="shared" si="954"/>
        <v>46195</v>
      </c>
      <c r="I2022" s="118">
        <f t="shared" si="955"/>
        <v>46195</v>
      </c>
      <c r="J2022" s="119">
        <f t="shared" si="956"/>
        <v>22</v>
      </c>
      <c r="K2022" s="119">
        <f t="shared" si="957"/>
        <v>3</v>
      </c>
      <c r="L2022" s="8">
        <f t="shared" si="958"/>
        <v>1.0005853600000001</v>
      </c>
      <c r="M2022" s="120">
        <f t="shared" si="959"/>
        <v>1.0043006699999999</v>
      </c>
      <c r="N2022" s="120">
        <f t="shared" si="960"/>
        <v>1.4247330489932837</v>
      </c>
      <c r="O2022" s="113">
        <f t="shared" si="961"/>
        <v>1.4255670300000001</v>
      </c>
      <c r="P2022" s="113">
        <f t="shared" si="962"/>
        <v>1594.16544716</v>
      </c>
      <c r="Q2022" s="11">
        <f t="shared" si="963"/>
        <v>0</v>
      </c>
      <c r="R2022" s="30">
        <f t="shared" si="964"/>
        <v>0</v>
      </c>
      <c r="S2022" s="8">
        <f t="shared" si="965"/>
        <v>0</v>
      </c>
      <c r="T2022" s="122">
        <f t="shared" si="970"/>
        <v>0.13059999999999999</v>
      </c>
      <c r="U2022" s="121">
        <f t="shared" si="966"/>
        <v>3</v>
      </c>
      <c r="V2022" s="121">
        <v>252</v>
      </c>
      <c r="W2022" s="120">
        <f t="shared" si="967"/>
        <v>1.001462359</v>
      </c>
      <c r="X2022" s="113">
        <f t="shared" si="973"/>
        <v>2.3312421799999998</v>
      </c>
      <c r="Y2022" s="113">
        <f t="shared" si="968"/>
        <v>0</v>
      </c>
      <c r="Z2022" s="125" t="str">
        <f t="shared" si="971"/>
        <v>J=</v>
      </c>
      <c r="AA2022" s="118">
        <f t="shared" si="972"/>
        <v>46195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>
        <f t="shared" si="969"/>
        <v>46168</v>
      </c>
      <c r="B2023" s="113">
        <f t="shared" si="950"/>
        <v>1597.58612565</v>
      </c>
      <c r="C2023" s="113">
        <f t="shared" si="951"/>
        <v>1118.26761816</v>
      </c>
      <c r="D2023" s="114">
        <f t="shared" si="952"/>
        <v>7245.38</v>
      </c>
      <c r="E2023" s="115">
        <f t="shared" si="948"/>
        <v>7276.54</v>
      </c>
      <c r="F2023" s="116">
        <f t="shared" si="949"/>
        <v>46132</v>
      </c>
      <c r="G2023" s="117">
        <f t="shared" si="953"/>
        <v>4.3006716003852752E-3</v>
      </c>
      <c r="H2023" s="118">
        <f t="shared" si="954"/>
        <v>46195</v>
      </c>
      <c r="I2023" s="118">
        <f t="shared" si="955"/>
        <v>46195</v>
      </c>
      <c r="J2023" s="119">
        <f t="shared" si="956"/>
        <v>22</v>
      </c>
      <c r="K2023" s="119">
        <f t="shared" si="957"/>
        <v>4</v>
      </c>
      <c r="L2023" s="8">
        <f t="shared" si="958"/>
        <v>1.0007805599999999</v>
      </c>
      <c r="M2023" s="120">
        <f t="shared" si="959"/>
        <v>1.0043006699999999</v>
      </c>
      <c r="N2023" s="120">
        <f t="shared" si="960"/>
        <v>1.4247330489932837</v>
      </c>
      <c r="O2023" s="113">
        <f t="shared" si="961"/>
        <v>1.4258451299999999</v>
      </c>
      <c r="P2023" s="113">
        <f t="shared" si="962"/>
        <v>1594.47643739</v>
      </c>
      <c r="Q2023" s="11">
        <f t="shared" si="963"/>
        <v>0</v>
      </c>
      <c r="R2023" s="30">
        <f t="shared" si="964"/>
        <v>0</v>
      </c>
      <c r="S2023" s="8">
        <f t="shared" si="965"/>
        <v>0</v>
      </c>
      <c r="T2023" s="122">
        <f t="shared" si="970"/>
        <v>0.13059999999999999</v>
      </c>
      <c r="U2023" s="121">
        <f t="shared" si="966"/>
        <v>4</v>
      </c>
      <c r="V2023" s="121">
        <v>252</v>
      </c>
      <c r="W2023" s="120">
        <f t="shared" si="967"/>
        <v>1.001950288</v>
      </c>
      <c r="X2023" s="113">
        <f t="shared" si="973"/>
        <v>3.10968826</v>
      </c>
      <c r="Y2023" s="113">
        <f t="shared" si="968"/>
        <v>0</v>
      </c>
      <c r="Z2023" s="125" t="str">
        <f t="shared" si="971"/>
        <v>J=</v>
      </c>
      <c r="AA2023" s="118">
        <f t="shared" si="972"/>
        <v>46195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>
        <f t="shared" si="969"/>
        <v>46169</v>
      </c>
      <c r="B2024" s="113">
        <f t="shared" si="950"/>
        <v>1598.6763218599999</v>
      </c>
      <c r="C2024" s="113">
        <f t="shared" si="951"/>
        <v>1118.26761816</v>
      </c>
      <c r="D2024" s="114">
        <f t="shared" si="952"/>
        <v>7245.38</v>
      </c>
      <c r="E2024" s="115">
        <f t="shared" si="948"/>
        <v>7276.54</v>
      </c>
      <c r="F2024" s="116">
        <f t="shared" si="949"/>
        <v>46132</v>
      </c>
      <c r="G2024" s="117">
        <f t="shared" si="953"/>
        <v>4.3006716003852752E-3</v>
      </c>
      <c r="H2024" s="118">
        <f t="shared" si="954"/>
        <v>46195</v>
      </c>
      <c r="I2024" s="118">
        <f t="shared" si="955"/>
        <v>46195</v>
      </c>
      <c r="J2024" s="119">
        <f t="shared" si="956"/>
        <v>22</v>
      </c>
      <c r="K2024" s="119">
        <f t="shared" si="957"/>
        <v>5</v>
      </c>
      <c r="L2024" s="8">
        <f t="shared" si="958"/>
        <v>1.0009758</v>
      </c>
      <c r="M2024" s="120">
        <f t="shared" si="959"/>
        <v>1.0043006699999999</v>
      </c>
      <c r="N2024" s="120">
        <f t="shared" si="960"/>
        <v>1.4247330489932837</v>
      </c>
      <c r="O2024" s="113">
        <f t="shared" si="961"/>
        <v>1.4261233</v>
      </c>
      <c r="P2024" s="113">
        <f t="shared" si="962"/>
        <v>1594.7875058899999</v>
      </c>
      <c r="Q2024" s="11">
        <f t="shared" si="963"/>
        <v>0</v>
      </c>
      <c r="R2024" s="30">
        <f t="shared" si="964"/>
        <v>0</v>
      </c>
      <c r="S2024" s="8">
        <f t="shared" si="965"/>
        <v>0</v>
      </c>
      <c r="T2024" s="122">
        <f t="shared" si="970"/>
        <v>0.13059999999999999</v>
      </c>
      <c r="U2024" s="121">
        <f t="shared" si="966"/>
        <v>5</v>
      </c>
      <c r="V2024" s="121">
        <v>252</v>
      </c>
      <c r="W2024" s="120">
        <f t="shared" si="967"/>
        <v>1.002438454</v>
      </c>
      <c r="X2024" s="113">
        <f t="shared" si="973"/>
        <v>3.88881597</v>
      </c>
      <c r="Y2024" s="113">
        <f t="shared" si="968"/>
        <v>0</v>
      </c>
      <c r="Z2024" s="125" t="str">
        <f t="shared" si="971"/>
        <v>J=</v>
      </c>
      <c r="AA2024" s="118">
        <f t="shared" si="972"/>
        <v>46195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>
        <f t="shared" si="969"/>
        <v>46170</v>
      </c>
      <c r="B2025" s="113">
        <f t="shared" si="950"/>
        <v>1599.7672559</v>
      </c>
      <c r="C2025" s="113">
        <f t="shared" si="951"/>
        <v>1118.26761816</v>
      </c>
      <c r="D2025" s="114">
        <f t="shared" si="952"/>
        <v>7245.38</v>
      </c>
      <c r="E2025" s="115">
        <f t="shared" si="948"/>
        <v>7276.54</v>
      </c>
      <c r="F2025" s="116">
        <f t="shared" si="949"/>
        <v>46132</v>
      </c>
      <c r="G2025" s="117">
        <f t="shared" si="953"/>
        <v>4.3006716003852752E-3</v>
      </c>
      <c r="H2025" s="118">
        <f t="shared" si="954"/>
        <v>46195</v>
      </c>
      <c r="I2025" s="118">
        <f t="shared" si="955"/>
        <v>46195</v>
      </c>
      <c r="J2025" s="119">
        <f t="shared" si="956"/>
        <v>22</v>
      </c>
      <c r="K2025" s="119">
        <f t="shared" si="957"/>
        <v>6</v>
      </c>
      <c r="L2025" s="8">
        <f t="shared" si="958"/>
        <v>1.00117108</v>
      </c>
      <c r="M2025" s="120">
        <f t="shared" si="959"/>
        <v>1.0043006699999999</v>
      </c>
      <c r="N2025" s="120">
        <f t="shared" si="960"/>
        <v>1.4247330489932837</v>
      </c>
      <c r="O2025" s="113">
        <f t="shared" si="961"/>
        <v>1.42640152</v>
      </c>
      <c r="P2025" s="113">
        <f t="shared" si="962"/>
        <v>1595.0986303100001</v>
      </c>
      <c r="Q2025" s="11">
        <f t="shared" si="963"/>
        <v>0</v>
      </c>
      <c r="R2025" s="30">
        <f t="shared" si="964"/>
        <v>0</v>
      </c>
      <c r="S2025" s="8">
        <f t="shared" si="965"/>
        <v>0</v>
      </c>
      <c r="T2025" s="122">
        <f t="shared" si="970"/>
        <v>0.13059999999999999</v>
      </c>
      <c r="U2025" s="121">
        <f t="shared" si="966"/>
        <v>6</v>
      </c>
      <c r="V2025" s="121">
        <v>252</v>
      </c>
      <c r="W2025" s="120">
        <f t="shared" si="967"/>
        <v>1.0029268570000001</v>
      </c>
      <c r="X2025" s="113">
        <f t="shared" si="973"/>
        <v>4.6686255900000004</v>
      </c>
      <c r="Y2025" s="113">
        <f t="shared" si="968"/>
        <v>0</v>
      </c>
      <c r="Z2025" s="125" t="str">
        <f t="shared" si="971"/>
        <v>J=</v>
      </c>
      <c r="AA2025" s="118">
        <f t="shared" si="972"/>
        <v>46195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>
        <f t="shared" si="969"/>
        <v>46171</v>
      </c>
      <c r="B2026" s="113">
        <f t="shared" si="950"/>
        <v>1600.8589200200001</v>
      </c>
      <c r="C2026" s="113">
        <f t="shared" si="951"/>
        <v>1118.26761816</v>
      </c>
      <c r="D2026" s="114">
        <f t="shared" si="952"/>
        <v>7245.38</v>
      </c>
      <c r="E2026" s="115">
        <f t="shared" ref="E2026:E2089" si="974">IF($K2026=1,VLOOKUP($A2025,$AO$10:$AS$131,4),E2025)</f>
        <v>7276.54</v>
      </c>
      <c r="F2026" s="116">
        <f t="shared" ref="F2026:F2089" si="975">IF($K2026=1,VLOOKUP($A2025,$AO$10:$AS$131,5),F2025)</f>
        <v>46132</v>
      </c>
      <c r="G2026" s="117">
        <f t="shared" si="953"/>
        <v>4.3006716003852752E-3</v>
      </c>
      <c r="H2026" s="118">
        <f t="shared" si="954"/>
        <v>46195</v>
      </c>
      <c r="I2026" s="118">
        <f t="shared" si="955"/>
        <v>46195</v>
      </c>
      <c r="J2026" s="119">
        <f t="shared" si="956"/>
        <v>22</v>
      </c>
      <c r="K2026" s="119">
        <f t="shared" si="957"/>
        <v>7</v>
      </c>
      <c r="L2026" s="8">
        <f t="shared" si="958"/>
        <v>1.0013663900000001</v>
      </c>
      <c r="M2026" s="120">
        <f t="shared" si="959"/>
        <v>1.0043006699999999</v>
      </c>
      <c r="N2026" s="120">
        <f t="shared" si="960"/>
        <v>1.4247330489932837</v>
      </c>
      <c r="O2026" s="113">
        <f t="shared" si="961"/>
        <v>1.42667978</v>
      </c>
      <c r="P2026" s="113">
        <f t="shared" si="962"/>
        <v>1595.40979945</v>
      </c>
      <c r="Q2026" s="11">
        <f t="shared" si="963"/>
        <v>0</v>
      </c>
      <c r="R2026" s="30">
        <f t="shared" si="964"/>
        <v>0</v>
      </c>
      <c r="S2026" s="8">
        <f t="shared" si="965"/>
        <v>0</v>
      </c>
      <c r="T2026" s="122">
        <f t="shared" si="970"/>
        <v>0.13059999999999999</v>
      </c>
      <c r="U2026" s="121">
        <f t="shared" si="966"/>
        <v>7</v>
      </c>
      <c r="V2026" s="121">
        <v>252</v>
      </c>
      <c r="W2026" s="120">
        <f t="shared" si="967"/>
        <v>1.0034154989999999</v>
      </c>
      <c r="X2026" s="113">
        <f t="shared" si="973"/>
        <v>5.4491205699999998</v>
      </c>
      <c r="Y2026" s="113">
        <f t="shared" si="968"/>
        <v>0</v>
      </c>
      <c r="Z2026" s="125" t="str">
        <f t="shared" si="971"/>
        <v>J=</v>
      </c>
      <c r="AA2026" s="118">
        <f t="shared" si="972"/>
        <v>46195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>
        <f t="shared" si="969"/>
        <v>46172</v>
      </c>
      <c r="B2027" s="113">
        <f t="shared" si="950"/>
        <v>1601.9513466199999</v>
      </c>
      <c r="C2027" s="113">
        <f t="shared" si="951"/>
        <v>1118.26761816</v>
      </c>
      <c r="D2027" s="114">
        <f t="shared" si="952"/>
        <v>7245.38</v>
      </c>
      <c r="E2027" s="115">
        <f t="shared" si="974"/>
        <v>7276.54</v>
      </c>
      <c r="F2027" s="116">
        <f t="shared" si="975"/>
        <v>46132</v>
      </c>
      <c r="G2027" s="117">
        <f t="shared" si="953"/>
        <v>4.3006716003852752E-3</v>
      </c>
      <c r="H2027" s="118">
        <f t="shared" si="954"/>
        <v>46195</v>
      </c>
      <c r="I2027" s="118">
        <f t="shared" si="955"/>
        <v>46195</v>
      </c>
      <c r="J2027" s="119">
        <f t="shared" si="956"/>
        <v>22</v>
      </c>
      <c r="K2027" s="119">
        <f t="shared" si="957"/>
        <v>8</v>
      </c>
      <c r="L2027" s="8">
        <f t="shared" si="958"/>
        <v>1.0015617400000001</v>
      </c>
      <c r="M2027" s="120">
        <f t="shared" si="959"/>
        <v>1.0043006699999999</v>
      </c>
      <c r="N2027" s="120">
        <f t="shared" si="960"/>
        <v>1.4247330489932837</v>
      </c>
      <c r="O2027" s="113">
        <f t="shared" si="961"/>
        <v>1.4269581099999999</v>
      </c>
      <c r="P2027" s="113">
        <f t="shared" si="962"/>
        <v>1595.7210468799999</v>
      </c>
      <c r="Q2027" s="11">
        <f t="shared" si="963"/>
        <v>0</v>
      </c>
      <c r="R2027" s="30">
        <f t="shared" si="964"/>
        <v>0</v>
      </c>
      <c r="S2027" s="8">
        <f t="shared" si="965"/>
        <v>0</v>
      </c>
      <c r="T2027" s="122">
        <f t="shared" si="970"/>
        <v>0.13059999999999999</v>
      </c>
      <c r="U2027" s="121">
        <f t="shared" si="966"/>
        <v>8</v>
      </c>
      <c r="V2027" s="121">
        <v>252</v>
      </c>
      <c r="W2027" s="120">
        <f t="shared" si="967"/>
        <v>1.003904379</v>
      </c>
      <c r="X2027" s="113">
        <f t="shared" si="973"/>
        <v>6.2302997400000004</v>
      </c>
      <c r="Y2027" s="113">
        <f t="shared" si="968"/>
        <v>0</v>
      </c>
      <c r="Z2027" s="125" t="str">
        <f t="shared" si="971"/>
        <v>J=</v>
      </c>
      <c r="AA2027" s="118">
        <f t="shared" si="972"/>
        <v>46195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>
        <f t="shared" si="969"/>
        <v>46173</v>
      </c>
      <c r="B2028" s="113">
        <f t="shared" si="950"/>
        <v>1601.9513466199999</v>
      </c>
      <c r="C2028" s="113">
        <f t="shared" si="951"/>
        <v>1118.26761816</v>
      </c>
      <c r="D2028" s="114">
        <f t="shared" si="952"/>
        <v>7245.38</v>
      </c>
      <c r="E2028" s="115">
        <f t="shared" si="974"/>
        <v>7276.54</v>
      </c>
      <c r="F2028" s="116">
        <f t="shared" si="975"/>
        <v>46132</v>
      </c>
      <c r="G2028" s="117">
        <f t="shared" si="953"/>
        <v>4.3006716003852752E-3</v>
      </c>
      <c r="H2028" s="118">
        <f t="shared" si="954"/>
        <v>46195</v>
      </c>
      <c r="I2028" s="118">
        <f t="shared" si="955"/>
        <v>46195</v>
      </c>
      <c r="J2028" s="119">
        <f t="shared" si="956"/>
        <v>22</v>
      </c>
      <c r="K2028" s="119">
        <f t="shared" si="957"/>
        <v>8</v>
      </c>
      <c r="L2028" s="8">
        <f t="shared" si="958"/>
        <v>1.0015617400000001</v>
      </c>
      <c r="M2028" s="120">
        <f t="shared" si="959"/>
        <v>1.0043006699999999</v>
      </c>
      <c r="N2028" s="120">
        <f t="shared" si="960"/>
        <v>1.4247330489932837</v>
      </c>
      <c r="O2028" s="113">
        <f t="shared" si="961"/>
        <v>1.4269581099999999</v>
      </c>
      <c r="P2028" s="113">
        <f t="shared" si="962"/>
        <v>1595.7210468799999</v>
      </c>
      <c r="Q2028" s="11">
        <f t="shared" si="963"/>
        <v>0</v>
      </c>
      <c r="R2028" s="30">
        <f t="shared" si="964"/>
        <v>0</v>
      </c>
      <c r="S2028" s="8">
        <f t="shared" si="965"/>
        <v>0</v>
      </c>
      <c r="T2028" s="122">
        <f t="shared" si="970"/>
        <v>0.13059999999999999</v>
      </c>
      <c r="U2028" s="121">
        <f t="shared" si="966"/>
        <v>8</v>
      </c>
      <c r="V2028" s="121">
        <v>252</v>
      </c>
      <c r="W2028" s="120">
        <f t="shared" si="967"/>
        <v>1.003904379</v>
      </c>
      <c r="X2028" s="113">
        <f t="shared" si="973"/>
        <v>6.2302997400000004</v>
      </c>
      <c r="Y2028" s="113">
        <f t="shared" si="968"/>
        <v>0</v>
      </c>
      <c r="Z2028" s="125" t="str">
        <f t="shared" si="971"/>
        <v>J=</v>
      </c>
      <c r="AA2028" s="118">
        <f t="shared" si="972"/>
        <v>46195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>
        <f t="shared" si="969"/>
        <v>46174</v>
      </c>
      <c r="B2029" s="113">
        <f t="shared" si="950"/>
        <v>1601.9513466199999</v>
      </c>
      <c r="C2029" s="113">
        <f t="shared" si="951"/>
        <v>1118.26761816</v>
      </c>
      <c r="D2029" s="114">
        <f t="shared" si="952"/>
        <v>7245.38</v>
      </c>
      <c r="E2029" s="115">
        <f t="shared" si="974"/>
        <v>7276.54</v>
      </c>
      <c r="F2029" s="116">
        <f t="shared" si="975"/>
        <v>46132</v>
      </c>
      <c r="G2029" s="117">
        <f t="shared" si="953"/>
        <v>4.3006716003852752E-3</v>
      </c>
      <c r="H2029" s="118">
        <f t="shared" si="954"/>
        <v>46195</v>
      </c>
      <c r="I2029" s="118">
        <f t="shared" si="955"/>
        <v>46195</v>
      </c>
      <c r="J2029" s="119">
        <f t="shared" si="956"/>
        <v>22</v>
      </c>
      <c r="K2029" s="119">
        <f t="shared" si="957"/>
        <v>8</v>
      </c>
      <c r="L2029" s="8">
        <f t="shared" si="958"/>
        <v>1.0015617400000001</v>
      </c>
      <c r="M2029" s="120">
        <f t="shared" si="959"/>
        <v>1.0043006699999999</v>
      </c>
      <c r="N2029" s="120">
        <f t="shared" si="960"/>
        <v>1.4247330489932837</v>
      </c>
      <c r="O2029" s="113">
        <f t="shared" si="961"/>
        <v>1.4269581099999999</v>
      </c>
      <c r="P2029" s="113">
        <f t="shared" si="962"/>
        <v>1595.7210468799999</v>
      </c>
      <c r="Q2029" s="11">
        <f t="shared" si="963"/>
        <v>0</v>
      </c>
      <c r="R2029" s="30">
        <f t="shared" si="964"/>
        <v>0</v>
      </c>
      <c r="S2029" s="8">
        <f t="shared" si="965"/>
        <v>0</v>
      </c>
      <c r="T2029" s="122">
        <f t="shared" si="970"/>
        <v>0.13059999999999999</v>
      </c>
      <c r="U2029" s="121">
        <f t="shared" si="966"/>
        <v>8</v>
      </c>
      <c r="V2029" s="121">
        <v>252</v>
      </c>
      <c r="W2029" s="120">
        <f t="shared" si="967"/>
        <v>1.003904379</v>
      </c>
      <c r="X2029" s="113">
        <f t="shared" si="973"/>
        <v>6.2302997400000004</v>
      </c>
      <c r="Y2029" s="113">
        <f t="shared" si="968"/>
        <v>0</v>
      </c>
      <c r="Z2029" s="125" t="str">
        <f t="shared" si="971"/>
        <v>J=</v>
      </c>
      <c r="AA2029" s="118">
        <f t="shared" si="972"/>
        <v>46195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>
        <f t="shared" si="969"/>
        <v>46175</v>
      </c>
      <c r="B2030" s="113">
        <f t="shared" ref="B2030:B2093" si="976">(P2030+X2030)</f>
        <v>1603.0445135599998</v>
      </c>
      <c r="C2030" s="113">
        <f t="shared" ref="C2030:C2093" si="977">TRUNC(IF(Q2029&gt;0,VLOOKUP(A2029,$AD$12:$AE$170,2),C2029),8)</f>
        <v>1118.26761816</v>
      </c>
      <c r="D2030" s="114">
        <f t="shared" ref="D2030:D2093" si="978">IF(E2030=E2029,D2029,E2029)</f>
        <v>7245.38</v>
      </c>
      <c r="E2030" s="115">
        <f t="shared" si="974"/>
        <v>7276.54</v>
      </c>
      <c r="F2030" s="116">
        <f t="shared" si="975"/>
        <v>46132</v>
      </c>
      <c r="G2030" s="117">
        <f t="shared" ref="G2030:G2093" si="979">(E2030/D2030)-1</f>
        <v>4.3006716003852752E-3</v>
      </c>
      <c r="H2030" s="118">
        <f t="shared" ref="H2030:H2093" si="980">IF(DAY(A2030)=H$9,VLOOKUP(A2030,AH$118:AN$450,4),H2029)</f>
        <v>46195</v>
      </c>
      <c r="I2030" s="118">
        <f t="shared" ref="I2030:I2093" si="981">IF(A2030&gt;I2029,H2030,I2029)</f>
        <v>46195</v>
      </c>
      <c r="J2030" s="119">
        <f t="shared" ref="J2030:J2093" si="982">IF(I2030=I2029,J2029,NETWORKDAYS(I2029,I2030,$AD$176:$AD$502)-1)</f>
        <v>22</v>
      </c>
      <c r="K2030" s="119">
        <f t="shared" ref="K2030:K2093" si="983">(J2030-(NETWORKDAYS(A2030,I2030,AD$176:AD$502)-1))</f>
        <v>9</v>
      </c>
      <c r="L2030" s="8">
        <f t="shared" ref="L2030:L2093" si="984">IF(E2030&lt;D2030,1,TRUNC((E2030/D2030)^TRUNC((K2030/J2030),9),8))</f>
        <v>1.0017571300000001</v>
      </c>
      <c r="M2030" s="120">
        <f t="shared" ref="M2030:M2093" si="985">IF(I2030&gt;I2029,L2029,M2029)</f>
        <v>1.0043006699999999</v>
      </c>
      <c r="N2030" s="120">
        <f t="shared" ref="N2030:N2093" si="986">IF(I2030&gt;I2029,N2029*M2030,N2029)</f>
        <v>1.4247330489932837</v>
      </c>
      <c r="O2030" s="113">
        <f t="shared" ref="O2030:O2093" si="987">TRUNC(TRUNC((L2030*N2030),15),8)</f>
        <v>1.4272364900000001</v>
      </c>
      <c r="P2030" s="113">
        <f t="shared" ref="P2030:P2093" si="988">TRUNC(C2030*O2030,8)</f>
        <v>1596.0323502199999</v>
      </c>
      <c r="Q2030" s="11">
        <f t="shared" ref="Q2030:Q2093" si="989">IF(VLOOKUP(A2030,AD$10:AK$170,8)=VLOOKUP(A2029,AD$10:AK$170,8),0,VLOOKUP(A2030,AD$10:AK$170,8))</f>
        <v>0</v>
      </c>
      <c r="R2030" s="30">
        <f t="shared" ref="R2030:R2093" si="990">IF(Q2030&gt;0,VLOOKUP($A2030,$AD$10:$AI$170,6),0)</f>
        <v>0</v>
      </c>
      <c r="S2030" s="8">
        <f t="shared" ref="S2030:S2093" si="991">IF(R2030&gt;0,TRUNC(R2030*P2030,8),0)</f>
        <v>0</v>
      </c>
      <c r="T2030" s="122">
        <f t="shared" si="970"/>
        <v>0.13059999999999999</v>
      </c>
      <c r="U2030" s="121">
        <f t="shared" ref="U2030:U2093" si="992">IF(Q2029&gt;0,1,IF(K2030=K2029,U2029,U2029+1))</f>
        <v>9</v>
      </c>
      <c r="V2030" s="121">
        <v>252</v>
      </c>
      <c r="W2030" s="120">
        <f t="shared" ref="W2030:W2093" si="993">ROUND((1+T2030)^TRUNC((U2030/V2030),9),9)</f>
        <v>1.0043934969999999</v>
      </c>
      <c r="X2030" s="113">
        <f t="shared" si="973"/>
        <v>7.0121633399999999</v>
      </c>
      <c r="Y2030" s="113">
        <f t="shared" ref="Y2030:Y2093" si="994">IF(Q2030&gt;0,S2030+X2030,0)</f>
        <v>0</v>
      </c>
      <c r="Z2030" s="125" t="str">
        <f t="shared" si="971"/>
        <v>J=</v>
      </c>
      <c r="AA2030" s="118">
        <f t="shared" si="972"/>
        <v>46195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>
        <f t="shared" si="969"/>
        <v>46176</v>
      </c>
      <c r="B2031" s="113">
        <f t="shared" si="976"/>
        <v>1604.13842114</v>
      </c>
      <c r="C2031" s="113">
        <f t="shared" si="977"/>
        <v>1118.26761816</v>
      </c>
      <c r="D2031" s="114">
        <f t="shared" si="978"/>
        <v>7245.38</v>
      </c>
      <c r="E2031" s="115">
        <f t="shared" si="974"/>
        <v>7276.54</v>
      </c>
      <c r="F2031" s="116">
        <f t="shared" si="975"/>
        <v>46132</v>
      </c>
      <c r="G2031" s="117">
        <f t="shared" si="979"/>
        <v>4.3006716003852752E-3</v>
      </c>
      <c r="H2031" s="118">
        <f t="shared" si="980"/>
        <v>46195</v>
      </c>
      <c r="I2031" s="118">
        <f t="shared" si="981"/>
        <v>46195</v>
      </c>
      <c r="J2031" s="119">
        <f t="shared" si="982"/>
        <v>22</v>
      </c>
      <c r="K2031" s="119">
        <f t="shared" si="983"/>
        <v>10</v>
      </c>
      <c r="L2031" s="8">
        <f t="shared" si="984"/>
        <v>1.0019525600000001</v>
      </c>
      <c r="M2031" s="120">
        <f t="shared" si="985"/>
        <v>1.0043006699999999</v>
      </c>
      <c r="N2031" s="120">
        <f t="shared" si="986"/>
        <v>1.4247330489932837</v>
      </c>
      <c r="O2031" s="113">
        <f t="shared" si="987"/>
        <v>1.4275149199999999</v>
      </c>
      <c r="P2031" s="113">
        <f t="shared" si="988"/>
        <v>1596.34370947</v>
      </c>
      <c r="Q2031" s="11">
        <f t="shared" si="989"/>
        <v>0</v>
      </c>
      <c r="R2031" s="30">
        <f t="shared" si="990"/>
        <v>0</v>
      </c>
      <c r="S2031" s="8">
        <f t="shared" si="991"/>
        <v>0</v>
      </c>
      <c r="T2031" s="122">
        <f t="shared" si="970"/>
        <v>0.13059999999999999</v>
      </c>
      <c r="U2031" s="121">
        <f t="shared" si="992"/>
        <v>10</v>
      </c>
      <c r="V2031" s="121">
        <v>252</v>
      </c>
      <c r="W2031" s="120">
        <f t="shared" si="993"/>
        <v>1.004882853</v>
      </c>
      <c r="X2031" s="113">
        <f t="shared" si="973"/>
        <v>7.7947116699999999</v>
      </c>
      <c r="Y2031" s="113">
        <f t="shared" si="994"/>
        <v>0</v>
      </c>
      <c r="Z2031" s="125" t="str">
        <f t="shared" si="971"/>
        <v>J=</v>
      </c>
      <c r="AA2031" s="118">
        <f t="shared" si="972"/>
        <v>46195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>
        <f t="shared" si="969"/>
        <v>46177</v>
      </c>
      <c r="B2032" s="113">
        <f t="shared" si="976"/>
        <v>1605.23307127</v>
      </c>
      <c r="C2032" s="113">
        <f t="shared" si="977"/>
        <v>1118.26761816</v>
      </c>
      <c r="D2032" s="114">
        <f t="shared" si="978"/>
        <v>7245.38</v>
      </c>
      <c r="E2032" s="115">
        <f t="shared" si="974"/>
        <v>7276.54</v>
      </c>
      <c r="F2032" s="116">
        <f t="shared" si="975"/>
        <v>46132</v>
      </c>
      <c r="G2032" s="117">
        <f t="shared" si="979"/>
        <v>4.3006716003852752E-3</v>
      </c>
      <c r="H2032" s="118">
        <f t="shared" si="980"/>
        <v>46195</v>
      </c>
      <c r="I2032" s="118">
        <f t="shared" si="981"/>
        <v>46195</v>
      </c>
      <c r="J2032" s="119">
        <f t="shared" si="982"/>
        <v>22</v>
      </c>
      <c r="K2032" s="119">
        <f t="shared" si="983"/>
        <v>11</v>
      </c>
      <c r="L2032" s="8">
        <f t="shared" si="984"/>
        <v>1.0021480199999999</v>
      </c>
      <c r="M2032" s="120">
        <f t="shared" si="985"/>
        <v>1.0043006699999999</v>
      </c>
      <c r="N2032" s="120">
        <f t="shared" si="986"/>
        <v>1.4247330489932837</v>
      </c>
      <c r="O2032" s="113">
        <f t="shared" si="987"/>
        <v>1.4277934000000001</v>
      </c>
      <c r="P2032" s="113">
        <f t="shared" si="988"/>
        <v>1596.6551246399999</v>
      </c>
      <c r="Q2032" s="11">
        <f t="shared" si="989"/>
        <v>0</v>
      </c>
      <c r="R2032" s="30">
        <f t="shared" si="990"/>
        <v>0</v>
      </c>
      <c r="S2032" s="8">
        <f t="shared" si="991"/>
        <v>0</v>
      </c>
      <c r="T2032" s="122">
        <f t="shared" si="970"/>
        <v>0.13059999999999999</v>
      </c>
      <c r="U2032" s="121">
        <f t="shared" si="992"/>
        <v>11</v>
      </c>
      <c r="V2032" s="121">
        <v>252</v>
      </c>
      <c r="W2032" s="120">
        <f t="shared" si="993"/>
        <v>1.0053724479999999</v>
      </c>
      <c r="X2032" s="113">
        <f t="shared" si="973"/>
        <v>8.5779466299999996</v>
      </c>
      <c r="Y2032" s="113">
        <f t="shared" si="994"/>
        <v>0</v>
      </c>
      <c r="Z2032" s="125" t="str">
        <f t="shared" si="971"/>
        <v>J=</v>
      </c>
      <c r="AA2032" s="118">
        <f t="shared" si="972"/>
        <v>46195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>
        <f t="shared" si="969"/>
        <v>46178</v>
      </c>
      <c r="B2033" s="113">
        <f t="shared" si="976"/>
        <v>1605.23307127</v>
      </c>
      <c r="C2033" s="113">
        <f t="shared" si="977"/>
        <v>1118.26761816</v>
      </c>
      <c r="D2033" s="114">
        <f t="shared" si="978"/>
        <v>7245.38</v>
      </c>
      <c r="E2033" s="115">
        <f t="shared" si="974"/>
        <v>7276.54</v>
      </c>
      <c r="F2033" s="116">
        <f t="shared" si="975"/>
        <v>46132</v>
      </c>
      <c r="G2033" s="117">
        <f t="shared" si="979"/>
        <v>4.3006716003852752E-3</v>
      </c>
      <c r="H2033" s="118">
        <f t="shared" si="980"/>
        <v>46195</v>
      </c>
      <c r="I2033" s="118">
        <f t="shared" si="981"/>
        <v>46195</v>
      </c>
      <c r="J2033" s="119">
        <f t="shared" si="982"/>
        <v>22</v>
      </c>
      <c r="K2033" s="119">
        <f t="shared" si="983"/>
        <v>11</v>
      </c>
      <c r="L2033" s="8">
        <f t="shared" si="984"/>
        <v>1.0021480199999999</v>
      </c>
      <c r="M2033" s="120">
        <f t="shared" si="985"/>
        <v>1.0043006699999999</v>
      </c>
      <c r="N2033" s="120">
        <f t="shared" si="986"/>
        <v>1.4247330489932837</v>
      </c>
      <c r="O2033" s="113">
        <f t="shared" si="987"/>
        <v>1.4277934000000001</v>
      </c>
      <c r="P2033" s="113">
        <f t="shared" si="988"/>
        <v>1596.6551246399999</v>
      </c>
      <c r="Q2033" s="11">
        <f t="shared" si="989"/>
        <v>0</v>
      </c>
      <c r="R2033" s="30">
        <f t="shared" si="990"/>
        <v>0</v>
      </c>
      <c r="S2033" s="8">
        <f t="shared" si="991"/>
        <v>0</v>
      </c>
      <c r="T2033" s="122">
        <f t="shared" si="970"/>
        <v>0.13059999999999999</v>
      </c>
      <c r="U2033" s="121">
        <f t="shared" si="992"/>
        <v>11</v>
      </c>
      <c r="V2033" s="121">
        <v>252</v>
      </c>
      <c r="W2033" s="120">
        <f t="shared" si="993"/>
        <v>1.0053724479999999</v>
      </c>
      <c r="X2033" s="113">
        <f t="shared" si="973"/>
        <v>8.5779466299999996</v>
      </c>
      <c r="Y2033" s="113">
        <f t="shared" si="994"/>
        <v>0</v>
      </c>
      <c r="Z2033" s="125" t="str">
        <f t="shared" si="971"/>
        <v>J=</v>
      </c>
      <c r="AA2033" s="118">
        <f t="shared" si="972"/>
        <v>46195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>
        <f t="shared" si="969"/>
        <v>46179</v>
      </c>
      <c r="B2034" s="113">
        <f t="shared" si="976"/>
        <v>1606.3284851399999</v>
      </c>
      <c r="C2034" s="113">
        <f t="shared" si="977"/>
        <v>1118.26761816</v>
      </c>
      <c r="D2034" s="114">
        <f t="shared" si="978"/>
        <v>7245.38</v>
      </c>
      <c r="E2034" s="115">
        <f t="shared" si="974"/>
        <v>7276.54</v>
      </c>
      <c r="F2034" s="116">
        <f t="shared" si="975"/>
        <v>46132</v>
      </c>
      <c r="G2034" s="117">
        <f t="shared" si="979"/>
        <v>4.3006716003852752E-3</v>
      </c>
      <c r="H2034" s="118">
        <f t="shared" si="980"/>
        <v>46195</v>
      </c>
      <c r="I2034" s="118">
        <f t="shared" si="981"/>
        <v>46195</v>
      </c>
      <c r="J2034" s="119">
        <f t="shared" si="982"/>
        <v>22</v>
      </c>
      <c r="K2034" s="119">
        <f t="shared" si="983"/>
        <v>12</v>
      </c>
      <c r="L2034" s="8">
        <f t="shared" si="984"/>
        <v>1.0023435300000001</v>
      </c>
      <c r="M2034" s="120">
        <f t="shared" si="985"/>
        <v>1.0043006699999999</v>
      </c>
      <c r="N2034" s="120">
        <f t="shared" si="986"/>
        <v>1.4247330489932837</v>
      </c>
      <c r="O2034" s="113">
        <f t="shared" si="987"/>
        <v>1.4280719500000001</v>
      </c>
      <c r="P2034" s="113">
        <f t="shared" si="988"/>
        <v>1596.96661808</v>
      </c>
      <c r="Q2034" s="11">
        <f t="shared" si="989"/>
        <v>0</v>
      </c>
      <c r="R2034" s="30">
        <f t="shared" si="990"/>
        <v>0</v>
      </c>
      <c r="S2034" s="8">
        <f t="shared" si="991"/>
        <v>0</v>
      </c>
      <c r="T2034" s="122">
        <f t="shared" si="970"/>
        <v>0.13059999999999999</v>
      </c>
      <c r="U2034" s="121">
        <f t="shared" si="992"/>
        <v>12</v>
      </c>
      <c r="V2034" s="121">
        <v>252</v>
      </c>
      <c r="W2034" s="120">
        <f t="shared" si="993"/>
        <v>1.005862281</v>
      </c>
      <c r="X2034" s="113">
        <f t="shared" si="973"/>
        <v>9.3618670599999998</v>
      </c>
      <c r="Y2034" s="113">
        <f t="shared" si="994"/>
        <v>0</v>
      </c>
      <c r="Z2034" s="125" t="str">
        <f t="shared" si="971"/>
        <v>J=</v>
      </c>
      <c r="AA2034" s="118">
        <f t="shared" si="972"/>
        <v>46195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>
        <f t="shared" si="969"/>
        <v>46180</v>
      </c>
      <c r="B2035" s="113">
        <f t="shared" si="976"/>
        <v>1606.3284851399999</v>
      </c>
      <c r="C2035" s="113">
        <f t="shared" si="977"/>
        <v>1118.26761816</v>
      </c>
      <c r="D2035" s="114">
        <f t="shared" si="978"/>
        <v>7245.38</v>
      </c>
      <c r="E2035" s="115">
        <f t="shared" si="974"/>
        <v>7276.54</v>
      </c>
      <c r="F2035" s="116">
        <f t="shared" si="975"/>
        <v>46132</v>
      </c>
      <c r="G2035" s="117">
        <f t="shared" si="979"/>
        <v>4.3006716003852752E-3</v>
      </c>
      <c r="H2035" s="118">
        <f t="shared" si="980"/>
        <v>46195</v>
      </c>
      <c r="I2035" s="118">
        <f t="shared" si="981"/>
        <v>46195</v>
      </c>
      <c r="J2035" s="119">
        <f t="shared" si="982"/>
        <v>22</v>
      </c>
      <c r="K2035" s="119">
        <f t="shared" si="983"/>
        <v>12</v>
      </c>
      <c r="L2035" s="8">
        <f t="shared" si="984"/>
        <v>1.0023435300000001</v>
      </c>
      <c r="M2035" s="120">
        <f t="shared" si="985"/>
        <v>1.0043006699999999</v>
      </c>
      <c r="N2035" s="120">
        <f t="shared" si="986"/>
        <v>1.4247330489932837</v>
      </c>
      <c r="O2035" s="113">
        <f t="shared" si="987"/>
        <v>1.4280719500000001</v>
      </c>
      <c r="P2035" s="113">
        <f t="shared" si="988"/>
        <v>1596.96661808</v>
      </c>
      <c r="Q2035" s="11">
        <f t="shared" si="989"/>
        <v>0</v>
      </c>
      <c r="R2035" s="30">
        <f t="shared" si="990"/>
        <v>0</v>
      </c>
      <c r="S2035" s="8">
        <f t="shared" si="991"/>
        <v>0</v>
      </c>
      <c r="T2035" s="122">
        <f t="shared" si="970"/>
        <v>0.13059999999999999</v>
      </c>
      <c r="U2035" s="121">
        <f t="shared" si="992"/>
        <v>12</v>
      </c>
      <c r="V2035" s="121">
        <v>252</v>
      </c>
      <c r="W2035" s="120">
        <f t="shared" si="993"/>
        <v>1.005862281</v>
      </c>
      <c r="X2035" s="113">
        <f t="shared" si="973"/>
        <v>9.3618670599999998</v>
      </c>
      <c r="Y2035" s="113">
        <f t="shared" si="994"/>
        <v>0</v>
      </c>
      <c r="Z2035" s="125" t="str">
        <f t="shared" si="971"/>
        <v>J=</v>
      </c>
      <c r="AA2035" s="118">
        <f t="shared" si="972"/>
        <v>46195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>
        <f t="shared" si="969"/>
        <v>46181</v>
      </c>
      <c r="B2036" s="113">
        <f t="shared" si="976"/>
        <v>1606.3284851399999</v>
      </c>
      <c r="C2036" s="113">
        <f t="shared" si="977"/>
        <v>1118.26761816</v>
      </c>
      <c r="D2036" s="114">
        <f t="shared" si="978"/>
        <v>7245.38</v>
      </c>
      <c r="E2036" s="115">
        <f t="shared" si="974"/>
        <v>7276.54</v>
      </c>
      <c r="F2036" s="116">
        <f t="shared" si="975"/>
        <v>46132</v>
      </c>
      <c r="G2036" s="117">
        <f t="shared" si="979"/>
        <v>4.3006716003852752E-3</v>
      </c>
      <c r="H2036" s="118">
        <f t="shared" si="980"/>
        <v>46195</v>
      </c>
      <c r="I2036" s="118">
        <f t="shared" si="981"/>
        <v>46195</v>
      </c>
      <c r="J2036" s="119">
        <f t="shared" si="982"/>
        <v>22</v>
      </c>
      <c r="K2036" s="119">
        <f t="shared" si="983"/>
        <v>12</v>
      </c>
      <c r="L2036" s="8">
        <f t="shared" si="984"/>
        <v>1.0023435300000001</v>
      </c>
      <c r="M2036" s="120">
        <f t="shared" si="985"/>
        <v>1.0043006699999999</v>
      </c>
      <c r="N2036" s="120">
        <f t="shared" si="986"/>
        <v>1.4247330489932837</v>
      </c>
      <c r="O2036" s="113">
        <f t="shared" si="987"/>
        <v>1.4280719500000001</v>
      </c>
      <c r="P2036" s="113">
        <f t="shared" si="988"/>
        <v>1596.96661808</v>
      </c>
      <c r="Q2036" s="11">
        <f t="shared" si="989"/>
        <v>0</v>
      </c>
      <c r="R2036" s="30">
        <f t="shared" si="990"/>
        <v>0</v>
      </c>
      <c r="S2036" s="8">
        <f t="shared" si="991"/>
        <v>0</v>
      </c>
      <c r="T2036" s="122">
        <f t="shared" si="970"/>
        <v>0.13059999999999999</v>
      </c>
      <c r="U2036" s="121">
        <f t="shared" si="992"/>
        <v>12</v>
      </c>
      <c r="V2036" s="121">
        <v>252</v>
      </c>
      <c r="W2036" s="120">
        <f t="shared" si="993"/>
        <v>1.005862281</v>
      </c>
      <c r="X2036" s="113">
        <f t="shared" si="973"/>
        <v>9.3618670599999998</v>
      </c>
      <c r="Y2036" s="113">
        <f t="shared" si="994"/>
        <v>0</v>
      </c>
      <c r="Z2036" s="125" t="str">
        <f t="shared" si="971"/>
        <v>J=</v>
      </c>
      <c r="AA2036" s="118">
        <f t="shared" si="972"/>
        <v>46195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>
        <f t="shared" si="969"/>
        <v>46182</v>
      </c>
      <c r="B2037" s="113">
        <f t="shared" si="976"/>
        <v>1607.42463094</v>
      </c>
      <c r="C2037" s="113">
        <f t="shared" si="977"/>
        <v>1118.26761816</v>
      </c>
      <c r="D2037" s="114">
        <f t="shared" si="978"/>
        <v>7245.38</v>
      </c>
      <c r="E2037" s="115">
        <f t="shared" si="974"/>
        <v>7276.54</v>
      </c>
      <c r="F2037" s="116">
        <f t="shared" si="975"/>
        <v>46132</v>
      </c>
      <c r="G2037" s="117">
        <f t="shared" si="979"/>
        <v>4.3006716003852752E-3</v>
      </c>
      <c r="H2037" s="118">
        <f t="shared" si="980"/>
        <v>46195</v>
      </c>
      <c r="I2037" s="118">
        <f t="shared" si="981"/>
        <v>46195</v>
      </c>
      <c r="J2037" s="119">
        <f t="shared" si="982"/>
        <v>22</v>
      </c>
      <c r="K2037" s="119">
        <f t="shared" si="983"/>
        <v>13</v>
      </c>
      <c r="L2037" s="8">
        <f t="shared" si="984"/>
        <v>1.0025390700000001</v>
      </c>
      <c r="M2037" s="120">
        <f t="shared" si="985"/>
        <v>1.0043006699999999</v>
      </c>
      <c r="N2037" s="120">
        <f t="shared" si="986"/>
        <v>1.4247330489932837</v>
      </c>
      <c r="O2037" s="113">
        <f t="shared" si="987"/>
        <v>1.4283505400000001</v>
      </c>
      <c r="P2037" s="113">
        <f t="shared" si="988"/>
        <v>1597.2781562600001</v>
      </c>
      <c r="Q2037" s="11">
        <f t="shared" si="989"/>
        <v>0</v>
      </c>
      <c r="R2037" s="30">
        <f t="shared" si="990"/>
        <v>0</v>
      </c>
      <c r="S2037" s="8">
        <f t="shared" si="991"/>
        <v>0</v>
      </c>
      <c r="T2037" s="122">
        <f t="shared" si="970"/>
        <v>0.13059999999999999</v>
      </c>
      <c r="U2037" s="121">
        <f t="shared" si="992"/>
        <v>13</v>
      </c>
      <c r="V2037" s="121">
        <v>252</v>
      </c>
      <c r="W2037" s="120">
        <f t="shared" si="993"/>
        <v>1.006352353</v>
      </c>
      <c r="X2037" s="113">
        <f t="shared" si="973"/>
        <v>10.146474680000001</v>
      </c>
      <c r="Y2037" s="113">
        <f t="shared" si="994"/>
        <v>0</v>
      </c>
      <c r="Z2037" s="125" t="str">
        <f t="shared" si="971"/>
        <v>J=</v>
      </c>
      <c r="AA2037" s="118">
        <f t="shared" si="972"/>
        <v>46195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>
        <f t="shared" si="969"/>
        <v>46183</v>
      </c>
      <c r="B2038" s="113">
        <f t="shared" si="976"/>
        <v>1608.5215314700001</v>
      </c>
      <c r="C2038" s="113">
        <f t="shared" si="977"/>
        <v>1118.26761816</v>
      </c>
      <c r="D2038" s="114">
        <f t="shared" si="978"/>
        <v>7245.38</v>
      </c>
      <c r="E2038" s="115">
        <f t="shared" si="974"/>
        <v>7276.54</v>
      </c>
      <c r="F2038" s="116">
        <f t="shared" si="975"/>
        <v>46132</v>
      </c>
      <c r="G2038" s="117">
        <f t="shared" si="979"/>
        <v>4.3006716003852752E-3</v>
      </c>
      <c r="H2038" s="118">
        <f t="shared" si="980"/>
        <v>46195</v>
      </c>
      <c r="I2038" s="118">
        <f t="shared" si="981"/>
        <v>46195</v>
      </c>
      <c r="J2038" s="119">
        <f t="shared" si="982"/>
        <v>22</v>
      </c>
      <c r="K2038" s="119">
        <f t="shared" si="983"/>
        <v>14</v>
      </c>
      <c r="L2038" s="8">
        <f t="shared" si="984"/>
        <v>1.0027346500000001</v>
      </c>
      <c r="M2038" s="120">
        <f t="shared" si="985"/>
        <v>1.0043006699999999</v>
      </c>
      <c r="N2038" s="120">
        <f t="shared" si="986"/>
        <v>1.4247330489932837</v>
      </c>
      <c r="O2038" s="113">
        <f t="shared" si="987"/>
        <v>1.4286291900000001</v>
      </c>
      <c r="P2038" s="113">
        <f t="shared" si="988"/>
        <v>1597.58976153</v>
      </c>
      <c r="Q2038" s="11">
        <f t="shared" si="989"/>
        <v>0</v>
      </c>
      <c r="R2038" s="30">
        <f t="shared" si="990"/>
        <v>0</v>
      </c>
      <c r="S2038" s="8">
        <f t="shared" si="991"/>
        <v>0</v>
      </c>
      <c r="T2038" s="122">
        <f t="shared" si="970"/>
        <v>0.13059999999999999</v>
      </c>
      <c r="U2038" s="121">
        <f t="shared" si="992"/>
        <v>14</v>
      </c>
      <c r="V2038" s="121">
        <v>252</v>
      </c>
      <c r="W2038" s="120">
        <f t="shared" si="993"/>
        <v>1.0068426640000001</v>
      </c>
      <c r="X2038" s="113">
        <f t="shared" si="973"/>
        <v>10.931769940000001</v>
      </c>
      <c r="Y2038" s="113">
        <f t="shared" si="994"/>
        <v>0</v>
      </c>
      <c r="Z2038" s="125" t="str">
        <f t="shared" si="971"/>
        <v>J=</v>
      </c>
      <c r="AA2038" s="118">
        <f t="shared" si="972"/>
        <v>46195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>
        <f t="shared" si="969"/>
        <v>46184</v>
      </c>
      <c r="B2039" s="113">
        <f t="shared" si="976"/>
        <v>1609.6191854599999</v>
      </c>
      <c r="C2039" s="113">
        <f t="shared" si="977"/>
        <v>1118.26761816</v>
      </c>
      <c r="D2039" s="114">
        <f t="shared" si="978"/>
        <v>7245.38</v>
      </c>
      <c r="E2039" s="115">
        <f t="shared" si="974"/>
        <v>7276.54</v>
      </c>
      <c r="F2039" s="116">
        <f t="shared" si="975"/>
        <v>46132</v>
      </c>
      <c r="G2039" s="117">
        <f t="shared" si="979"/>
        <v>4.3006716003852752E-3</v>
      </c>
      <c r="H2039" s="118">
        <f t="shared" si="980"/>
        <v>46195</v>
      </c>
      <c r="I2039" s="118">
        <f t="shared" si="981"/>
        <v>46195</v>
      </c>
      <c r="J2039" s="119">
        <f t="shared" si="982"/>
        <v>22</v>
      </c>
      <c r="K2039" s="119">
        <f t="shared" si="983"/>
        <v>15</v>
      </c>
      <c r="L2039" s="8">
        <f t="shared" si="984"/>
        <v>1.00293027</v>
      </c>
      <c r="M2039" s="120">
        <f t="shared" si="985"/>
        <v>1.0043006699999999</v>
      </c>
      <c r="N2039" s="120">
        <f t="shared" si="986"/>
        <v>1.4247330489932837</v>
      </c>
      <c r="O2039" s="113">
        <f t="shared" si="987"/>
        <v>1.4289079</v>
      </c>
      <c r="P2039" s="113">
        <f t="shared" si="988"/>
        <v>1597.9014339</v>
      </c>
      <c r="Q2039" s="11">
        <f t="shared" si="989"/>
        <v>0</v>
      </c>
      <c r="R2039" s="30">
        <f t="shared" si="990"/>
        <v>0</v>
      </c>
      <c r="S2039" s="8">
        <f t="shared" si="991"/>
        <v>0</v>
      </c>
      <c r="T2039" s="122">
        <f t="shared" si="970"/>
        <v>0.13059999999999999</v>
      </c>
      <c r="U2039" s="121">
        <f t="shared" si="992"/>
        <v>15</v>
      </c>
      <c r="V2039" s="121">
        <v>252</v>
      </c>
      <c r="W2039" s="120">
        <f t="shared" si="993"/>
        <v>1.0073332129999999</v>
      </c>
      <c r="X2039" s="113">
        <f t="shared" si="973"/>
        <v>11.71775156</v>
      </c>
      <c r="Y2039" s="113">
        <f t="shared" si="994"/>
        <v>0</v>
      </c>
      <c r="Z2039" s="125" t="str">
        <f t="shared" si="971"/>
        <v>J=</v>
      </c>
      <c r="AA2039" s="118">
        <f t="shared" si="972"/>
        <v>46195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>
        <f t="shared" si="969"/>
        <v>46185</v>
      </c>
      <c r="B2040" s="113">
        <f t="shared" si="976"/>
        <v>1610.7175851499999</v>
      </c>
      <c r="C2040" s="113">
        <f t="shared" si="977"/>
        <v>1118.26761816</v>
      </c>
      <c r="D2040" s="114">
        <f t="shared" si="978"/>
        <v>7245.38</v>
      </c>
      <c r="E2040" s="115">
        <f t="shared" si="974"/>
        <v>7276.54</v>
      </c>
      <c r="F2040" s="116">
        <f t="shared" si="975"/>
        <v>46132</v>
      </c>
      <c r="G2040" s="117">
        <f t="shared" si="979"/>
        <v>4.3006716003852752E-3</v>
      </c>
      <c r="H2040" s="118">
        <f t="shared" si="980"/>
        <v>46195</v>
      </c>
      <c r="I2040" s="118">
        <f t="shared" si="981"/>
        <v>46195</v>
      </c>
      <c r="J2040" s="119">
        <f t="shared" si="982"/>
        <v>22</v>
      </c>
      <c r="K2040" s="119">
        <f t="shared" si="983"/>
        <v>16</v>
      </c>
      <c r="L2040" s="8">
        <f t="shared" si="984"/>
        <v>1.0031259299999999</v>
      </c>
      <c r="M2040" s="120">
        <f t="shared" si="985"/>
        <v>1.0043006699999999</v>
      </c>
      <c r="N2040" s="120">
        <f t="shared" si="986"/>
        <v>1.4247330489932837</v>
      </c>
      <c r="O2040" s="113">
        <f t="shared" si="987"/>
        <v>1.4291866600000001</v>
      </c>
      <c r="P2040" s="113">
        <f t="shared" si="988"/>
        <v>1598.2131621799999</v>
      </c>
      <c r="Q2040" s="11">
        <f t="shared" si="989"/>
        <v>0</v>
      </c>
      <c r="R2040" s="30">
        <f t="shared" si="990"/>
        <v>0</v>
      </c>
      <c r="S2040" s="8">
        <f t="shared" si="991"/>
        <v>0</v>
      </c>
      <c r="T2040" s="122">
        <f t="shared" si="970"/>
        <v>0.13059999999999999</v>
      </c>
      <c r="U2040" s="121">
        <f t="shared" si="992"/>
        <v>16</v>
      </c>
      <c r="V2040" s="121">
        <v>252</v>
      </c>
      <c r="W2040" s="120">
        <f t="shared" si="993"/>
        <v>1.007824002</v>
      </c>
      <c r="X2040" s="113">
        <f t="shared" si="973"/>
        <v>12.50442297</v>
      </c>
      <c r="Y2040" s="113">
        <f t="shared" si="994"/>
        <v>0</v>
      </c>
      <c r="Z2040" s="125" t="str">
        <f t="shared" si="971"/>
        <v>J=</v>
      </c>
      <c r="AA2040" s="118">
        <f t="shared" si="972"/>
        <v>46195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>
        <f t="shared" si="969"/>
        <v>46186</v>
      </c>
      <c r="B2041" s="113">
        <f t="shared" si="976"/>
        <v>1611.81672925</v>
      </c>
      <c r="C2041" s="113">
        <f t="shared" si="977"/>
        <v>1118.26761816</v>
      </c>
      <c r="D2041" s="114">
        <f t="shared" si="978"/>
        <v>7245.38</v>
      </c>
      <c r="E2041" s="115">
        <f t="shared" si="974"/>
        <v>7276.54</v>
      </c>
      <c r="F2041" s="116">
        <f t="shared" si="975"/>
        <v>46132</v>
      </c>
      <c r="G2041" s="117">
        <f t="shared" si="979"/>
        <v>4.3006716003852752E-3</v>
      </c>
      <c r="H2041" s="118">
        <f t="shared" si="980"/>
        <v>46195</v>
      </c>
      <c r="I2041" s="118">
        <f t="shared" si="981"/>
        <v>46195</v>
      </c>
      <c r="J2041" s="119">
        <f t="shared" si="982"/>
        <v>22</v>
      </c>
      <c r="K2041" s="119">
        <f t="shared" si="983"/>
        <v>17</v>
      </c>
      <c r="L2041" s="8">
        <f t="shared" si="984"/>
        <v>1.0033216199999999</v>
      </c>
      <c r="M2041" s="120">
        <f t="shared" si="985"/>
        <v>1.0043006699999999</v>
      </c>
      <c r="N2041" s="120">
        <f t="shared" si="986"/>
        <v>1.4247330489932837</v>
      </c>
      <c r="O2041" s="113">
        <f t="shared" si="987"/>
        <v>1.42946547</v>
      </c>
      <c r="P2041" s="113">
        <f t="shared" si="988"/>
        <v>1598.52494637</v>
      </c>
      <c r="Q2041" s="11">
        <f t="shared" si="989"/>
        <v>0</v>
      </c>
      <c r="R2041" s="30">
        <f t="shared" si="990"/>
        <v>0</v>
      </c>
      <c r="S2041" s="8">
        <f t="shared" si="991"/>
        <v>0</v>
      </c>
      <c r="T2041" s="122">
        <f t="shared" si="970"/>
        <v>0.13059999999999999</v>
      </c>
      <c r="U2041" s="121">
        <f t="shared" si="992"/>
        <v>17</v>
      </c>
      <c r="V2041" s="121">
        <v>252</v>
      </c>
      <c r="W2041" s="120">
        <f t="shared" si="993"/>
        <v>1.0083150299999999</v>
      </c>
      <c r="X2041" s="113">
        <f t="shared" si="973"/>
        <v>13.29178288</v>
      </c>
      <c r="Y2041" s="113">
        <f t="shared" si="994"/>
        <v>0</v>
      </c>
      <c r="Z2041" s="125" t="str">
        <f t="shared" si="971"/>
        <v>J=</v>
      </c>
      <c r="AA2041" s="118">
        <f t="shared" si="972"/>
        <v>46195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>
        <f t="shared" si="969"/>
        <v>46187</v>
      </c>
      <c r="B2042" s="113">
        <f t="shared" si="976"/>
        <v>1611.81672925</v>
      </c>
      <c r="C2042" s="113">
        <f t="shared" si="977"/>
        <v>1118.26761816</v>
      </c>
      <c r="D2042" s="114">
        <f t="shared" si="978"/>
        <v>7245.38</v>
      </c>
      <c r="E2042" s="115">
        <f t="shared" si="974"/>
        <v>7276.54</v>
      </c>
      <c r="F2042" s="116">
        <f t="shared" si="975"/>
        <v>46132</v>
      </c>
      <c r="G2042" s="117">
        <f t="shared" si="979"/>
        <v>4.3006716003852752E-3</v>
      </c>
      <c r="H2042" s="118">
        <f t="shared" si="980"/>
        <v>46195</v>
      </c>
      <c r="I2042" s="118">
        <f t="shared" si="981"/>
        <v>46195</v>
      </c>
      <c r="J2042" s="119">
        <f t="shared" si="982"/>
        <v>22</v>
      </c>
      <c r="K2042" s="119">
        <f t="shared" si="983"/>
        <v>17</v>
      </c>
      <c r="L2042" s="8">
        <f t="shared" si="984"/>
        <v>1.0033216199999999</v>
      </c>
      <c r="M2042" s="120">
        <f t="shared" si="985"/>
        <v>1.0043006699999999</v>
      </c>
      <c r="N2042" s="120">
        <f t="shared" si="986"/>
        <v>1.4247330489932837</v>
      </c>
      <c r="O2042" s="113">
        <f t="shared" si="987"/>
        <v>1.42946547</v>
      </c>
      <c r="P2042" s="113">
        <f t="shared" si="988"/>
        <v>1598.52494637</v>
      </c>
      <c r="Q2042" s="11">
        <f t="shared" si="989"/>
        <v>0</v>
      </c>
      <c r="R2042" s="30">
        <f t="shared" si="990"/>
        <v>0</v>
      </c>
      <c r="S2042" s="8">
        <f t="shared" si="991"/>
        <v>0</v>
      </c>
      <c r="T2042" s="122">
        <f t="shared" si="970"/>
        <v>0.13059999999999999</v>
      </c>
      <c r="U2042" s="121">
        <f t="shared" si="992"/>
        <v>17</v>
      </c>
      <c r="V2042" s="121">
        <v>252</v>
      </c>
      <c r="W2042" s="120">
        <f t="shared" si="993"/>
        <v>1.0083150299999999</v>
      </c>
      <c r="X2042" s="113">
        <f t="shared" si="973"/>
        <v>13.29178288</v>
      </c>
      <c r="Y2042" s="113">
        <f t="shared" si="994"/>
        <v>0</v>
      </c>
      <c r="Z2042" s="125" t="str">
        <f t="shared" si="971"/>
        <v>J=</v>
      </c>
      <c r="AA2042" s="118">
        <f t="shared" si="972"/>
        <v>46195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>
        <f t="shared" si="969"/>
        <v>46188</v>
      </c>
      <c r="B2043" s="113">
        <f t="shared" si="976"/>
        <v>1611.81672925</v>
      </c>
      <c r="C2043" s="113">
        <f t="shared" si="977"/>
        <v>1118.26761816</v>
      </c>
      <c r="D2043" s="114">
        <f t="shared" si="978"/>
        <v>7245.38</v>
      </c>
      <c r="E2043" s="115">
        <f t="shared" si="974"/>
        <v>7276.54</v>
      </c>
      <c r="F2043" s="116">
        <f t="shared" si="975"/>
        <v>46132</v>
      </c>
      <c r="G2043" s="117">
        <f t="shared" si="979"/>
        <v>4.3006716003852752E-3</v>
      </c>
      <c r="H2043" s="118">
        <f t="shared" si="980"/>
        <v>46195</v>
      </c>
      <c r="I2043" s="118">
        <f t="shared" si="981"/>
        <v>46195</v>
      </c>
      <c r="J2043" s="119">
        <f t="shared" si="982"/>
        <v>22</v>
      </c>
      <c r="K2043" s="119">
        <f t="shared" si="983"/>
        <v>17</v>
      </c>
      <c r="L2043" s="8">
        <f t="shared" si="984"/>
        <v>1.0033216199999999</v>
      </c>
      <c r="M2043" s="120">
        <f t="shared" si="985"/>
        <v>1.0043006699999999</v>
      </c>
      <c r="N2043" s="120">
        <f t="shared" si="986"/>
        <v>1.4247330489932837</v>
      </c>
      <c r="O2043" s="113">
        <f t="shared" si="987"/>
        <v>1.42946547</v>
      </c>
      <c r="P2043" s="113">
        <f t="shared" si="988"/>
        <v>1598.52494637</v>
      </c>
      <c r="Q2043" s="11">
        <f t="shared" si="989"/>
        <v>0</v>
      </c>
      <c r="R2043" s="30">
        <f t="shared" si="990"/>
        <v>0</v>
      </c>
      <c r="S2043" s="8">
        <f t="shared" si="991"/>
        <v>0</v>
      </c>
      <c r="T2043" s="122">
        <f t="shared" si="970"/>
        <v>0.13059999999999999</v>
      </c>
      <c r="U2043" s="121">
        <f t="shared" si="992"/>
        <v>17</v>
      </c>
      <c r="V2043" s="121">
        <v>252</v>
      </c>
      <c r="W2043" s="120">
        <f t="shared" si="993"/>
        <v>1.0083150299999999</v>
      </c>
      <c r="X2043" s="113">
        <f t="shared" si="973"/>
        <v>13.29178288</v>
      </c>
      <c r="Y2043" s="113">
        <f t="shared" si="994"/>
        <v>0</v>
      </c>
      <c r="Z2043" s="125" t="str">
        <f t="shared" si="971"/>
        <v>J=</v>
      </c>
      <c r="AA2043" s="118">
        <f t="shared" si="972"/>
        <v>46195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>
        <f t="shared" si="969"/>
        <v>46189</v>
      </c>
      <c r="B2044" s="113">
        <f t="shared" si="976"/>
        <v>1612.9166180699999</v>
      </c>
      <c r="C2044" s="113">
        <f t="shared" si="977"/>
        <v>1118.26761816</v>
      </c>
      <c r="D2044" s="114">
        <f t="shared" si="978"/>
        <v>7245.38</v>
      </c>
      <c r="E2044" s="115">
        <f t="shared" si="974"/>
        <v>7276.54</v>
      </c>
      <c r="F2044" s="116">
        <f t="shared" si="975"/>
        <v>46132</v>
      </c>
      <c r="G2044" s="117">
        <f t="shared" si="979"/>
        <v>4.3006716003852752E-3</v>
      </c>
      <c r="H2044" s="118">
        <f t="shared" si="980"/>
        <v>46195</v>
      </c>
      <c r="I2044" s="118">
        <f t="shared" si="981"/>
        <v>46195</v>
      </c>
      <c r="J2044" s="119">
        <f t="shared" si="982"/>
        <v>22</v>
      </c>
      <c r="K2044" s="119">
        <f t="shared" si="983"/>
        <v>18</v>
      </c>
      <c r="L2044" s="8">
        <f t="shared" si="984"/>
        <v>1.0035173500000001</v>
      </c>
      <c r="M2044" s="120">
        <f t="shared" si="985"/>
        <v>1.0043006699999999</v>
      </c>
      <c r="N2044" s="120">
        <f t="shared" si="986"/>
        <v>1.4247330489932837</v>
      </c>
      <c r="O2044" s="113">
        <f t="shared" si="987"/>
        <v>1.4297443299999999</v>
      </c>
      <c r="P2044" s="113">
        <f t="shared" si="988"/>
        <v>1598.83678648</v>
      </c>
      <c r="Q2044" s="11">
        <f t="shared" si="989"/>
        <v>0</v>
      </c>
      <c r="R2044" s="30">
        <f t="shared" si="990"/>
        <v>0</v>
      </c>
      <c r="S2044" s="8">
        <f t="shared" si="991"/>
        <v>0</v>
      </c>
      <c r="T2044" s="122">
        <f t="shared" si="970"/>
        <v>0.13059999999999999</v>
      </c>
      <c r="U2044" s="121">
        <f t="shared" si="992"/>
        <v>18</v>
      </c>
      <c r="V2044" s="121">
        <v>252</v>
      </c>
      <c r="W2044" s="120">
        <f t="shared" si="993"/>
        <v>1.008806297</v>
      </c>
      <c r="X2044" s="113">
        <f t="shared" si="973"/>
        <v>14.07983159</v>
      </c>
      <c r="Y2044" s="113">
        <f t="shared" si="994"/>
        <v>0</v>
      </c>
      <c r="Z2044" s="125" t="str">
        <f t="shared" si="971"/>
        <v>J=</v>
      </c>
      <c r="AA2044" s="118">
        <f t="shared" si="972"/>
        <v>46195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>
        <f t="shared" si="969"/>
        <v>46190</v>
      </c>
      <c r="B2045" s="113">
        <f t="shared" si="976"/>
        <v>1614.01726321</v>
      </c>
      <c r="C2045" s="113">
        <f t="shared" si="977"/>
        <v>1118.26761816</v>
      </c>
      <c r="D2045" s="114">
        <f t="shared" si="978"/>
        <v>7245.38</v>
      </c>
      <c r="E2045" s="115">
        <f t="shared" si="974"/>
        <v>7276.54</v>
      </c>
      <c r="F2045" s="116">
        <f t="shared" si="975"/>
        <v>46132</v>
      </c>
      <c r="G2045" s="117">
        <f t="shared" si="979"/>
        <v>4.3006716003852752E-3</v>
      </c>
      <c r="H2045" s="118">
        <f t="shared" si="980"/>
        <v>46195</v>
      </c>
      <c r="I2045" s="118">
        <f t="shared" si="981"/>
        <v>46195</v>
      </c>
      <c r="J2045" s="119">
        <f t="shared" si="982"/>
        <v>22</v>
      </c>
      <c r="K2045" s="119">
        <f t="shared" si="983"/>
        <v>19</v>
      </c>
      <c r="L2045" s="8">
        <f t="shared" si="984"/>
        <v>1.00371312</v>
      </c>
      <c r="M2045" s="120">
        <f t="shared" si="985"/>
        <v>1.0043006699999999</v>
      </c>
      <c r="N2045" s="120">
        <f t="shared" si="986"/>
        <v>1.4247330489932837</v>
      </c>
      <c r="O2045" s="113">
        <f t="shared" si="987"/>
        <v>1.4300232500000001</v>
      </c>
      <c r="P2045" s="113">
        <f t="shared" si="988"/>
        <v>1599.1486936900001</v>
      </c>
      <c r="Q2045" s="11">
        <f t="shared" si="989"/>
        <v>0</v>
      </c>
      <c r="R2045" s="30">
        <f t="shared" si="990"/>
        <v>0</v>
      </c>
      <c r="S2045" s="8">
        <f t="shared" si="991"/>
        <v>0</v>
      </c>
      <c r="T2045" s="122">
        <f t="shared" si="970"/>
        <v>0.13059999999999999</v>
      </c>
      <c r="U2045" s="121">
        <f t="shared" si="992"/>
        <v>19</v>
      </c>
      <c r="V2045" s="121">
        <v>252</v>
      </c>
      <c r="W2045" s="120">
        <f t="shared" si="993"/>
        <v>1.0092978029999999</v>
      </c>
      <c r="X2045" s="113">
        <f t="shared" si="973"/>
        <v>14.868569519999999</v>
      </c>
      <c r="Y2045" s="113">
        <f t="shared" si="994"/>
        <v>0</v>
      </c>
      <c r="Z2045" s="125" t="str">
        <f t="shared" si="971"/>
        <v>J=</v>
      </c>
      <c r="AA2045" s="118">
        <f t="shared" si="972"/>
        <v>46195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>
        <f t="shared" si="969"/>
        <v>46191</v>
      </c>
      <c r="B2046" s="113">
        <f t="shared" si="976"/>
        <v>1615.11866657</v>
      </c>
      <c r="C2046" s="113">
        <f t="shared" si="977"/>
        <v>1118.26761816</v>
      </c>
      <c r="D2046" s="114">
        <f t="shared" si="978"/>
        <v>7245.38</v>
      </c>
      <c r="E2046" s="115">
        <f t="shared" si="974"/>
        <v>7276.54</v>
      </c>
      <c r="F2046" s="116">
        <f t="shared" si="975"/>
        <v>46132</v>
      </c>
      <c r="G2046" s="117">
        <f t="shared" si="979"/>
        <v>4.3006716003852752E-3</v>
      </c>
      <c r="H2046" s="118">
        <f t="shared" si="980"/>
        <v>46195</v>
      </c>
      <c r="I2046" s="118">
        <f t="shared" si="981"/>
        <v>46195</v>
      </c>
      <c r="J2046" s="119">
        <f t="shared" si="982"/>
        <v>22</v>
      </c>
      <c r="K2046" s="119">
        <f t="shared" si="983"/>
        <v>20</v>
      </c>
      <c r="L2046" s="8">
        <f t="shared" si="984"/>
        <v>1.0039089299999999</v>
      </c>
      <c r="M2046" s="120">
        <f t="shared" si="985"/>
        <v>1.0043006699999999</v>
      </c>
      <c r="N2046" s="120">
        <f t="shared" si="986"/>
        <v>1.4247330489932837</v>
      </c>
      <c r="O2046" s="113">
        <f t="shared" si="987"/>
        <v>1.4303022299999999</v>
      </c>
      <c r="P2046" s="113">
        <f t="shared" si="988"/>
        <v>1599.46066799</v>
      </c>
      <c r="Q2046" s="11">
        <f t="shared" si="989"/>
        <v>0</v>
      </c>
      <c r="R2046" s="30">
        <f t="shared" si="990"/>
        <v>0</v>
      </c>
      <c r="S2046" s="8">
        <f t="shared" si="991"/>
        <v>0</v>
      </c>
      <c r="T2046" s="122">
        <f t="shared" si="970"/>
        <v>0.13059999999999999</v>
      </c>
      <c r="U2046" s="121">
        <f t="shared" si="992"/>
        <v>20</v>
      </c>
      <c r="V2046" s="121">
        <v>252</v>
      </c>
      <c r="W2046" s="120">
        <f t="shared" si="993"/>
        <v>1.009789549</v>
      </c>
      <c r="X2046" s="113">
        <f t="shared" si="973"/>
        <v>15.657998579999999</v>
      </c>
      <c r="Y2046" s="113">
        <f t="shared" si="994"/>
        <v>0</v>
      </c>
      <c r="Z2046" s="125" t="str">
        <f t="shared" si="971"/>
        <v>J=</v>
      </c>
      <c r="AA2046" s="118">
        <f t="shared" si="972"/>
        <v>46195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>
        <f t="shared" si="969"/>
        <v>46192</v>
      </c>
      <c r="B2047" s="113">
        <f t="shared" si="976"/>
        <v>1616.2208155799999</v>
      </c>
      <c r="C2047" s="113">
        <f t="shared" si="977"/>
        <v>1118.26761816</v>
      </c>
      <c r="D2047" s="114">
        <f t="shared" si="978"/>
        <v>7245.38</v>
      </c>
      <c r="E2047" s="115">
        <f t="shared" si="974"/>
        <v>7276.54</v>
      </c>
      <c r="F2047" s="116">
        <f t="shared" si="975"/>
        <v>46132</v>
      </c>
      <c r="G2047" s="117">
        <f t="shared" si="979"/>
        <v>4.3006716003852752E-3</v>
      </c>
      <c r="H2047" s="118">
        <f t="shared" si="980"/>
        <v>46195</v>
      </c>
      <c r="I2047" s="118">
        <f t="shared" si="981"/>
        <v>46195</v>
      </c>
      <c r="J2047" s="119">
        <f t="shared" si="982"/>
        <v>22</v>
      </c>
      <c r="K2047" s="119">
        <f t="shared" si="983"/>
        <v>21</v>
      </c>
      <c r="L2047" s="8">
        <f t="shared" si="984"/>
        <v>1.00410478</v>
      </c>
      <c r="M2047" s="120">
        <f t="shared" si="985"/>
        <v>1.0043006699999999</v>
      </c>
      <c r="N2047" s="120">
        <f t="shared" si="986"/>
        <v>1.4247330489932837</v>
      </c>
      <c r="O2047" s="113">
        <f t="shared" si="987"/>
        <v>1.4305812600000001</v>
      </c>
      <c r="P2047" s="113">
        <f t="shared" si="988"/>
        <v>1599.7726981999999</v>
      </c>
      <c r="Q2047" s="11">
        <f t="shared" si="989"/>
        <v>0</v>
      </c>
      <c r="R2047" s="30">
        <f t="shared" si="990"/>
        <v>0</v>
      </c>
      <c r="S2047" s="8">
        <f t="shared" si="991"/>
        <v>0</v>
      </c>
      <c r="T2047" s="122">
        <f t="shared" si="970"/>
        <v>0.13059999999999999</v>
      </c>
      <c r="U2047" s="121">
        <f t="shared" si="992"/>
        <v>21</v>
      </c>
      <c r="V2047" s="121">
        <v>252</v>
      </c>
      <c r="W2047" s="120">
        <f t="shared" si="993"/>
        <v>1.010281534</v>
      </c>
      <c r="X2047" s="113">
        <f t="shared" si="973"/>
        <v>16.448117379999999</v>
      </c>
      <c r="Y2047" s="113">
        <f t="shared" si="994"/>
        <v>0</v>
      </c>
      <c r="Z2047" s="125" t="str">
        <f t="shared" si="971"/>
        <v>J=</v>
      </c>
      <c r="AA2047" s="118">
        <f t="shared" si="972"/>
        <v>46195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>
        <f t="shared" si="969"/>
        <v>46193</v>
      </c>
      <c r="B2048" s="113">
        <f t="shared" si="976"/>
        <v>1617.32372347</v>
      </c>
      <c r="C2048" s="113">
        <f t="shared" si="977"/>
        <v>1118.26761816</v>
      </c>
      <c r="D2048" s="114">
        <f t="shared" si="978"/>
        <v>7245.38</v>
      </c>
      <c r="E2048" s="115">
        <f t="shared" si="974"/>
        <v>7276.54</v>
      </c>
      <c r="F2048" s="116">
        <f t="shared" si="975"/>
        <v>46132</v>
      </c>
      <c r="G2048" s="117">
        <f t="shared" si="979"/>
        <v>4.3006716003852752E-3</v>
      </c>
      <c r="H2048" s="118">
        <f t="shared" si="980"/>
        <v>46223</v>
      </c>
      <c r="I2048" s="118">
        <f t="shared" si="981"/>
        <v>46195</v>
      </c>
      <c r="J2048" s="119">
        <f t="shared" si="982"/>
        <v>22</v>
      </c>
      <c r="K2048" s="119">
        <f t="shared" si="983"/>
        <v>22</v>
      </c>
      <c r="L2048" s="8">
        <f t="shared" si="984"/>
        <v>1.0043006699999999</v>
      </c>
      <c r="M2048" s="120">
        <f t="shared" si="985"/>
        <v>1.0043006699999999</v>
      </c>
      <c r="N2048" s="120">
        <f t="shared" si="986"/>
        <v>1.4247330489932837</v>
      </c>
      <c r="O2048" s="113">
        <f t="shared" si="987"/>
        <v>1.4308603499999999</v>
      </c>
      <c r="P2048" s="113">
        <f t="shared" si="988"/>
        <v>1600.08479551</v>
      </c>
      <c r="Q2048" s="11">
        <f t="shared" si="989"/>
        <v>0</v>
      </c>
      <c r="R2048" s="30">
        <f t="shared" si="990"/>
        <v>0</v>
      </c>
      <c r="S2048" s="8">
        <f t="shared" si="991"/>
        <v>0</v>
      </c>
      <c r="T2048" s="122">
        <f t="shared" si="970"/>
        <v>0.13059999999999999</v>
      </c>
      <c r="U2048" s="121">
        <f t="shared" si="992"/>
        <v>22</v>
      </c>
      <c r="V2048" s="121">
        <v>252</v>
      </c>
      <c r="W2048" s="120">
        <f t="shared" si="993"/>
        <v>1.0107737590000001</v>
      </c>
      <c r="X2048" s="113">
        <f t="shared" si="973"/>
        <v>17.238927960000002</v>
      </c>
      <c r="Y2048" s="113">
        <f t="shared" si="994"/>
        <v>0</v>
      </c>
      <c r="Z2048" s="125" t="str">
        <f t="shared" si="971"/>
        <v>J=</v>
      </c>
      <c r="AA2048" s="118">
        <f t="shared" si="972"/>
        <v>46195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>
        <f t="shared" si="969"/>
        <v>46194</v>
      </c>
      <c r="B2049" s="113">
        <f t="shared" si="976"/>
        <v>1617.32372347</v>
      </c>
      <c r="C2049" s="113">
        <f t="shared" si="977"/>
        <v>1118.26761816</v>
      </c>
      <c r="D2049" s="114">
        <f t="shared" si="978"/>
        <v>7245.38</v>
      </c>
      <c r="E2049" s="115">
        <f t="shared" si="974"/>
        <v>7276.54</v>
      </c>
      <c r="F2049" s="116">
        <f t="shared" si="975"/>
        <v>46132</v>
      </c>
      <c r="G2049" s="117">
        <f t="shared" si="979"/>
        <v>4.3006716003852752E-3</v>
      </c>
      <c r="H2049" s="118">
        <f t="shared" si="980"/>
        <v>46223</v>
      </c>
      <c r="I2049" s="118">
        <f t="shared" si="981"/>
        <v>46195</v>
      </c>
      <c r="J2049" s="119">
        <f t="shared" si="982"/>
        <v>22</v>
      </c>
      <c r="K2049" s="119">
        <f t="shared" si="983"/>
        <v>22</v>
      </c>
      <c r="L2049" s="8">
        <f t="shared" si="984"/>
        <v>1.0043006699999999</v>
      </c>
      <c r="M2049" s="120">
        <f t="shared" si="985"/>
        <v>1.0043006699999999</v>
      </c>
      <c r="N2049" s="120">
        <f t="shared" si="986"/>
        <v>1.4247330489932837</v>
      </c>
      <c r="O2049" s="113">
        <f t="shared" si="987"/>
        <v>1.4308603499999999</v>
      </c>
      <c r="P2049" s="113">
        <f t="shared" si="988"/>
        <v>1600.08479551</v>
      </c>
      <c r="Q2049" s="11">
        <f t="shared" si="989"/>
        <v>0</v>
      </c>
      <c r="R2049" s="30">
        <f t="shared" si="990"/>
        <v>0</v>
      </c>
      <c r="S2049" s="8">
        <f t="shared" si="991"/>
        <v>0</v>
      </c>
      <c r="T2049" s="122">
        <f t="shared" si="970"/>
        <v>0.13059999999999999</v>
      </c>
      <c r="U2049" s="121">
        <f t="shared" si="992"/>
        <v>22</v>
      </c>
      <c r="V2049" s="121">
        <v>252</v>
      </c>
      <c r="W2049" s="120">
        <f t="shared" si="993"/>
        <v>1.0107737590000001</v>
      </c>
      <c r="X2049" s="113">
        <f t="shared" si="973"/>
        <v>17.238927960000002</v>
      </c>
      <c r="Y2049" s="113">
        <f t="shared" si="994"/>
        <v>0</v>
      </c>
      <c r="Z2049" s="125" t="str">
        <f t="shared" si="971"/>
        <v>J=</v>
      </c>
      <c r="AA2049" s="118">
        <f t="shared" si="972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>
        <f t="shared" si="969"/>
        <v>46195</v>
      </c>
      <c r="B2050" s="113">
        <f t="shared" si="976"/>
        <v>1617.32372347</v>
      </c>
      <c r="C2050" s="113">
        <f t="shared" si="977"/>
        <v>1118.26761816</v>
      </c>
      <c r="D2050" s="114">
        <f t="shared" si="978"/>
        <v>7245.38</v>
      </c>
      <c r="E2050" s="115">
        <f t="shared" si="974"/>
        <v>7276.54</v>
      </c>
      <c r="F2050" s="116">
        <f t="shared" si="975"/>
        <v>46132</v>
      </c>
      <c r="G2050" s="117">
        <f t="shared" si="979"/>
        <v>4.3006716003852752E-3</v>
      </c>
      <c r="H2050" s="118">
        <f t="shared" si="980"/>
        <v>46223</v>
      </c>
      <c r="I2050" s="118">
        <f t="shared" si="981"/>
        <v>46195</v>
      </c>
      <c r="J2050" s="119">
        <f t="shared" si="982"/>
        <v>22</v>
      </c>
      <c r="K2050" s="119">
        <f t="shared" si="983"/>
        <v>22</v>
      </c>
      <c r="L2050" s="8">
        <f t="shared" si="984"/>
        <v>1.0043006699999999</v>
      </c>
      <c r="M2050" s="120">
        <f t="shared" si="985"/>
        <v>1.0043006699999999</v>
      </c>
      <c r="N2050" s="120">
        <f t="shared" si="986"/>
        <v>1.4247330489932837</v>
      </c>
      <c r="O2050" s="113">
        <f t="shared" si="987"/>
        <v>1.4308603499999999</v>
      </c>
      <c r="P2050" s="113">
        <f t="shared" si="988"/>
        <v>1600.08479551</v>
      </c>
      <c r="Q2050" s="11">
        <f t="shared" si="989"/>
        <v>67</v>
      </c>
      <c r="R2050" s="30">
        <f t="shared" si="990"/>
        <v>0</v>
      </c>
      <c r="S2050" s="8">
        <f t="shared" si="991"/>
        <v>0</v>
      </c>
      <c r="T2050" s="122">
        <f t="shared" si="970"/>
        <v>0.13059999999999999</v>
      </c>
      <c r="U2050" s="121">
        <f t="shared" si="992"/>
        <v>22</v>
      </c>
      <c r="V2050" s="121">
        <v>252</v>
      </c>
      <c r="W2050" s="120">
        <f t="shared" si="993"/>
        <v>1.0107737590000001</v>
      </c>
      <c r="X2050" s="113">
        <f t="shared" si="973"/>
        <v>17.238927960000002</v>
      </c>
      <c r="Y2050" s="113">
        <f t="shared" si="994"/>
        <v>17.238927960000002</v>
      </c>
      <c r="Z2050" s="125" t="str">
        <f t="shared" si="971"/>
        <v>J=</v>
      </c>
      <c r="AA2050" s="118">
        <f t="shared" si="972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>
        <f t="shared" si="969"/>
        <v>46196</v>
      </c>
      <c r="B2051" s="113">
        <f t="shared" si="976"/>
        <v>1601.2079137800001</v>
      </c>
      <c r="C2051" s="113">
        <f t="shared" si="977"/>
        <v>1118.26761816</v>
      </c>
      <c r="D2051" s="114">
        <f t="shared" si="978"/>
        <v>7245.38</v>
      </c>
      <c r="E2051" s="115">
        <f t="shared" si="974"/>
        <v>7276.54</v>
      </c>
      <c r="F2051" s="116">
        <f t="shared" si="975"/>
        <v>46164</v>
      </c>
      <c r="G2051" s="117">
        <f t="shared" si="979"/>
        <v>4.3006716003852752E-3</v>
      </c>
      <c r="H2051" s="118">
        <f t="shared" si="980"/>
        <v>46223</v>
      </c>
      <c r="I2051" s="118">
        <f t="shared" si="981"/>
        <v>46223</v>
      </c>
      <c r="J2051" s="119">
        <f t="shared" si="982"/>
        <v>20</v>
      </c>
      <c r="K2051" s="119">
        <f t="shared" si="983"/>
        <v>1</v>
      </c>
      <c r="L2051" s="8">
        <f t="shared" si="984"/>
        <v>1.0002145899999999</v>
      </c>
      <c r="M2051" s="120">
        <f t="shared" si="985"/>
        <v>1.0043006699999999</v>
      </c>
      <c r="N2051" s="120">
        <f t="shared" si="986"/>
        <v>1.4308603556750974</v>
      </c>
      <c r="O2051" s="113">
        <f t="shared" si="987"/>
        <v>1.4311674000000001</v>
      </c>
      <c r="P2051" s="113">
        <f t="shared" si="988"/>
        <v>1600.4281595800001</v>
      </c>
      <c r="Q2051" s="11">
        <f t="shared" si="989"/>
        <v>0</v>
      </c>
      <c r="R2051" s="30">
        <f t="shared" si="990"/>
        <v>0</v>
      </c>
      <c r="S2051" s="8">
        <f t="shared" si="991"/>
        <v>0</v>
      </c>
      <c r="T2051" s="122">
        <f t="shared" si="970"/>
        <v>0.13059999999999999</v>
      </c>
      <c r="U2051" s="121">
        <f t="shared" si="992"/>
        <v>1</v>
      </c>
      <c r="V2051" s="121">
        <v>252</v>
      </c>
      <c r="W2051" s="120">
        <f t="shared" si="993"/>
        <v>1.000487216</v>
      </c>
      <c r="X2051" s="113">
        <f t="shared" si="973"/>
        <v>0.77975419999999995</v>
      </c>
      <c r="Y2051" s="113">
        <f t="shared" si="994"/>
        <v>0</v>
      </c>
      <c r="Z2051" s="125" t="str">
        <f t="shared" si="971"/>
        <v>J=</v>
      </c>
      <c r="AA2051" s="118">
        <f t="shared" si="972"/>
        <v>46223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>
        <f t="shared" si="969"/>
        <v>46197</v>
      </c>
      <c r="B2052" s="113">
        <f t="shared" si="976"/>
        <v>1602.3318243800002</v>
      </c>
      <c r="C2052" s="113">
        <f t="shared" si="977"/>
        <v>1118.26761816</v>
      </c>
      <c r="D2052" s="114">
        <f t="shared" si="978"/>
        <v>7245.38</v>
      </c>
      <c r="E2052" s="115">
        <f t="shared" si="974"/>
        <v>7276.54</v>
      </c>
      <c r="F2052" s="116">
        <f t="shared" si="975"/>
        <v>46164</v>
      </c>
      <c r="G2052" s="117">
        <f t="shared" si="979"/>
        <v>4.3006716003852752E-3</v>
      </c>
      <c r="H2052" s="118">
        <f t="shared" si="980"/>
        <v>46223</v>
      </c>
      <c r="I2052" s="118">
        <f t="shared" si="981"/>
        <v>46223</v>
      </c>
      <c r="J2052" s="119">
        <f t="shared" si="982"/>
        <v>20</v>
      </c>
      <c r="K2052" s="119">
        <f t="shared" si="983"/>
        <v>2</v>
      </c>
      <c r="L2052" s="8">
        <f t="shared" si="984"/>
        <v>1.0004292299999999</v>
      </c>
      <c r="M2052" s="120">
        <f t="shared" si="985"/>
        <v>1.0043006699999999</v>
      </c>
      <c r="N2052" s="120">
        <f t="shared" si="986"/>
        <v>1.4308603556750974</v>
      </c>
      <c r="O2052" s="113">
        <f t="shared" si="987"/>
        <v>1.4314745200000001</v>
      </c>
      <c r="P2052" s="113">
        <f t="shared" si="988"/>
        <v>1600.7716019300001</v>
      </c>
      <c r="Q2052" s="11">
        <f t="shared" si="989"/>
        <v>0</v>
      </c>
      <c r="R2052" s="30">
        <f t="shared" si="990"/>
        <v>0</v>
      </c>
      <c r="S2052" s="8">
        <f t="shared" si="991"/>
        <v>0</v>
      </c>
      <c r="T2052" s="122">
        <f t="shared" si="970"/>
        <v>0.13059999999999999</v>
      </c>
      <c r="U2052" s="121">
        <f t="shared" si="992"/>
        <v>2</v>
      </c>
      <c r="V2052" s="121">
        <v>252</v>
      </c>
      <c r="W2052" s="120">
        <f t="shared" si="993"/>
        <v>1.0009746690000001</v>
      </c>
      <c r="X2052" s="113">
        <f t="shared" si="973"/>
        <v>1.5602224499999999</v>
      </c>
      <c r="Y2052" s="113">
        <f t="shared" si="994"/>
        <v>0</v>
      </c>
      <c r="Z2052" s="125" t="str">
        <f t="shared" si="971"/>
        <v>J=</v>
      </c>
      <c r="AA2052" s="118">
        <f t="shared" si="972"/>
        <v>46223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>
        <f t="shared" si="969"/>
        <v>46198</v>
      </c>
      <c r="B2053" s="113">
        <f t="shared" si="976"/>
        <v>1603.4565276599999</v>
      </c>
      <c r="C2053" s="113">
        <f t="shared" si="977"/>
        <v>1118.26761816</v>
      </c>
      <c r="D2053" s="114">
        <f t="shared" si="978"/>
        <v>7245.38</v>
      </c>
      <c r="E2053" s="115">
        <f t="shared" si="974"/>
        <v>7276.54</v>
      </c>
      <c r="F2053" s="116">
        <f t="shared" si="975"/>
        <v>46164</v>
      </c>
      <c r="G2053" s="117">
        <f t="shared" si="979"/>
        <v>4.3006716003852752E-3</v>
      </c>
      <c r="H2053" s="118">
        <f t="shared" si="980"/>
        <v>46223</v>
      </c>
      <c r="I2053" s="118">
        <f t="shared" si="981"/>
        <v>46223</v>
      </c>
      <c r="J2053" s="119">
        <f t="shared" si="982"/>
        <v>20</v>
      </c>
      <c r="K2053" s="119">
        <f t="shared" si="983"/>
        <v>3</v>
      </c>
      <c r="L2053" s="8">
        <f t="shared" si="984"/>
        <v>1.0006439199999999</v>
      </c>
      <c r="M2053" s="120">
        <f t="shared" si="985"/>
        <v>1.0043006699999999</v>
      </c>
      <c r="N2053" s="120">
        <f t="shared" si="986"/>
        <v>1.4308603556750974</v>
      </c>
      <c r="O2053" s="113">
        <f t="shared" si="987"/>
        <v>1.4317817100000001</v>
      </c>
      <c r="P2053" s="113">
        <f t="shared" si="988"/>
        <v>1601.1151225599999</v>
      </c>
      <c r="Q2053" s="11">
        <f t="shared" si="989"/>
        <v>0</v>
      </c>
      <c r="R2053" s="30">
        <f t="shared" si="990"/>
        <v>0</v>
      </c>
      <c r="S2053" s="8">
        <f t="shared" si="991"/>
        <v>0</v>
      </c>
      <c r="T2053" s="122">
        <f t="shared" si="970"/>
        <v>0.13059999999999999</v>
      </c>
      <c r="U2053" s="121">
        <f t="shared" si="992"/>
        <v>3</v>
      </c>
      <c r="V2053" s="121">
        <v>252</v>
      </c>
      <c r="W2053" s="120">
        <f t="shared" si="993"/>
        <v>1.001462359</v>
      </c>
      <c r="X2053" s="113">
        <f t="shared" si="973"/>
        <v>2.3414050999999998</v>
      </c>
      <c r="Y2053" s="113">
        <f t="shared" si="994"/>
        <v>0</v>
      </c>
      <c r="Z2053" s="125" t="str">
        <f t="shared" si="971"/>
        <v>J=</v>
      </c>
      <c r="AA2053" s="118">
        <f t="shared" si="972"/>
        <v>46223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>
        <f t="shared" si="969"/>
        <v>46199</v>
      </c>
      <c r="B2054" s="113">
        <f t="shared" si="976"/>
        <v>1604.5820159899999</v>
      </c>
      <c r="C2054" s="113">
        <f t="shared" si="977"/>
        <v>1118.26761816</v>
      </c>
      <c r="D2054" s="114">
        <f t="shared" si="978"/>
        <v>7245.38</v>
      </c>
      <c r="E2054" s="115">
        <f t="shared" si="974"/>
        <v>7276.54</v>
      </c>
      <c r="F2054" s="116">
        <f t="shared" si="975"/>
        <v>46164</v>
      </c>
      <c r="G2054" s="117">
        <f t="shared" si="979"/>
        <v>4.3006716003852752E-3</v>
      </c>
      <c r="H2054" s="118">
        <f t="shared" si="980"/>
        <v>46223</v>
      </c>
      <c r="I2054" s="118">
        <f t="shared" si="981"/>
        <v>46223</v>
      </c>
      <c r="J2054" s="119">
        <f t="shared" si="982"/>
        <v>20</v>
      </c>
      <c r="K2054" s="119">
        <f t="shared" si="983"/>
        <v>4</v>
      </c>
      <c r="L2054" s="8">
        <f t="shared" si="984"/>
        <v>1.0008586500000001</v>
      </c>
      <c r="M2054" s="120">
        <f t="shared" si="985"/>
        <v>1.0043006699999999</v>
      </c>
      <c r="N2054" s="120">
        <f t="shared" si="986"/>
        <v>1.4308603556750974</v>
      </c>
      <c r="O2054" s="113">
        <f t="shared" si="987"/>
        <v>1.43208896</v>
      </c>
      <c r="P2054" s="113">
        <f t="shared" si="988"/>
        <v>1601.45871029</v>
      </c>
      <c r="Q2054" s="11">
        <f t="shared" si="989"/>
        <v>0</v>
      </c>
      <c r="R2054" s="30">
        <f t="shared" si="990"/>
        <v>0</v>
      </c>
      <c r="S2054" s="8">
        <f t="shared" si="991"/>
        <v>0</v>
      </c>
      <c r="T2054" s="122">
        <f t="shared" si="970"/>
        <v>0.13059999999999999</v>
      </c>
      <c r="U2054" s="121">
        <f t="shared" si="992"/>
        <v>4</v>
      </c>
      <c r="V2054" s="121">
        <v>252</v>
      </c>
      <c r="W2054" s="120">
        <f t="shared" si="993"/>
        <v>1.001950288</v>
      </c>
      <c r="X2054" s="113">
        <f t="shared" si="973"/>
        <v>3.1233057</v>
      </c>
      <c r="Y2054" s="113">
        <f t="shared" si="994"/>
        <v>0</v>
      </c>
      <c r="Z2054" s="125" t="str">
        <f t="shared" si="971"/>
        <v>J=</v>
      </c>
      <c r="AA2054" s="118">
        <f t="shared" si="972"/>
        <v>46223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>
        <f t="shared" si="969"/>
        <v>46200</v>
      </c>
      <c r="B2055" s="113">
        <f t="shared" si="976"/>
        <v>1605.7082977</v>
      </c>
      <c r="C2055" s="113">
        <f t="shared" si="977"/>
        <v>1118.26761816</v>
      </c>
      <c r="D2055" s="114">
        <f t="shared" si="978"/>
        <v>7245.38</v>
      </c>
      <c r="E2055" s="115">
        <f t="shared" si="974"/>
        <v>7276.54</v>
      </c>
      <c r="F2055" s="116">
        <f t="shared" si="975"/>
        <v>46164</v>
      </c>
      <c r="G2055" s="117">
        <f t="shared" si="979"/>
        <v>4.3006716003852752E-3</v>
      </c>
      <c r="H2055" s="118">
        <f t="shared" si="980"/>
        <v>46223</v>
      </c>
      <c r="I2055" s="118">
        <f t="shared" si="981"/>
        <v>46223</v>
      </c>
      <c r="J2055" s="119">
        <f t="shared" si="982"/>
        <v>20</v>
      </c>
      <c r="K2055" s="119">
        <f t="shared" si="983"/>
        <v>5</v>
      </c>
      <c r="L2055" s="8">
        <f t="shared" si="984"/>
        <v>1.0010734299999999</v>
      </c>
      <c r="M2055" s="120">
        <f t="shared" si="985"/>
        <v>1.0043006699999999</v>
      </c>
      <c r="N2055" s="120">
        <f t="shared" si="986"/>
        <v>1.4308603556750974</v>
      </c>
      <c r="O2055" s="113">
        <f t="shared" si="987"/>
        <v>1.4323962800000001</v>
      </c>
      <c r="P2055" s="113">
        <f t="shared" si="988"/>
        <v>1601.80237629</v>
      </c>
      <c r="Q2055" s="11">
        <f t="shared" si="989"/>
        <v>0</v>
      </c>
      <c r="R2055" s="30">
        <f t="shared" si="990"/>
        <v>0</v>
      </c>
      <c r="S2055" s="8">
        <f t="shared" si="991"/>
        <v>0</v>
      </c>
      <c r="T2055" s="122">
        <f t="shared" si="970"/>
        <v>0.13059999999999999</v>
      </c>
      <c r="U2055" s="121">
        <f t="shared" si="992"/>
        <v>5</v>
      </c>
      <c r="V2055" s="121">
        <v>252</v>
      </c>
      <c r="W2055" s="120">
        <f t="shared" si="993"/>
        <v>1.002438454</v>
      </c>
      <c r="X2055" s="113">
        <f t="shared" si="973"/>
        <v>3.9059214099999999</v>
      </c>
      <c r="Y2055" s="113">
        <f t="shared" si="994"/>
        <v>0</v>
      </c>
      <c r="Z2055" s="125" t="str">
        <f t="shared" si="971"/>
        <v>J=</v>
      </c>
      <c r="AA2055" s="118">
        <f t="shared" si="972"/>
        <v>46223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>
        <f t="shared" si="969"/>
        <v>46201</v>
      </c>
      <c r="B2056" s="113">
        <f t="shared" si="976"/>
        <v>1605.7082977</v>
      </c>
      <c r="C2056" s="113">
        <f t="shared" si="977"/>
        <v>1118.26761816</v>
      </c>
      <c r="D2056" s="114">
        <f t="shared" si="978"/>
        <v>7245.38</v>
      </c>
      <c r="E2056" s="115">
        <f t="shared" si="974"/>
        <v>7276.54</v>
      </c>
      <c r="F2056" s="116">
        <f t="shared" si="975"/>
        <v>46164</v>
      </c>
      <c r="G2056" s="117">
        <f t="shared" si="979"/>
        <v>4.3006716003852752E-3</v>
      </c>
      <c r="H2056" s="118">
        <f t="shared" si="980"/>
        <v>46223</v>
      </c>
      <c r="I2056" s="118">
        <f t="shared" si="981"/>
        <v>46223</v>
      </c>
      <c r="J2056" s="119">
        <f t="shared" si="982"/>
        <v>20</v>
      </c>
      <c r="K2056" s="119">
        <f t="shared" si="983"/>
        <v>5</v>
      </c>
      <c r="L2056" s="8">
        <f t="shared" si="984"/>
        <v>1.0010734299999999</v>
      </c>
      <c r="M2056" s="120">
        <f t="shared" si="985"/>
        <v>1.0043006699999999</v>
      </c>
      <c r="N2056" s="120">
        <f t="shared" si="986"/>
        <v>1.4308603556750974</v>
      </c>
      <c r="O2056" s="113">
        <f t="shared" si="987"/>
        <v>1.4323962800000001</v>
      </c>
      <c r="P2056" s="113">
        <f t="shared" si="988"/>
        <v>1601.80237629</v>
      </c>
      <c r="Q2056" s="11">
        <f t="shared" si="989"/>
        <v>0</v>
      </c>
      <c r="R2056" s="30">
        <f t="shared" si="990"/>
        <v>0</v>
      </c>
      <c r="S2056" s="8">
        <f t="shared" si="991"/>
        <v>0</v>
      </c>
      <c r="T2056" s="122">
        <f t="shared" si="970"/>
        <v>0.13059999999999999</v>
      </c>
      <c r="U2056" s="121">
        <f t="shared" si="992"/>
        <v>5</v>
      </c>
      <c r="V2056" s="121">
        <v>252</v>
      </c>
      <c r="W2056" s="120">
        <f t="shared" si="993"/>
        <v>1.002438454</v>
      </c>
      <c r="X2056" s="113">
        <f t="shared" si="973"/>
        <v>3.9059214099999999</v>
      </c>
      <c r="Y2056" s="113">
        <f t="shared" si="994"/>
        <v>0</v>
      </c>
      <c r="Z2056" s="125" t="str">
        <f t="shared" si="971"/>
        <v>J=</v>
      </c>
      <c r="AA2056" s="118">
        <f t="shared" si="972"/>
        <v>46223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>
        <f t="shared" si="969"/>
        <v>46202</v>
      </c>
      <c r="B2057" s="113">
        <f t="shared" si="976"/>
        <v>1605.7082977</v>
      </c>
      <c r="C2057" s="113">
        <f t="shared" si="977"/>
        <v>1118.26761816</v>
      </c>
      <c r="D2057" s="114">
        <f t="shared" si="978"/>
        <v>7245.38</v>
      </c>
      <c r="E2057" s="115">
        <f t="shared" si="974"/>
        <v>7276.54</v>
      </c>
      <c r="F2057" s="116">
        <f t="shared" si="975"/>
        <v>46164</v>
      </c>
      <c r="G2057" s="117">
        <f t="shared" si="979"/>
        <v>4.3006716003852752E-3</v>
      </c>
      <c r="H2057" s="118">
        <f t="shared" si="980"/>
        <v>46223</v>
      </c>
      <c r="I2057" s="118">
        <f t="shared" si="981"/>
        <v>46223</v>
      </c>
      <c r="J2057" s="119">
        <f t="shared" si="982"/>
        <v>20</v>
      </c>
      <c r="K2057" s="119">
        <f t="shared" si="983"/>
        <v>5</v>
      </c>
      <c r="L2057" s="8">
        <f t="shared" si="984"/>
        <v>1.0010734299999999</v>
      </c>
      <c r="M2057" s="120">
        <f t="shared" si="985"/>
        <v>1.0043006699999999</v>
      </c>
      <c r="N2057" s="120">
        <f t="shared" si="986"/>
        <v>1.4308603556750974</v>
      </c>
      <c r="O2057" s="113">
        <f t="shared" si="987"/>
        <v>1.4323962800000001</v>
      </c>
      <c r="P2057" s="113">
        <f t="shared" si="988"/>
        <v>1601.80237629</v>
      </c>
      <c r="Q2057" s="11">
        <f t="shared" si="989"/>
        <v>0</v>
      </c>
      <c r="R2057" s="30">
        <f t="shared" si="990"/>
        <v>0</v>
      </c>
      <c r="S2057" s="8">
        <f t="shared" si="991"/>
        <v>0</v>
      </c>
      <c r="T2057" s="122">
        <f t="shared" si="970"/>
        <v>0.13059999999999999</v>
      </c>
      <c r="U2057" s="121">
        <f t="shared" si="992"/>
        <v>5</v>
      </c>
      <c r="V2057" s="121">
        <v>252</v>
      </c>
      <c r="W2057" s="120">
        <f t="shared" si="993"/>
        <v>1.002438454</v>
      </c>
      <c r="X2057" s="113">
        <f t="shared" si="973"/>
        <v>3.9059214099999999</v>
      </c>
      <c r="Y2057" s="113">
        <f t="shared" si="994"/>
        <v>0</v>
      </c>
      <c r="Z2057" s="125" t="str">
        <f t="shared" si="971"/>
        <v>J=</v>
      </c>
      <c r="AA2057" s="118">
        <f t="shared" si="972"/>
        <v>46223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>
        <f t="shared" si="969"/>
        <v>46203</v>
      </c>
      <c r="B2058" s="113">
        <f t="shared" si="976"/>
        <v>1606.8353731499999</v>
      </c>
      <c r="C2058" s="113">
        <f t="shared" si="977"/>
        <v>1118.26761816</v>
      </c>
      <c r="D2058" s="114">
        <f t="shared" si="978"/>
        <v>7245.38</v>
      </c>
      <c r="E2058" s="115">
        <f t="shared" si="974"/>
        <v>7276.54</v>
      </c>
      <c r="F2058" s="116">
        <f t="shared" si="975"/>
        <v>46164</v>
      </c>
      <c r="G2058" s="117">
        <f t="shared" si="979"/>
        <v>4.3006716003852752E-3</v>
      </c>
      <c r="H2058" s="118">
        <f t="shared" si="980"/>
        <v>46223</v>
      </c>
      <c r="I2058" s="118">
        <f t="shared" si="981"/>
        <v>46223</v>
      </c>
      <c r="J2058" s="119">
        <f t="shared" si="982"/>
        <v>20</v>
      </c>
      <c r="K2058" s="119">
        <f t="shared" si="983"/>
        <v>6</v>
      </c>
      <c r="L2058" s="8">
        <f t="shared" si="984"/>
        <v>1.0012882599999999</v>
      </c>
      <c r="M2058" s="120">
        <f t="shared" si="985"/>
        <v>1.0043006699999999</v>
      </c>
      <c r="N2058" s="120">
        <f t="shared" si="986"/>
        <v>1.4308603556750974</v>
      </c>
      <c r="O2058" s="113">
        <f t="shared" si="987"/>
        <v>1.43270367</v>
      </c>
      <c r="P2058" s="113">
        <f t="shared" si="988"/>
        <v>1602.14612057</v>
      </c>
      <c r="Q2058" s="11">
        <f t="shared" si="989"/>
        <v>0</v>
      </c>
      <c r="R2058" s="30">
        <f t="shared" si="990"/>
        <v>0</v>
      </c>
      <c r="S2058" s="8">
        <f t="shared" si="991"/>
        <v>0</v>
      </c>
      <c r="T2058" s="122">
        <f t="shared" si="970"/>
        <v>0.13059999999999999</v>
      </c>
      <c r="U2058" s="121">
        <f t="shared" si="992"/>
        <v>6</v>
      </c>
      <c r="V2058" s="121">
        <v>252</v>
      </c>
      <c r="W2058" s="120">
        <f t="shared" si="993"/>
        <v>1.0029268570000001</v>
      </c>
      <c r="X2058" s="113">
        <f t="shared" si="973"/>
        <v>4.6892525799999998</v>
      </c>
      <c r="Y2058" s="113">
        <f t="shared" si="994"/>
        <v>0</v>
      </c>
      <c r="Z2058" s="125" t="str">
        <f t="shared" si="971"/>
        <v>J=</v>
      </c>
      <c r="AA2058" s="118">
        <f t="shared" si="972"/>
        <v>46223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>
        <f t="shared" ref="A2059:A2122" si="995">(A2058+1)</f>
        <v>46204</v>
      </c>
      <c r="B2059" s="113">
        <f t="shared" si="976"/>
        <v>1607.9632347100001</v>
      </c>
      <c r="C2059" s="113">
        <f t="shared" si="977"/>
        <v>1118.26761816</v>
      </c>
      <c r="D2059" s="114">
        <f t="shared" si="978"/>
        <v>7245.38</v>
      </c>
      <c r="E2059" s="115">
        <f t="shared" si="974"/>
        <v>7276.54</v>
      </c>
      <c r="F2059" s="116">
        <f t="shared" si="975"/>
        <v>46164</v>
      </c>
      <c r="G2059" s="117">
        <f t="shared" si="979"/>
        <v>4.3006716003852752E-3</v>
      </c>
      <c r="H2059" s="118">
        <f t="shared" si="980"/>
        <v>46223</v>
      </c>
      <c r="I2059" s="118">
        <f t="shared" si="981"/>
        <v>46223</v>
      </c>
      <c r="J2059" s="119">
        <f t="shared" si="982"/>
        <v>20</v>
      </c>
      <c r="K2059" s="119">
        <f t="shared" si="983"/>
        <v>7</v>
      </c>
      <c r="L2059" s="8">
        <f t="shared" si="984"/>
        <v>1.0015031299999999</v>
      </c>
      <c r="M2059" s="120">
        <f t="shared" si="985"/>
        <v>1.0043006699999999</v>
      </c>
      <c r="N2059" s="120">
        <f t="shared" si="986"/>
        <v>1.4308603556750974</v>
      </c>
      <c r="O2059" s="113">
        <f t="shared" si="987"/>
        <v>1.43301112</v>
      </c>
      <c r="P2059" s="113">
        <f t="shared" si="988"/>
        <v>1602.48993195</v>
      </c>
      <c r="Q2059" s="11">
        <f t="shared" si="989"/>
        <v>0</v>
      </c>
      <c r="R2059" s="30">
        <f t="shared" si="990"/>
        <v>0</v>
      </c>
      <c r="S2059" s="8">
        <f t="shared" si="991"/>
        <v>0</v>
      </c>
      <c r="T2059" s="122">
        <f t="shared" ref="T2059:T2122" si="996">(T2058)</f>
        <v>0.13059999999999999</v>
      </c>
      <c r="U2059" s="121">
        <f t="shared" si="992"/>
        <v>7</v>
      </c>
      <c r="V2059" s="121">
        <v>252</v>
      </c>
      <c r="W2059" s="120">
        <f t="shared" si="993"/>
        <v>1.0034154989999999</v>
      </c>
      <c r="X2059" s="113">
        <f t="shared" si="973"/>
        <v>5.4733027600000002</v>
      </c>
      <c r="Y2059" s="113">
        <f t="shared" si="994"/>
        <v>0</v>
      </c>
      <c r="Z2059" s="125" t="str">
        <f t="shared" si="971"/>
        <v>J=</v>
      </c>
      <c r="AA2059" s="118">
        <f t="shared" si="972"/>
        <v>46223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>
        <f t="shared" si="995"/>
        <v>46205</v>
      </c>
      <c r="B2060" s="113">
        <f t="shared" si="976"/>
        <v>1609.0918923200002</v>
      </c>
      <c r="C2060" s="113">
        <f t="shared" si="977"/>
        <v>1118.26761816</v>
      </c>
      <c r="D2060" s="114">
        <f t="shared" si="978"/>
        <v>7245.38</v>
      </c>
      <c r="E2060" s="115">
        <f t="shared" si="974"/>
        <v>7276.54</v>
      </c>
      <c r="F2060" s="116">
        <f t="shared" si="975"/>
        <v>46164</v>
      </c>
      <c r="G2060" s="117">
        <f t="shared" si="979"/>
        <v>4.3006716003852752E-3</v>
      </c>
      <c r="H2060" s="118">
        <f t="shared" si="980"/>
        <v>46223</v>
      </c>
      <c r="I2060" s="118">
        <f t="shared" si="981"/>
        <v>46223</v>
      </c>
      <c r="J2060" s="119">
        <f t="shared" si="982"/>
        <v>20</v>
      </c>
      <c r="K2060" s="119">
        <f t="shared" si="983"/>
        <v>8</v>
      </c>
      <c r="L2060" s="8">
        <f t="shared" si="984"/>
        <v>1.00171805</v>
      </c>
      <c r="M2060" s="120">
        <f t="shared" si="985"/>
        <v>1.0043006699999999</v>
      </c>
      <c r="N2060" s="120">
        <f t="shared" si="986"/>
        <v>1.4308603556750974</v>
      </c>
      <c r="O2060" s="113">
        <f t="shared" si="987"/>
        <v>1.43331864</v>
      </c>
      <c r="P2060" s="113">
        <f t="shared" si="988"/>
        <v>1602.8338216100001</v>
      </c>
      <c r="Q2060" s="11">
        <f t="shared" si="989"/>
        <v>0</v>
      </c>
      <c r="R2060" s="30">
        <f t="shared" si="990"/>
        <v>0</v>
      </c>
      <c r="S2060" s="8">
        <f t="shared" si="991"/>
        <v>0</v>
      </c>
      <c r="T2060" s="122">
        <f t="shared" si="996"/>
        <v>0.13059999999999999</v>
      </c>
      <c r="U2060" s="121">
        <f t="shared" si="992"/>
        <v>8</v>
      </c>
      <c r="V2060" s="121">
        <v>252</v>
      </c>
      <c r="W2060" s="120">
        <f t="shared" si="993"/>
        <v>1.003904379</v>
      </c>
      <c r="X2060" s="113">
        <f t="shared" si="973"/>
        <v>6.2580707100000001</v>
      </c>
      <c r="Y2060" s="113">
        <f t="shared" si="994"/>
        <v>0</v>
      </c>
      <c r="Z2060" s="125" t="str">
        <f t="shared" ref="Z2060:Z2123" si="997">IF($Q2059&gt;0,VLOOKUP($A2059,$AD$10:$AM$170,9),Z2059)</f>
        <v>J=</v>
      </c>
      <c r="AA2060" s="118">
        <f t="shared" ref="AA2060:AA2123" si="998">IF($Q2059&gt;0,VLOOKUP($A2059,$AD$10:$AM$170,10),AA2059)</f>
        <v>46223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>
        <f t="shared" si="995"/>
        <v>46206</v>
      </c>
      <c r="B2061" s="113">
        <f t="shared" si="976"/>
        <v>1610.22133512</v>
      </c>
      <c r="C2061" s="113">
        <f t="shared" si="977"/>
        <v>1118.26761816</v>
      </c>
      <c r="D2061" s="114">
        <f t="shared" si="978"/>
        <v>7245.38</v>
      </c>
      <c r="E2061" s="115">
        <f t="shared" si="974"/>
        <v>7276.54</v>
      </c>
      <c r="F2061" s="116">
        <f t="shared" si="975"/>
        <v>46164</v>
      </c>
      <c r="G2061" s="117">
        <f t="shared" si="979"/>
        <v>4.3006716003852752E-3</v>
      </c>
      <c r="H2061" s="118">
        <f t="shared" si="980"/>
        <v>46223</v>
      </c>
      <c r="I2061" s="118">
        <f t="shared" si="981"/>
        <v>46223</v>
      </c>
      <c r="J2061" s="119">
        <f t="shared" si="982"/>
        <v>20</v>
      </c>
      <c r="K2061" s="119">
        <f t="shared" si="983"/>
        <v>9</v>
      </c>
      <c r="L2061" s="8">
        <f t="shared" si="984"/>
        <v>1.0019330099999999</v>
      </c>
      <c r="M2061" s="120">
        <f t="shared" si="985"/>
        <v>1.0043006699999999</v>
      </c>
      <c r="N2061" s="120">
        <f t="shared" si="986"/>
        <v>1.4308603556750974</v>
      </c>
      <c r="O2061" s="113">
        <f t="shared" si="987"/>
        <v>1.4336262200000001</v>
      </c>
      <c r="P2061" s="113">
        <f t="shared" si="988"/>
        <v>1603.1777783699999</v>
      </c>
      <c r="Q2061" s="11">
        <f t="shared" si="989"/>
        <v>0</v>
      </c>
      <c r="R2061" s="30">
        <f t="shared" si="990"/>
        <v>0</v>
      </c>
      <c r="S2061" s="8">
        <f t="shared" si="991"/>
        <v>0</v>
      </c>
      <c r="T2061" s="122">
        <f t="shared" si="996"/>
        <v>0.13059999999999999</v>
      </c>
      <c r="U2061" s="121">
        <f t="shared" si="992"/>
        <v>9</v>
      </c>
      <c r="V2061" s="121">
        <v>252</v>
      </c>
      <c r="W2061" s="120">
        <f t="shared" si="993"/>
        <v>1.0043934969999999</v>
      </c>
      <c r="X2061" s="113">
        <f t="shared" si="973"/>
        <v>7.0435567499999996</v>
      </c>
      <c r="Y2061" s="113">
        <f t="shared" si="994"/>
        <v>0</v>
      </c>
      <c r="Z2061" s="125" t="str">
        <f t="shared" si="997"/>
        <v>J=</v>
      </c>
      <c r="AA2061" s="118">
        <f t="shared" si="998"/>
        <v>46223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>
        <f t="shared" si="995"/>
        <v>46207</v>
      </c>
      <c r="B2062" s="113">
        <f t="shared" si="976"/>
        <v>1611.35157469</v>
      </c>
      <c r="C2062" s="113">
        <f t="shared" si="977"/>
        <v>1118.26761816</v>
      </c>
      <c r="D2062" s="114">
        <f t="shared" si="978"/>
        <v>7245.38</v>
      </c>
      <c r="E2062" s="115">
        <f t="shared" si="974"/>
        <v>7276.54</v>
      </c>
      <c r="F2062" s="116">
        <f t="shared" si="975"/>
        <v>46164</v>
      </c>
      <c r="G2062" s="117">
        <f t="shared" si="979"/>
        <v>4.3006716003852752E-3</v>
      </c>
      <c r="H2062" s="118">
        <f t="shared" si="980"/>
        <v>46223</v>
      </c>
      <c r="I2062" s="118">
        <f t="shared" si="981"/>
        <v>46223</v>
      </c>
      <c r="J2062" s="119">
        <f t="shared" si="982"/>
        <v>20</v>
      </c>
      <c r="K2062" s="119">
        <f t="shared" si="983"/>
        <v>10</v>
      </c>
      <c r="L2062" s="8">
        <f t="shared" si="984"/>
        <v>1.0021480199999999</v>
      </c>
      <c r="M2062" s="120">
        <f t="shared" si="985"/>
        <v>1.0043006699999999</v>
      </c>
      <c r="N2062" s="120">
        <f t="shared" si="986"/>
        <v>1.4308603556750974</v>
      </c>
      <c r="O2062" s="113">
        <f t="shared" si="987"/>
        <v>1.4339338699999999</v>
      </c>
      <c r="P2062" s="113">
        <f t="shared" si="988"/>
        <v>1603.5218133999999</v>
      </c>
      <c r="Q2062" s="11">
        <f t="shared" si="989"/>
        <v>0</v>
      </c>
      <c r="R2062" s="30">
        <f t="shared" si="990"/>
        <v>0</v>
      </c>
      <c r="S2062" s="8">
        <f t="shared" si="991"/>
        <v>0</v>
      </c>
      <c r="T2062" s="122">
        <f t="shared" si="996"/>
        <v>0.13059999999999999</v>
      </c>
      <c r="U2062" s="121">
        <f t="shared" si="992"/>
        <v>10</v>
      </c>
      <c r="V2062" s="121">
        <v>252</v>
      </c>
      <c r="W2062" s="120">
        <f t="shared" si="993"/>
        <v>1.004882853</v>
      </c>
      <c r="X2062" s="113">
        <f t="shared" si="973"/>
        <v>7.8297612900000004</v>
      </c>
      <c r="Y2062" s="113">
        <f t="shared" si="994"/>
        <v>0</v>
      </c>
      <c r="Z2062" s="125" t="str">
        <f t="shared" si="997"/>
        <v>J=</v>
      </c>
      <c r="AA2062" s="118">
        <f t="shared" si="998"/>
        <v>46223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>
        <f t="shared" si="995"/>
        <v>46208</v>
      </c>
      <c r="B2063" s="113">
        <f t="shared" si="976"/>
        <v>1611.35157469</v>
      </c>
      <c r="C2063" s="113">
        <f t="shared" si="977"/>
        <v>1118.26761816</v>
      </c>
      <c r="D2063" s="114">
        <f t="shared" si="978"/>
        <v>7245.38</v>
      </c>
      <c r="E2063" s="115">
        <f t="shared" si="974"/>
        <v>7276.54</v>
      </c>
      <c r="F2063" s="116">
        <f t="shared" si="975"/>
        <v>46164</v>
      </c>
      <c r="G2063" s="117">
        <f t="shared" si="979"/>
        <v>4.3006716003852752E-3</v>
      </c>
      <c r="H2063" s="118">
        <f t="shared" si="980"/>
        <v>46223</v>
      </c>
      <c r="I2063" s="118">
        <f t="shared" si="981"/>
        <v>46223</v>
      </c>
      <c r="J2063" s="119">
        <f t="shared" si="982"/>
        <v>20</v>
      </c>
      <c r="K2063" s="119">
        <f t="shared" si="983"/>
        <v>10</v>
      </c>
      <c r="L2063" s="8">
        <f t="shared" si="984"/>
        <v>1.0021480199999999</v>
      </c>
      <c r="M2063" s="120">
        <f t="shared" si="985"/>
        <v>1.0043006699999999</v>
      </c>
      <c r="N2063" s="120">
        <f t="shared" si="986"/>
        <v>1.4308603556750974</v>
      </c>
      <c r="O2063" s="113">
        <f t="shared" si="987"/>
        <v>1.4339338699999999</v>
      </c>
      <c r="P2063" s="113">
        <f t="shared" si="988"/>
        <v>1603.5218133999999</v>
      </c>
      <c r="Q2063" s="11">
        <f t="shared" si="989"/>
        <v>0</v>
      </c>
      <c r="R2063" s="30">
        <f t="shared" si="990"/>
        <v>0</v>
      </c>
      <c r="S2063" s="8">
        <f t="shared" si="991"/>
        <v>0</v>
      </c>
      <c r="T2063" s="122">
        <f t="shared" si="996"/>
        <v>0.13059999999999999</v>
      </c>
      <c r="U2063" s="121">
        <f t="shared" si="992"/>
        <v>10</v>
      </c>
      <c r="V2063" s="121">
        <v>252</v>
      </c>
      <c r="W2063" s="120">
        <f t="shared" si="993"/>
        <v>1.004882853</v>
      </c>
      <c r="X2063" s="113">
        <f t="shared" si="973"/>
        <v>7.8297612900000004</v>
      </c>
      <c r="Y2063" s="113">
        <f t="shared" si="994"/>
        <v>0</v>
      </c>
      <c r="Z2063" s="125" t="str">
        <f t="shared" si="997"/>
        <v>J=</v>
      </c>
      <c r="AA2063" s="118">
        <f t="shared" si="998"/>
        <v>46223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>
        <f t="shared" si="995"/>
        <v>46209</v>
      </c>
      <c r="B2064" s="113">
        <f t="shared" si="976"/>
        <v>1611.35157469</v>
      </c>
      <c r="C2064" s="113">
        <f t="shared" si="977"/>
        <v>1118.26761816</v>
      </c>
      <c r="D2064" s="114">
        <f t="shared" si="978"/>
        <v>7245.38</v>
      </c>
      <c r="E2064" s="115">
        <f t="shared" si="974"/>
        <v>7276.54</v>
      </c>
      <c r="F2064" s="116">
        <f t="shared" si="975"/>
        <v>46164</v>
      </c>
      <c r="G2064" s="117">
        <f t="shared" si="979"/>
        <v>4.3006716003852752E-3</v>
      </c>
      <c r="H2064" s="118">
        <f t="shared" si="980"/>
        <v>46223</v>
      </c>
      <c r="I2064" s="118">
        <f t="shared" si="981"/>
        <v>46223</v>
      </c>
      <c r="J2064" s="119">
        <f t="shared" si="982"/>
        <v>20</v>
      </c>
      <c r="K2064" s="119">
        <f t="shared" si="983"/>
        <v>10</v>
      </c>
      <c r="L2064" s="8">
        <f t="shared" si="984"/>
        <v>1.0021480199999999</v>
      </c>
      <c r="M2064" s="120">
        <f t="shared" si="985"/>
        <v>1.0043006699999999</v>
      </c>
      <c r="N2064" s="120">
        <f t="shared" si="986"/>
        <v>1.4308603556750974</v>
      </c>
      <c r="O2064" s="113">
        <f t="shared" si="987"/>
        <v>1.4339338699999999</v>
      </c>
      <c r="P2064" s="113">
        <f t="shared" si="988"/>
        <v>1603.5218133999999</v>
      </c>
      <c r="Q2064" s="11">
        <f t="shared" si="989"/>
        <v>0</v>
      </c>
      <c r="R2064" s="30">
        <f t="shared" si="990"/>
        <v>0</v>
      </c>
      <c r="S2064" s="8">
        <f t="shared" si="991"/>
        <v>0</v>
      </c>
      <c r="T2064" s="122">
        <f t="shared" si="996"/>
        <v>0.13059999999999999</v>
      </c>
      <c r="U2064" s="121">
        <f t="shared" si="992"/>
        <v>10</v>
      </c>
      <c r="V2064" s="121">
        <v>252</v>
      </c>
      <c r="W2064" s="120">
        <f t="shared" si="993"/>
        <v>1.004882853</v>
      </c>
      <c r="X2064" s="113">
        <f t="shared" si="973"/>
        <v>7.8297612900000004</v>
      </c>
      <c r="Y2064" s="113">
        <f t="shared" si="994"/>
        <v>0</v>
      </c>
      <c r="Z2064" s="125" t="str">
        <f t="shared" si="997"/>
        <v>J=</v>
      </c>
      <c r="AA2064" s="118">
        <f t="shared" si="998"/>
        <v>46223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>
        <f t="shared" si="995"/>
        <v>46210</v>
      </c>
      <c r="B2065" s="113">
        <f t="shared" si="976"/>
        <v>1612.4826129999999</v>
      </c>
      <c r="C2065" s="113">
        <f t="shared" si="977"/>
        <v>1118.26761816</v>
      </c>
      <c r="D2065" s="114">
        <f t="shared" si="978"/>
        <v>7245.38</v>
      </c>
      <c r="E2065" s="115">
        <f t="shared" si="974"/>
        <v>7276.54</v>
      </c>
      <c r="F2065" s="116">
        <f t="shared" si="975"/>
        <v>46164</v>
      </c>
      <c r="G2065" s="117">
        <f t="shared" si="979"/>
        <v>4.3006716003852752E-3</v>
      </c>
      <c r="H2065" s="118">
        <f t="shared" si="980"/>
        <v>46223</v>
      </c>
      <c r="I2065" s="118">
        <f t="shared" si="981"/>
        <v>46223</v>
      </c>
      <c r="J2065" s="119">
        <f t="shared" si="982"/>
        <v>20</v>
      </c>
      <c r="K2065" s="119">
        <f t="shared" si="983"/>
        <v>11</v>
      </c>
      <c r="L2065" s="8">
        <f t="shared" si="984"/>
        <v>1.0023630800000001</v>
      </c>
      <c r="M2065" s="120">
        <f t="shared" si="985"/>
        <v>1.0043006699999999</v>
      </c>
      <c r="N2065" s="120">
        <f t="shared" si="986"/>
        <v>1.4308603556750974</v>
      </c>
      <c r="O2065" s="113">
        <f t="shared" si="987"/>
        <v>1.4342415900000001</v>
      </c>
      <c r="P2065" s="113">
        <f t="shared" si="988"/>
        <v>1603.8659267099999</v>
      </c>
      <c r="Q2065" s="11">
        <f t="shared" si="989"/>
        <v>0</v>
      </c>
      <c r="R2065" s="30">
        <f t="shared" si="990"/>
        <v>0</v>
      </c>
      <c r="S2065" s="8">
        <f t="shared" si="991"/>
        <v>0</v>
      </c>
      <c r="T2065" s="122">
        <f t="shared" si="996"/>
        <v>0.13059999999999999</v>
      </c>
      <c r="U2065" s="121">
        <f t="shared" si="992"/>
        <v>11</v>
      </c>
      <c r="V2065" s="121">
        <v>252</v>
      </c>
      <c r="W2065" s="120">
        <f t="shared" si="993"/>
        <v>1.0053724479999999</v>
      </c>
      <c r="X2065" s="113">
        <f t="shared" si="973"/>
        <v>8.6166862900000005</v>
      </c>
      <c r="Y2065" s="113">
        <f t="shared" si="994"/>
        <v>0</v>
      </c>
      <c r="Z2065" s="125" t="str">
        <f t="shared" si="997"/>
        <v>J=</v>
      </c>
      <c r="AA2065" s="118">
        <f t="shared" si="998"/>
        <v>46223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>
        <f t="shared" si="995"/>
        <v>46211</v>
      </c>
      <c r="B2066" s="113">
        <f t="shared" si="976"/>
        <v>1613.61443755</v>
      </c>
      <c r="C2066" s="113">
        <f t="shared" si="977"/>
        <v>1118.26761816</v>
      </c>
      <c r="D2066" s="114">
        <f t="shared" si="978"/>
        <v>7245.38</v>
      </c>
      <c r="E2066" s="115">
        <f t="shared" si="974"/>
        <v>7276.54</v>
      </c>
      <c r="F2066" s="116">
        <f t="shared" si="975"/>
        <v>46164</v>
      </c>
      <c r="G2066" s="117">
        <f t="shared" si="979"/>
        <v>4.3006716003852752E-3</v>
      </c>
      <c r="H2066" s="118">
        <f t="shared" si="980"/>
        <v>46223</v>
      </c>
      <c r="I2066" s="118">
        <f t="shared" si="981"/>
        <v>46223</v>
      </c>
      <c r="J2066" s="119">
        <f t="shared" si="982"/>
        <v>20</v>
      </c>
      <c r="K2066" s="119">
        <f t="shared" si="983"/>
        <v>12</v>
      </c>
      <c r="L2066" s="8">
        <f t="shared" si="984"/>
        <v>1.00257818</v>
      </c>
      <c r="M2066" s="120">
        <f t="shared" si="985"/>
        <v>1.0043006699999999</v>
      </c>
      <c r="N2066" s="120">
        <f t="shared" si="986"/>
        <v>1.4308603556750974</v>
      </c>
      <c r="O2066" s="113">
        <f t="shared" si="987"/>
        <v>1.43454937</v>
      </c>
      <c r="P2066" s="113">
        <f t="shared" si="988"/>
        <v>1604.21010712</v>
      </c>
      <c r="Q2066" s="11">
        <f t="shared" si="989"/>
        <v>0</v>
      </c>
      <c r="R2066" s="30">
        <f t="shared" si="990"/>
        <v>0</v>
      </c>
      <c r="S2066" s="8">
        <f t="shared" si="991"/>
        <v>0</v>
      </c>
      <c r="T2066" s="122">
        <f t="shared" si="996"/>
        <v>0.13059999999999999</v>
      </c>
      <c r="U2066" s="121">
        <f t="shared" si="992"/>
        <v>12</v>
      </c>
      <c r="V2066" s="121">
        <v>252</v>
      </c>
      <c r="W2066" s="120">
        <f t="shared" si="993"/>
        <v>1.005862281</v>
      </c>
      <c r="X2066" s="113">
        <f t="shared" si="973"/>
        <v>9.4043304299999999</v>
      </c>
      <c r="Y2066" s="113">
        <f t="shared" si="994"/>
        <v>0</v>
      </c>
      <c r="Z2066" s="125" t="str">
        <f t="shared" si="997"/>
        <v>J=</v>
      </c>
      <c r="AA2066" s="118">
        <f t="shared" si="998"/>
        <v>46223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>
        <f t="shared" si="995"/>
        <v>46212</v>
      </c>
      <c r="B2067" s="113">
        <f t="shared" si="976"/>
        <v>1614.7470615299999</v>
      </c>
      <c r="C2067" s="113">
        <f t="shared" si="977"/>
        <v>1118.26761816</v>
      </c>
      <c r="D2067" s="114">
        <f t="shared" si="978"/>
        <v>7245.38</v>
      </c>
      <c r="E2067" s="115">
        <f t="shared" si="974"/>
        <v>7276.54</v>
      </c>
      <c r="F2067" s="116">
        <f t="shared" si="975"/>
        <v>46164</v>
      </c>
      <c r="G2067" s="117">
        <f t="shared" si="979"/>
        <v>4.3006716003852752E-3</v>
      </c>
      <c r="H2067" s="118">
        <f t="shared" si="980"/>
        <v>46223</v>
      </c>
      <c r="I2067" s="118">
        <f t="shared" si="981"/>
        <v>46223</v>
      </c>
      <c r="J2067" s="119">
        <f t="shared" si="982"/>
        <v>20</v>
      </c>
      <c r="K2067" s="119">
        <f t="shared" si="983"/>
        <v>13</v>
      </c>
      <c r="L2067" s="8">
        <f t="shared" si="984"/>
        <v>1.00279333</v>
      </c>
      <c r="M2067" s="120">
        <f t="shared" si="985"/>
        <v>1.0043006699999999</v>
      </c>
      <c r="N2067" s="120">
        <f t="shared" si="986"/>
        <v>1.4308603556750974</v>
      </c>
      <c r="O2067" s="113">
        <f t="shared" si="987"/>
        <v>1.43485722</v>
      </c>
      <c r="P2067" s="113">
        <f t="shared" si="988"/>
        <v>1604.5543657999999</v>
      </c>
      <c r="Q2067" s="11">
        <f t="shared" si="989"/>
        <v>0</v>
      </c>
      <c r="R2067" s="30">
        <f t="shared" si="990"/>
        <v>0</v>
      </c>
      <c r="S2067" s="8">
        <f t="shared" si="991"/>
        <v>0</v>
      </c>
      <c r="T2067" s="122">
        <f t="shared" si="996"/>
        <v>0.13059999999999999</v>
      </c>
      <c r="U2067" s="121">
        <f t="shared" si="992"/>
        <v>13</v>
      </c>
      <c r="V2067" s="121">
        <v>252</v>
      </c>
      <c r="W2067" s="120">
        <f t="shared" si="993"/>
        <v>1.006352353</v>
      </c>
      <c r="X2067" s="113">
        <f t="shared" si="973"/>
        <v>10.192695730000001</v>
      </c>
      <c r="Y2067" s="113">
        <f t="shared" si="994"/>
        <v>0</v>
      </c>
      <c r="Z2067" s="125" t="str">
        <f t="shared" si="997"/>
        <v>J=</v>
      </c>
      <c r="AA2067" s="118">
        <f t="shared" si="998"/>
        <v>46223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>
        <f t="shared" si="995"/>
        <v>46213</v>
      </c>
      <c r="B2068" s="113">
        <f t="shared" si="976"/>
        <v>1615.88048534</v>
      </c>
      <c r="C2068" s="113">
        <f t="shared" si="977"/>
        <v>1118.26761816</v>
      </c>
      <c r="D2068" s="114">
        <f t="shared" si="978"/>
        <v>7245.38</v>
      </c>
      <c r="E2068" s="115">
        <f t="shared" si="974"/>
        <v>7276.54</v>
      </c>
      <c r="F2068" s="116">
        <f t="shared" si="975"/>
        <v>46164</v>
      </c>
      <c r="G2068" s="117">
        <f t="shared" si="979"/>
        <v>4.3006716003852752E-3</v>
      </c>
      <c r="H2068" s="118">
        <f t="shared" si="980"/>
        <v>46223</v>
      </c>
      <c r="I2068" s="118">
        <f t="shared" si="981"/>
        <v>46223</v>
      </c>
      <c r="J2068" s="119">
        <f t="shared" si="982"/>
        <v>20</v>
      </c>
      <c r="K2068" s="119">
        <f t="shared" si="983"/>
        <v>14</v>
      </c>
      <c r="L2068" s="8">
        <f t="shared" si="984"/>
        <v>1.00300853</v>
      </c>
      <c r="M2068" s="120">
        <f t="shared" si="985"/>
        <v>1.0043006699999999</v>
      </c>
      <c r="N2068" s="120">
        <f t="shared" si="986"/>
        <v>1.4308603556750974</v>
      </c>
      <c r="O2068" s="113">
        <f t="shared" si="987"/>
        <v>1.4351651400000001</v>
      </c>
      <c r="P2068" s="113">
        <f t="shared" si="988"/>
        <v>1604.89870277</v>
      </c>
      <c r="Q2068" s="11">
        <f t="shared" si="989"/>
        <v>0</v>
      </c>
      <c r="R2068" s="30">
        <f t="shared" si="990"/>
        <v>0</v>
      </c>
      <c r="S2068" s="8">
        <f t="shared" si="991"/>
        <v>0</v>
      </c>
      <c r="T2068" s="122">
        <f t="shared" si="996"/>
        <v>0.13059999999999999</v>
      </c>
      <c r="U2068" s="121">
        <f t="shared" si="992"/>
        <v>14</v>
      </c>
      <c r="V2068" s="121">
        <v>252</v>
      </c>
      <c r="W2068" s="120">
        <f t="shared" si="993"/>
        <v>1.0068426640000001</v>
      </c>
      <c r="X2068" s="113">
        <f t="shared" si="973"/>
        <v>10.98178257</v>
      </c>
      <c r="Y2068" s="113">
        <f t="shared" si="994"/>
        <v>0</v>
      </c>
      <c r="Z2068" s="125" t="str">
        <f t="shared" si="997"/>
        <v>J=</v>
      </c>
      <c r="AA2068" s="118">
        <f t="shared" si="998"/>
        <v>46223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>
        <f t="shared" si="995"/>
        <v>46214</v>
      </c>
      <c r="B2069" s="113">
        <f t="shared" si="976"/>
        <v>1617.0146964400001</v>
      </c>
      <c r="C2069" s="113">
        <f t="shared" si="977"/>
        <v>1118.26761816</v>
      </c>
      <c r="D2069" s="114">
        <f t="shared" si="978"/>
        <v>7245.38</v>
      </c>
      <c r="E2069" s="115">
        <f t="shared" si="974"/>
        <v>7276.54</v>
      </c>
      <c r="F2069" s="116">
        <f t="shared" si="975"/>
        <v>46164</v>
      </c>
      <c r="G2069" s="117">
        <f t="shared" si="979"/>
        <v>4.3006716003852752E-3</v>
      </c>
      <c r="H2069" s="118">
        <f t="shared" si="980"/>
        <v>46223</v>
      </c>
      <c r="I2069" s="118">
        <f t="shared" si="981"/>
        <v>46223</v>
      </c>
      <c r="J2069" s="119">
        <f t="shared" si="982"/>
        <v>20</v>
      </c>
      <c r="K2069" s="119">
        <f t="shared" si="983"/>
        <v>15</v>
      </c>
      <c r="L2069" s="8">
        <f t="shared" si="984"/>
        <v>1.00322377</v>
      </c>
      <c r="M2069" s="120">
        <f t="shared" si="985"/>
        <v>1.0043006699999999</v>
      </c>
      <c r="N2069" s="120">
        <f t="shared" si="986"/>
        <v>1.4308603556750974</v>
      </c>
      <c r="O2069" s="113">
        <f t="shared" si="987"/>
        <v>1.4354731199999999</v>
      </c>
      <c r="P2069" s="113">
        <f t="shared" si="988"/>
        <v>1605.24310683</v>
      </c>
      <c r="Q2069" s="11">
        <f t="shared" si="989"/>
        <v>0</v>
      </c>
      <c r="R2069" s="30">
        <f t="shared" si="990"/>
        <v>0</v>
      </c>
      <c r="S2069" s="8">
        <f t="shared" si="991"/>
        <v>0</v>
      </c>
      <c r="T2069" s="122">
        <f t="shared" si="996"/>
        <v>0.13059999999999999</v>
      </c>
      <c r="U2069" s="121">
        <f t="shared" si="992"/>
        <v>15</v>
      </c>
      <c r="V2069" s="121">
        <v>252</v>
      </c>
      <c r="W2069" s="120">
        <f t="shared" si="993"/>
        <v>1.0073332129999999</v>
      </c>
      <c r="X2069" s="113">
        <f t="shared" si="973"/>
        <v>11.771589609999999</v>
      </c>
      <c r="Y2069" s="113">
        <f t="shared" si="994"/>
        <v>0</v>
      </c>
      <c r="Z2069" s="125" t="str">
        <f t="shared" si="997"/>
        <v>J=</v>
      </c>
      <c r="AA2069" s="118">
        <f t="shared" si="998"/>
        <v>46223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>
        <f t="shared" si="995"/>
        <v>46215</v>
      </c>
      <c r="B2070" s="113">
        <f t="shared" si="976"/>
        <v>1617.0146964400001</v>
      </c>
      <c r="C2070" s="113">
        <f t="shared" si="977"/>
        <v>1118.26761816</v>
      </c>
      <c r="D2070" s="114">
        <f t="shared" si="978"/>
        <v>7245.38</v>
      </c>
      <c r="E2070" s="115">
        <f t="shared" si="974"/>
        <v>7276.54</v>
      </c>
      <c r="F2070" s="116">
        <f t="shared" si="975"/>
        <v>46164</v>
      </c>
      <c r="G2070" s="117">
        <f t="shared" si="979"/>
        <v>4.3006716003852752E-3</v>
      </c>
      <c r="H2070" s="118">
        <f t="shared" si="980"/>
        <v>46223</v>
      </c>
      <c r="I2070" s="118">
        <f t="shared" si="981"/>
        <v>46223</v>
      </c>
      <c r="J2070" s="119">
        <f t="shared" si="982"/>
        <v>20</v>
      </c>
      <c r="K2070" s="119">
        <f t="shared" si="983"/>
        <v>15</v>
      </c>
      <c r="L2070" s="8">
        <f t="shared" si="984"/>
        <v>1.00322377</v>
      </c>
      <c r="M2070" s="120">
        <f t="shared" si="985"/>
        <v>1.0043006699999999</v>
      </c>
      <c r="N2070" s="120">
        <f t="shared" si="986"/>
        <v>1.4308603556750974</v>
      </c>
      <c r="O2070" s="113">
        <f t="shared" si="987"/>
        <v>1.4354731199999999</v>
      </c>
      <c r="P2070" s="113">
        <f t="shared" si="988"/>
        <v>1605.24310683</v>
      </c>
      <c r="Q2070" s="11">
        <f t="shared" si="989"/>
        <v>0</v>
      </c>
      <c r="R2070" s="30">
        <f t="shared" si="990"/>
        <v>0</v>
      </c>
      <c r="S2070" s="8">
        <f t="shared" si="991"/>
        <v>0</v>
      </c>
      <c r="T2070" s="122">
        <f t="shared" si="996"/>
        <v>0.13059999999999999</v>
      </c>
      <c r="U2070" s="121">
        <f t="shared" si="992"/>
        <v>15</v>
      </c>
      <c r="V2070" s="121">
        <v>252</v>
      </c>
      <c r="W2070" s="120">
        <f t="shared" si="993"/>
        <v>1.0073332129999999</v>
      </c>
      <c r="X2070" s="113">
        <f t="shared" si="973"/>
        <v>11.771589609999999</v>
      </c>
      <c r="Y2070" s="113">
        <f t="shared" si="994"/>
        <v>0</v>
      </c>
      <c r="Z2070" s="125" t="str">
        <f t="shared" si="997"/>
        <v>J=</v>
      </c>
      <c r="AA2070" s="118">
        <f t="shared" si="998"/>
        <v>46223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>
        <f t="shared" si="995"/>
        <v>46216</v>
      </c>
      <c r="B2071" s="113">
        <f t="shared" si="976"/>
        <v>1617.0146964400001</v>
      </c>
      <c r="C2071" s="113">
        <f t="shared" si="977"/>
        <v>1118.26761816</v>
      </c>
      <c r="D2071" s="114">
        <f t="shared" si="978"/>
        <v>7245.38</v>
      </c>
      <c r="E2071" s="115">
        <f t="shared" si="974"/>
        <v>7276.54</v>
      </c>
      <c r="F2071" s="116">
        <f t="shared" si="975"/>
        <v>46164</v>
      </c>
      <c r="G2071" s="117">
        <f t="shared" si="979"/>
        <v>4.3006716003852752E-3</v>
      </c>
      <c r="H2071" s="118">
        <f t="shared" si="980"/>
        <v>46223</v>
      </c>
      <c r="I2071" s="118">
        <f t="shared" si="981"/>
        <v>46223</v>
      </c>
      <c r="J2071" s="119">
        <f t="shared" si="982"/>
        <v>20</v>
      </c>
      <c r="K2071" s="119">
        <f t="shared" si="983"/>
        <v>15</v>
      </c>
      <c r="L2071" s="8">
        <f t="shared" si="984"/>
        <v>1.00322377</v>
      </c>
      <c r="M2071" s="120">
        <f t="shared" si="985"/>
        <v>1.0043006699999999</v>
      </c>
      <c r="N2071" s="120">
        <f t="shared" si="986"/>
        <v>1.4308603556750974</v>
      </c>
      <c r="O2071" s="113">
        <f t="shared" si="987"/>
        <v>1.4354731199999999</v>
      </c>
      <c r="P2071" s="113">
        <f t="shared" si="988"/>
        <v>1605.24310683</v>
      </c>
      <c r="Q2071" s="11">
        <f t="shared" si="989"/>
        <v>0</v>
      </c>
      <c r="R2071" s="30">
        <f t="shared" si="990"/>
        <v>0</v>
      </c>
      <c r="S2071" s="8">
        <f t="shared" si="991"/>
        <v>0</v>
      </c>
      <c r="T2071" s="122">
        <f t="shared" si="996"/>
        <v>0.13059999999999999</v>
      </c>
      <c r="U2071" s="121">
        <f t="shared" si="992"/>
        <v>15</v>
      </c>
      <c r="V2071" s="121">
        <v>252</v>
      </c>
      <c r="W2071" s="120">
        <f t="shared" si="993"/>
        <v>1.0073332129999999</v>
      </c>
      <c r="X2071" s="113">
        <f t="shared" si="973"/>
        <v>11.771589609999999</v>
      </c>
      <c r="Y2071" s="113">
        <f t="shared" si="994"/>
        <v>0</v>
      </c>
      <c r="Z2071" s="125" t="str">
        <f t="shared" si="997"/>
        <v>J=</v>
      </c>
      <c r="AA2071" s="118">
        <f t="shared" si="998"/>
        <v>46223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>
        <f t="shared" si="995"/>
        <v>46217</v>
      </c>
      <c r="B2072" s="113">
        <f t="shared" si="976"/>
        <v>1618.14970967</v>
      </c>
      <c r="C2072" s="113">
        <f t="shared" si="977"/>
        <v>1118.26761816</v>
      </c>
      <c r="D2072" s="114">
        <f t="shared" si="978"/>
        <v>7245.38</v>
      </c>
      <c r="E2072" s="115">
        <f t="shared" si="974"/>
        <v>7276.54</v>
      </c>
      <c r="F2072" s="116">
        <f t="shared" si="975"/>
        <v>46164</v>
      </c>
      <c r="G2072" s="117">
        <f t="shared" si="979"/>
        <v>4.3006716003852752E-3</v>
      </c>
      <c r="H2072" s="118">
        <f t="shared" si="980"/>
        <v>46223</v>
      </c>
      <c r="I2072" s="118">
        <f t="shared" si="981"/>
        <v>46223</v>
      </c>
      <c r="J2072" s="119">
        <f t="shared" si="982"/>
        <v>20</v>
      </c>
      <c r="K2072" s="119">
        <f t="shared" si="983"/>
        <v>16</v>
      </c>
      <c r="L2072" s="8">
        <f t="shared" si="984"/>
        <v>1.00343906</v>
      </c>
      <c r="M2072" s="120">
        <f t="shared" si="985"/>
        <v>1.0043006699999999</v>
      </c>
      <c r="N2072" s="120">
        <f t="shared" si="986"/>
        <v>1.4308603556750974</v>
      </c>
      <c r="O2072" s="113">
        <f t="shared" si="987"/>
        <v>1.4357811700000001</v>
      </c>
      <c r="P2072" s="113">
        <f t="shared" si="988"/>
        <v>1605.58758917</v>
      </c>
      <c r="Q2072" s="11">
        <f t="shared" si="989"/>
        <v>0</v>
      </c>
      <c r="R2072" s="30">
        <f t="shared" si="990"/>
        <v>0</v>
      </c>
      <c r="S2072" s="8">
        <f t="shared" si="991"/>
        <v>0</v>
      </c>
      <c r="T2072" s="122">
        <f t="shared" si="996"/>
        <v>0.13059999999999999</v>
      </c>
      <c r="U2072" s="121">
        <f t="shared" si="992"/>
        <v>16</v>
      </c>
      <c r="V2072" s="121">
        <v>252</v>
      </c>
      <c r="W2072" s="120">
        <f t="shared" si="993"/>
        <v>1.007824002</v>
      </c>
      <c r="X2072" s="113">
        <f t="shared" si="973"/>
        <v>12.562120500000001</v>
      </c>
      <c r="Y2072" s="113">
        <f t="shared" si="994"/>
        <v>0</v>
      </c>
      <c r="Z2072" s="125" t="str">
        <f t="shared" si="997"/>
        <v>J=</v>
      </c>
      <c r="AA2072" s="118">
        <f t="shared" si="998"/>
        <v>46223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>
        <f t="shared" si="995"/>
        <v>46218</v>
      </c>
      <c r="B2073" s="113">
        <f t="shared" si="976"/>
        <v>1619.2855012299999</v>
      </c>
      <c r="C2073" s="113">
        <f t="shared" si="977"/>
        <v>1118.26761816</v>
      </c>
      <c r="D2073" s="114">
        <f t="shared" si="978"/>
        <v>7245.38</v>
      </c>
      <c r="E2073" s="115">
        <f t="shared" si="974"/>
        <v>7276.54</v>
      </c>
      <c r="F2073" s="116">
        <f t="shared" si="975"/>
        <v>46164</v>
      </c>
      <c r="G2073" s="117">
        <f t="shared" si="979"/>
        <v>4.3006716003852752E-3</v>
      </c>
      <c r="H2073" s="118">
        <f t="shared" si="980"/>
        <v>46223</v>
      </c>
      <c r="I2073" s="118">
        <f t="shared" si="981"/>
        <v>46223</v>
      </c>
      <c r="J2073" s="119">
        <f t="shared" si="982"/>
        <v>20</v>
      </c>
      <c r="K2073" s="119">
        <f t="shared" si="983"/>
        <v>17</v>
      </c>
      <c r="L2073" s="8">
        <f t="shared" si="984"/>
        <v>1.0036543899999999</v>
      </c>
      <c r="M2073" s="120">
        <f t="shared" si="985"/>
        <v>1.0043006699999999</v>
      </c>
      <c r="N2073" s="120">
        <f t="shared" si="986"/>
        <v>1.4308603556750974</v>
      </c>
      <c r="O2073" s="113">
        <f t="shared" si="987"/>
        <v>1.4360892700000001</v>
      </c>
      <c r="P2073" s="113">
        <f t="shared" si="988"/>
        <v>1605.9321274199999</v>
      </c>
      <c r="Q2073" s="11">
        <f t="shared" si="989"/>
        <v>0</v>
      </c>
      <c r="R2073" s="30">
        <f t="shared" si="990"/>
        <v>0</v>
      </c>
      <c r="S2073" s="8">
        <f t="shared" si="991"/>
        <v>0</v>
      </c>
      <c r="T2073" s="122">
        <f t="shared" si="996"/>
        <v>0.13059999999999999</v>
      </c>
      <c r="U2073" s="121">
        <f t="shared" si="992"/>
        <v>17</v>
      </c>
      <c r="V2073" s="121">
        <v>252</v>
      </c>
      <c r="W2073" s="120">
        <f t="shared" si="993"/>
        <v>1.0083150299999999</v>
      </c>
      <c r="X2073" s="113">
        <f t="shared" si="973"/>
        <v>13.353373810000001</v>
      </c>
      <c r="Y2073" s="113">
        <f t="shared" si="994"/>
        <v>0</v>
      </c>
      <c r="Z2073" s="125" t="str">
        <f t="shared" si="997"/>
        <v>J=</v>
      </c>
      <c r="AA2073" s="118">
        <f t="shared" si="998"/>
        <v>46223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>
        <f t="shared" si="995"/>
        <v>46219</v>
      </c>
      <c r="B2074" s="113">
        <f t="shared" si="976"/>
        <v>1620.4221052999999</v>
      </c>
      <c r="C2074" s="113">
        <f t="shared" si="977"/>
        <v>1118.26761816</v>
      </c>
      <c r="D2074" s="114">
        <f t="shared" si="978"/>
        <v>7245.38</v>
      </c>
      <c r="E2074" s="115">
        <f t="shared" si="974"/>
        <v>7276.54</v>
      </c>
      <c r="F2074" s="116">
        <f t="shared" si="975"/>
        <v>46164</v>
      </c>
      <c r="G2074" s="117">
        <f t="shared" si="979"/>
        <v>4.3006716003852752E-3</v>
      </c>
      <c r="H2074" s="118">
        <f t="shared" si="980"/>
        <v>46223</v>
      </c>
      <c r="I2074" s="118">
        <f t="shared" si="981"/>
        <v>46223</v>
      </c>
      <c r="J2074" s="119">
        <f t="shared" si="982"/>
        <v>20</v>
      </c>
      <c r="K2074" s="119">
        <f t="shared" si="983"/>
        <v>18</v>
      </c>
      <c r="L2074" s="8">
        <f t="shared" si="984"/>
        <v>1.0038697700000001</v>
      </c>
      <c r="M2074" s="120">
        <f t="shared" si="985"/>
        <v>1.0043006699999999</v>
      </c>
      <c r="N2074" s="120">
        <f t="shared" si="986"/>
        <v>1.4308603556750974</v>
      </c>
      <c r="O2074" s="113">
        <f t="shared" si="987"/>
        <v>1.4363974500000001</v>
      </c>
      <c r="P2074" s="113">
        <f t="shared" si="988"/>
        <v>1606.27675514</v>
      </c>
      <c r="Q2074" s="11">
        <f t="shared" si="989"/>
        <v>0</v>
      </c>
      <c r="R2074" s="30">
        <f t="shared" si="990"/>
        <v>0</v>
      </c>
      <c r="S2074" s="8">
        <f t="shared" si="991"/>
        <v>0</v>
      </c>
      <c r="T2074" s="122">
        <f t="shared" si="996"/>
        <v>0.13059999999999999</v>
      </c>
      <c r="U2074" s="121">
        <f t="shared" si="992"/>
        <v>18</v>
      </c>
      <c r="V2074" s="121">
        <v>252</v>
      </c>
      <c r="W2074" s="120">
        <f t="shared" si="993"/>
        <v>1.008806297</v>
      </c>
      <c r="X2074" s="113">
        <f t="shared" si="973"/>
        <v>14.14535016</v>
      </c>
      <c r="Y2074" s="113">
        <f t="shared" si="994"/>
        <v>0</v>
      </c>
      <c r="Z2074" s="125" t="str">
        <f t="shared" si="997"/>
        <v>J=</v>
      </c>
      <c r="AA2074" s="118">
        <f t="shared" si="998"/>
        <v>46223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>
        <f t="shared" si="995"/>
        <v>46220</v>
      </c>
      <c r="B2075" s="113">
        <f t="shared" si="976"/>
        <v>1621.55949968</v>
      </c>
      <c r="C2075" s="113">
        <f t="shared" si="977"/>
        <v>1118.26761816</v>
      </c>
      <c r="D2075" s="114">
        <f t="shared" si="978"/>
        <v>7245.38</v>
      </c>
      <c r="E2075" s="115">
        <f t="shared" si="974"/>
        <v>7276.54</v>
      </c>
      <c r="F2075" s="116">
        <f t="shared" si="975"/>
        <v>46164</v>
      </c>
      <c r="G2075" s="117">
        <f t="shared" si="979"/>
        <v>4.3006716003852752E-3</v>
      </c>
      <c r="H2075" s="118">
        <f t="shared" si="980"/>
        <v>46223</v>
      </c>
      <c r="I2075" s="118">
        <f t="shared" si="981"/>
        <v>46223</v>
      </c>
      <c r="J2075" s="119">
        <f t="shared" si="982"/>
        <v>20</v>
      </c>
      <c r="K2075" s="119">
        <f t="shared" si="983"/>
        <v>19</v>
      </c>
      <c r="L2075" s="8">
        <f t="shared" si="984"/>
        <v>1.0040851900000001</v>
      </c>
      <c r="M2075" s="120">
        <f t="shared" si="985"/>
        <v>1.0043006699999999</v>
      </c>
      <c r="N2075" s="120">
        <f t="shared" si="986"/>
        <v>1.4308603556750974</v>
      </c>
      <c r="O2075" s="113">
        <f t="shared" si="987"/>
        <v>1.4367056899999999</v>
      </c>
      <c r="P2075" s="113">
        <f t="shared" si="988"/>
        <v>1606.6214499499999</v>
      </c>
      <c r="Q2075" s="11">
        <f t="shared" si="989"/>
        <v>0</v>
      </c>
      <c r="R2075" s="30">
        <f t="shared" si="990"/>
        <v>0</v>
      </c>
      <c r="S2075" s="8">
        <f t="shared" si="991"/>
        <v>0</v>
      </c>
      <c r="T2075" s="122">
        <f t="shared" si="996"/>
        <v>0.13059999999999999</v>
      </c>
      <c r="U2075" s="121">
        <f t="shared" si="992"/>
        <v>19</v>
      </c>
      <c r="V2075" s="121">
        <v>252</v>
      </c>
      <c r="W2075" s="120">
        <f t="shared" si="993"/>
        <v>1.0092978029999999</v>
      </c>
      <c r="X2075" s="113">
        <f t="shared" si="973"/>
        <v>14.938049729999999</v>
      </c>
      <c r="Y2075" s="113">
        <f t="shared" si="994"/>
        <v>0</v>
      </c>
      <c r="Z2075" s="125" t="str">
        <f t="shared" si="997"/>
        <v>J=</v>
      </c>
      <c r="AA2075" s="118">
        <f t="shared" si="998"/>
        <v>46223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>
        <f t="shared" si="995"/>
        <v>46221</v>
      </c>
      <c r="B2076" s="113">
        <f t="shared" si="976"/>
        <v>1622.6977089099998</v>
      </c>
      <c r="C2076" s="113">
        <f t="shared" si="977"/>
        <v>1118.26761816</v>
      </c>
      <c r="D2076" s="114">
        <f t="shared" si="978"/>
        <v>7245.38</v>
      </c>
      <c r="E2076" s="115">
        <f t="shared" si="974"/>
        <v>7276.54</v>
      </c>
      <c r="F2076" s="116">
        <f t="shared" si="975"/>
        <v>46164</v>
      </c>
      <c r="G2076" s="117">
        <f t="shared" si="979"/>
        <v>4.3006716003852752E-3</v>
      </c>
      <c r="H2076" s="118">
        <f t="shared" si="980"/>
        <v>46223</v>
      </c>
      <c r="I2076" s="118">
        <f t="shared" si="981"/>
        <v>46223</v>
      </c>
      <c r="J2076" s="119">
        <f t="shared" si="982"/>
        <v>20</v>
      </c>
      <c r="K2076" s="119">
        <f t="shared" si="983"/>
        <v>20</v>
      </c>
      <c r="L2076" s="8">
        <f t="shared" si="984"/>
        <v>1.0043006699999999</v>
      </c>
      <c r="M2076" s="120">
        <f t="shared" si="985"/>
        <v>1.0043006699999999</v>
      </c>
      <c r="N2076" s="120">
        <f t="shared" si="986"/>
        <v>1.4308603556750974</v>
      </c>
      <c r="O2076" s="113">
        <f t="shared" si="987"/>
        <v>1.43701401</v>
      </c>
      <c r="P2076" s="113">
        <f t="shared" si="988"/>
        <v>1606.9662342199999</v>
      </c>
      <c r="Q2076" s="11">
        <f t="shared" si="989"/>
        <v>0</v>
      </c>
      <c r="R2076" s="30">
        <f t="shared" si="990"/>
        <v>0</v>
      </c>
      <c r="S2076" s="8">
        <f t="shared" si="991"/>
        <v>0</v>
      </c>
      <c r="T2076" s="122">
        <f t="shared" si="996"/>
        <v>0.13059999999999999</v>
      </c>
      <c r="U2076" s="121">
        <f t="shared" si="992"/>
        <v>20</v>
      </c>
      <c r="V2076" s="121">
        <v>252</v>
      </c>
      <c r="W2076" s="120">
        <f t="shared" si="993"/>
        <v>1.009789549</v>
      </c>
      <c r="X2076" s="113">
        <f t="shared" si="973"/>
        <v>15.731474690000001</v>
      </c>
      <c r="Y2076" s="113">
        <f t="shared" si="994"/>
        <v>0</v>
      </c>
      <c r="Z2076" s="125" t="str">
        <f t="shared" si="997"/>
        <v>J=</v>
      </c>
      <c r="AA2076" s="118">
        <f t="shared" si="998"/>
        <v>46223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>
        <f t="shared" si="995"/>
        <v>46222</v>
      </c>
      <c r="B2077" s="113">
        <f t="shared" si="976"/>
        <v>1622.6977089099998</v>
      </c>
      <c r="C2077" s="113">
        <f t="shared" si="977"/>
        <v>1118.26761816</v>
      </c>
      <c r="D2077" s="114">
        <f t="shared" si="978"/>
        <v>7245.38</v>
      </c>
      <c r="E2077" s="115">
        <f t="shared" si="974"/>
        <v>7276.54</v>
      </c>
      <c r="F2077" s="116">
        <f t="shared" si="975"/>
        <v>46164</v>
      </c>
      <c r="G2077" s="117">
        <f t="shared" si="979"/>
        <v>4.3006716003852752E-3</v>
      </c>
      <c r="H2077" s="118">
        <f t="shared" si="980"/>
        <v>46223</v>
      </c>
      <c r="I2077" s="118">
        <f t="shared" si="981"/>
        <v>46223</v>
      </c>
      <c r="J2077" s="119">
        <f t="shared" si="982"/>
        <v>20</v>
      </c>
      <c r="K2077" s="119">
        <f t="shared" si="983"/>
        <v>20</v>
      </c>
      <c r="L2077" s="8">
        <f t="shared" si="984"/>
        <v>1.0043006699999999</v>
      </c>
      <c r="M2077" s="120">
        <f t="shared" si="985"/>
        <v>1.0043006699999999</v>
      </c>
      <c r="N2077" s="120">
        <f t="shared" si="986"/>
        <v>1.4308603556750974</v>
      </c>
      <c r="O2077" s="113">
        <f t="shared" si="987"/>
        <v>1.43701401</v>
      </c>
      <c r="P2077" s="113">
        <f t="shared" si="988"/>
        <v>1606.9662342199999</v>
      </c>
      <c r="Q2077" s="11">
        <f t="shared" si="989"/>
        <v>0</v>
      </c>
      <c r="R2077" s="30">
        <f t="shared" si="990"/>
        <v>0</v>
      </c>
      <c r="S2077" s="8">
        <f t="shared" si="991"/>
        <v>0</v>
      </c>
      <c r="T2077" s="122">
        <f t="shared" si="996"/>
        <v>0.13059999999999999</v>
      </c>
      <c r="U2077" s="121">
        <f t="shared" si="992"/>
        <v>20</v>
      </c>
      <c r="V2077" s="121">
        <v>252</v>
      </c>
      <c r="W2077" s="120">
        <f t="shared" si="993"/>
        <v>1.009789549</v>
      </c>
      <c r="X2077" s="113">
        <f t="shared" si="973"/>
        <v>15.731474690000001</v>
      </c>
      <c r="Y2077" s="113">
        <f t="shared" si="994"/>
        <v>0</v>
      </c>
      <c r="Z2077" s="125" t="str">
        <f t="shared" si="997"/>
        <v>J=</v>
      </c>
      <c r="AA2077" s="118">
        <f t="shared" si="998"/>
        <v>46223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>
        <f t="shared" si="995"/>
        <v>46223</v>
      </c>
      <c r="B2078" s="113">
        <f t="shared" si="976"/>
        <v>1622.6977089099998</v>
      </c>
      <c r="C2078" s="113">
        <f t="shared" si="977"/>
        <v>1118.26761816</v>
      </c>
      <c r="D2078" s="114">
        <f t="shared" si="978"/>
        <v>7245.38</v>
      </c>
      <c r="E2078" s="115">
        <f t="shared" si="974"/>
        <v>7276.54</v>
      </c>
      <c r="F2078" s="116">
        <f t="shared" si="975"/>
        <v>46164</v>
      </c>
      <c r="G2078" s="117">
        <f t="shared" si="979"/>
        <v>4.3006716003852752E-3</v>
      </c>
      <c r="H2078" s="118">
        <f t="shared" si="980"/>
        <v>46254</v>
      </c>
      <c r="I2078" s="118">
        <f t="shared" si="981"/>
        <v>46223</v>
      </c>
      <c r="J2078" s="119">
        <f t="shared" si="982"/>
        <v>20</v>
      </c>
      <c r="K2078" s="119">
        <f t="shared" si="983"/>
        <v>20</v>
      </c>
      <c r="L2078" s="8">
        <f t="shared" si="984"/>
        <v>1.0043006699999999</v>
      </c>
      <c r="M2078" s="120">
        <f t="shared" si="985"/>
        <v>1.0043006699999999</v>
      </c>
      <c r="N2078" s="120">
        <f t="shared" si="986"/>
        <v>1.4308603556750974</v>
      </c>
      <c r="O2078" s="113">
        <f t="shared" si="987"/>
        <v>1.43701401</v>
      </c>
      <c r="P2078" s="113">
        <f t="shared" si="988"/>
        <v>1606.9662342199999</v>
      </c>
      <c r="Q2078" s="11">
        <f t="shared" si="989"/>
        <v>68</v>
      </c>
      <c r="R2078" s="30">
        <f t="shared" si="990"/>
        <v>0</v>
      </c>
      <c r="S2078" s="8">
        <f t="shared" si="991"/>
        <v>0</v>
      </c>
      <c r="T2078" s="122">
        <f t="shared" si="996"/>
        <v>0.13059999999999999</v>
      </c>
      <c r="U2078" s="121">
        <f t="shared" si="992"/>
        <v>20</v>
      </c>
      <c r="V2078" s="121">
        <v>252</v>
      </c>
      <c r="W2078" s="120">
        <f t="shared" si="993"/>
        <v>1.009789549</v>
      </c>
      <c r="X2078" s="113">
        <f t="shared" si="973"/>
        <v>15.731474690000001</v>
      </c>
      <c r="Y2078" s="113">
        <f t="shared" si="994"/>
        <v>15.731474690000001</v>
      </c>
      <c r="Z2078" s="125" t="str">
        <f t="shared" si="997"/>
        <v>J=</v>
      </c>
      <c r="AA2078" s="118">
        <f t="shared" si="998"/>
        <v>46223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>
        <f t="shared" si="995"/>
        <v>46224</v>
      </c>
      <c r="B2079" s="113">
        <f t="shared" si="976"/>
        <v>1608.0491834300001</v>
      </c>
      <c r="C2079" s="113">
        <f t="shared" si="977"/>
        <v>1118.26761816</v>
      </c>
      <c r="D2079" s="114">
        <f t="shared" si="978"/>
        <v>7245.38</v>
      </c>
      <c r="E2079" s="115">
        <f t="shared" si="974"/>
        <v>7276.54</v>
      </c>
      <c r="F2079" s="116">
        <f t="shared" si="975"/>
        <v>46193</v>
      </c>
      <c r="G2079" s="117">
        <f t="shared" si="979"/>
        <v>4.3006716003852752E-3</v>
      </c>
      <c r="H2079" s="118">
        <f t="shared" si="980"/>
        <v>46254</v>
      </c>
      <c r="I2079" s="118">
        <f t="shared" si="981"/>
        <v>46254</v>
      </c>
      <c r="J2079" s="119">
        <f t="shared" si="982"/>
        <v>23</v>
      </c>
      <c r="K2079" s="119">
        <f t="shared" si="983"/>
        <v>1</v>
      </c>
      <c r="L2079" s="8">
        <f t="shared" si="984"/>
        <v>1.0001865999999999</v>
      </c>
      <c r="M2079" s="120">
        <f t="shared" si="985"/>
        <v>1.0043006699999999</v>
      </c>
      <c r="N2079" s="120">
        <f t="shared" si="986"/>
        <v>1.4370140138809384</v>
      </c>
      <c r="O2079" s="113">
        <f t="shared" si="987"/>
        <v>1.4372821600000001</v>
      </c>
      <c r="P2079" s="113">
        <f t="shared" si="988"/>
        <v>1607.26609768</v>
      </c>
      <c r="Q2079" s="11">
        <f t="shared" si="989"/>
        <v>0</v>
      </c>
      <c r="R2079" s="30">
        <f t="shared" si="990"/>
        <v>0</v>
      </c>
      <c r="S2079" s="8">
        <f t="shared" si="991"/>
        <v>0</v>
      </c>
      <c r="T2079" s="122">
        <f t="shared" si="996"/>
        <v>0.13059999999999999</v>
      </c>
      <c r="U2079" s="121">
        <f t="shared" si="992"/>
        <v>1</v>
      </c>
      <c r="V2079" s="121">
        <v>252</v>
      </c>
      <c r="W2079" s="120">
        <f t="shared" si="993"/>
        <v>1.000487216</v>
      </c>
      <c r="X2079" s="113">
        <f t="shared" si="973"/>
        <v>0.78308575000000002</v>
      </c>
      <c r="Y2079" s="113">
        <f t="shared" si="994"/>
        <v>0</v>
      </c>
      <c r="Z2079" s="125" t="str">
        <f t="shared" si="997"/>
        <v>J=</v>
      </c>
      <c r="AA2079" s="118">
        <f t="shared" si="998"/>
        <v>46254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>
        <f t="shared" si="995"/>
        <v>46225</v>
      </c>
      <c r="B2080" s="113">
        <f t="shared" si="976"/>
        <v>1609.13285062</v>
      </c>
      <c r="C2080" s="113">
        <f t="shared" si="977"/>
        <v>1118.26761816</v>
      </c>
      <c r="D2080" s="114">
        <f t="shared" si="978"/>
        <v>7245.38</v>
      </c>
      <c r="E2080" s="115">
        <f t="shared" si="974"/>
        <v>7276.54</v>
      </c>
      <c r="F2080" s="116">
        <f t="shared" si="975"/>
        <v>46193</v>
      </c>
      <c r="G2080" s="117">
        <f t="shared" si="979"/>
        <v>4.3006716003852752E-3</v>
      </c>
      <c r="H2080" s="118">
        <f t="shared" si="980"/>
        <v>46254</v>
      </c>
      <c r="I2080" s="118">
        <f t="shared" si="981"/>
        <v>46254</v>
      </c>
      <c r="J2080" s="119">
        <f t="shared" si="982"/>
        <v>23</v>
      </c>
      <c r="K2080" s="119">
        <f t="shared" si="983"/>
        <v>2</v>
      </c>
      <c r="L2080" s="8">
        <f t="shared" si="984"/>
        <v>1.0003732299999999</v>
      </c>
      <c r="M2080" s="120">
        <f t="shared" si="985"/>
        <v>1.0043006699999999</v>
      </c>
      <c r="N2080" s="120">
        <f t="shared" si="986"/>
        <v>1.4370140138809384</v>
      </c>
      <c r="O2080" s="113">
        <f t="shared" si="987"/>
        <v>1.43755035</v>
      </c>
      <c r="P2080" s="113">
        <f t="shared" si="988"/>
        <v>1607.56600587</v>
      </c>
      <c r="Q2080" s="11">
        <f t="shared" si="989"/>
        <v>0</v>
      </c>
      <c r="R2080" s="30">
        <f t="shared" si="990"/>
        <v>0</v>
      </c>
      <c r="S2080" s="8">
        <f t="shared" si="991"/>
        <v>0</v>
      </c>
      <c r="T2080" s="122">
        <f t="shared" si="996"/>
        <v>0.13059999999999999</v>
      </c>
      <c r="U2080" s="121">
        <f t="shared" si="992"/>
        <v>2</v>
      </c>
      <c r="V2080" s="121">
        <v>252</v>
      </c>
      <c r="W2080" s="120">
        <f t="shared" si="993"/>
        <v>1.0009746690000001</v>
      </c>
      <c r="X2080" s="113">
        <f t="shared" si="973"/>
        <v>1.56684475</v>
      </c>
      <c r="Y2080" s="113">
        <f t="shared" si="994"/>
        <v>0</v>
      </c>
      <c r="Z2080" s="125" t="str">
        <f t="shared" si="997"/>
        <v>J=</v>
      </c>
      <c r="AA2080" s="118">
        <f t="shared" si="998"/>
        <v>46254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>
        <f t="shared" si="995"/>
        <v>46226</v>
      </c>
      <c r="B2081" s="113">
        <f t="shared" si="976"/>
        <v>1610.2172696499999</v>
      </c>
      <c r="C2081" s="113">
        <f t="shared" si="977"/>
        <v>1118.26761816</v>
      </c>
      <c r="D2081" s="114">
        <f t="shared" si="978"/>
        <v>7245.38</v>
      </c>
      <c r="E2081" s="115">
        <f t="shared" si="974"/>
        <v>7276.54</v>
      </c>
      <c r="F2081" s="116">
        <f t="shared" si="975"/>
        <v>46193</v>
      </c>
      <c r="G2081" s="117">
        <f t="shared" si="979"/>
        <v>4.3006716003852752E-3</v>
      </c>
      <c r="H2081" s="118">
        <f t="shared" si="980"/>
        <v>46254</v>
      </c>
      <c r="I2081" s="118">
        <f t="shared" si="981"/>
        <v>46254</v>
      </c>
      <c r="J2081" s="119">
        <f t="shared" si="982"/>
        <v>23</v>
      </c>
      <c r="K2081" s="119">
        <f t="shared" si="983"/>
        <v>3</v>
      </c>
      <c r="L2081" s="8">
        <f t="shared" si="984"/>
        <v>1.00055991</v>
      </c>
      <c r="M2081" s="120">
        <f t="shared" si="985"/>
        <v>1.0043006699999999</v>
      </c>
      <c r="N2081" s="120">
        <f t="shared" si="986"/>
        <v>1.4370140138809384</v>
      </c>
      <c r="O2081" s="113">
        <f t="shared" si="987"/>
        <v>1.4378186100000001</v>
      </c>
      <c r="P2081" s="113">
        <f t="shared" si="988"/>
        <v>1607.8659923499999</v>
      </c>
      <c r="Q2081" s="11">
        <f t="shared" si="989"/>
        <v>0</v>
      </c>
      <c r="R2081" s="30">
        <f t="shared" si="990"/>
        <v>0</v>
      </c>
      <c r="S2081" s="8">
        <f t="shared" si="991"/>
        <v>0</v>
      </c>
      <c r="T2081" s="122">
        <f t="shared" si="996"/>
        <v>0.13059999999999999</v>
      </c>
      <c r="U2081" s="121">
        <f t="shared" si="992"/>
        <v>3</v>
      </c>
      <c r="V2081" s="121">
        <v>252</v>
      </c>
      <c r="W2081" s="120">
        <f t="shared" si="993"/>
        <v>1.001462359</v>
      </c>
      <c r="X2081" s="113">
        <f t="shared" si="973"/>
        <v>2.3512773</v>
      </c>
      <c r="Y2081" s="113">
        <f t="shared" si="994"/>
        <v>0</v>
      </c>
      <c r="Z2081" s="125" t="str">
        <f t="shared" si="997"/>
        <v>J=</v>
      </c>
      <c r="AA2081" s="118">
        <f t="shared" si="998"/>
        <v>46254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>
        <f t="shared" si="995"/>
        <v>46227</v>
      </c>
      <c r="B2082" s="113">
        <f t="shared" si="976"/>
        <v>1611.3023992400001</v>
      </c>
      <c r="C2082" s="113">
        <f t="shared" si="977"/>
        <v>1118.26761816</v>
      </c>
      <c r="D2082" s="114">
        <f t="shared" si="978"/>
        <v>7245.38</v>
      </c>
      <c r="E2082" s="115">
        <f t="shared" si="974"/>
        <v>7276.54</v>
      </c>
      <c r="F2082" s="116">
        <f t="shared" si="975"/>
        <v>46193</v>
      </c>
      <c r="G2082" s="117">
        <f t="shared" si="979"/>
        <v>4.3006716003852752E-3</v>
      </c>
      <c r="H2082" s="118">
        <f t="shared" si="980"/>
        <v>46254</v>
      </c>
      <c r="I2082" s="118">
        <f t="shared" si="981"/>
        <v>46254</v>
      </c>
      <c r="J2082" s="119">
        <f t="shared" si="982"/>
        <v>23</v>
      </c>
      <c r="K2082" s="119">
        <f t="shared" si="983"/>
        <v>4</v>
      </c>
      <c r="L2082" s="8">
        <f t="shared" si="984"/>
        <v>1.00074661</v>
      </c>
      <c r="M2082" s="120">
        <f t="shared" si="985"/>
        <v>1.0043006699999999</v>
      </c>
      <c r="N2082" s="120">
        <f t="shared" si="986"/>
        <v>1.4370140138809384</v>
      </c>
      <c r="O2082" s="113">
        <f t="shared" si="987"/>
        <v>1.4380869000000001</v>
      </c>
      <c r="P2082" s="113">
        <f t="shared" si="988"/>
        <v>1608.1660123700001</v>
      </c>
      <c r="Q2082" s="11">
        <f t="shared" si="989"/>
        <v>0</v>
      </c>
      <c r="R2082" s="30">
        <f t="shared" si="990"/>
        <v>0</v>
      </c>
      <c r="S2082" s="8">
        <f t="shared" si="991"/>
        <v>0</v>
      </c>
      <c r="T2082" s="122">
        <f t="shared" si="996"/>
        <v>0.13059999999999999</v>
      </c>
      <c r="U2082" s="121">
        <f t="shared" si="992"/>
        <v>4</v>
      </c>
      <c r="V2082" s="121">
        <v>252</v>
      </c>
      <c r="W2082" s="120">
        <f t="shared" si="993"/>
        <v>1.001950288</v>
      </c>
      <c r="X2082" s="113">
        <f t="shared" ref="X2082:X2145" si="999">TRUNC((P2082*(W2082-1)),8)</f>
        <v>3.1363868699999999</v>
      </c>
      <c r="Y2082" s="113">
        <f t="shared" si="994"/>
        <v>0</v>
      </c>
      <c r="Z2082" s="125" t="str">
        <f t="shared" si="997"/>
        <v>J=</v>
      </c>
      <c r="AA2082" s="118">
        <f t="shared" si="998"/>
        <v>46254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>
        <f t="shared" si="995"/>
        <v>46228</v>
      </c>
      <c r="B2083" s="113">
        <f t="shared" si="976"/>
        <v>1612.3882700699999</v>
      </c>
      <c r="C2083" s="113">
        <f t="shared" si="977"/>
        <v>1118.26761816</v>
      </c>
      <c r="D2083" s="114">
        <f t="shared" si="978"/>
        <v>7245.38</v>
      </c>
      <c r="E2083" s="115">
        <f t="shared" si="974"/>
        <v>7276.54</v>
      </c>
      <c r="F2083" s="116">
        <f t="shared" si="975"/>
        <v>46193</v>
      </c>
      <c r="G2083" s="117">
        <f t="shared" si="979"/>
        <v>4.3006716003852752E-3</v>
      </c>
      <c r="H2083" s="118">
        <f t="shared" si="980"/>
        <v>46254</v>
      </c>
      <c r="I2083" s="118">
        <f t="shared" si="981"/>
        <v>46254</v>
      </c>
      <c r="J2083" s="119">
        <f t="shared" si="982"/>
        <v>23</v>
      </c>
      <c r="K2083" s="119">
        <f t="shared" si="983"/>
        <v>5</v>
      </c>
      <c r="L2083" s="8">
        <f t="shared" si="984"/>
        <v>1.0009333499999999</v>
      </c>
      <c r="M2083" s="120">
        <f t="shared" si="985"/>
        <v>1.0043006699999999</v>
      </c>
      <c r="N2083" s="120">
        <f t="shared" si="986"/>
        <v>1.4370140138809384</v>
      </c>
      <c r="O2083" s="113">
        <f t="shared" si="987"/>
        <v>1.4383552500000001</v>
      </c>
      <c r="P2083" s="113">
        <f t="shared" si="988"/>
        <v>1608.4660994799999</v>
      </c>
      <c r="Q2083" s="11">
        <f t="shared" si="989"/>
        <v>0</v>
      </c>
      <c r="R2083" s="30">
        <f t="shared" si="990"/>
        <v>0</v>
      </c>
      <c r="S2083" s="8">
        <f t="shared" si="991"/>
        <v>0</v>
      </c>
      <c r="T2083" s="122">
        <f t="shared" si="996"/>
        <v>0.13059999999999999</v>
      </c>
      <c r="U2083" s="121">
        <f t="shared" si="992"/>
        <v>5</v>
      </c>
      <c r="V2083" s="121">
        <v>252</v>
      </c>
      <c r="W2083" s="120">
        <f t="shared" si="993"/>
        <v>1.002438454</v>
      </c>
      <c r="X2083" s="113">
        <f t="shared" si="999"/>
        <v>3.9221705899999999</v>
      </c>
      <c r="Y2083" s="113">
        <f t="shared" si="994"/>
        <v>0</v>
      </c>
      <c r="Z2083" s="125" t="str">
        <f t="shared" si="997"/>
        <v>J=</v>
      </c>
      <c r="AA2083" s="118">
        <f t="shared" si="998"/>
        <v>46254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>
        <f t="shared" si="995"/>
        <v>46229</v>
      </c>
      <c r="B2084" s="113">
        <f t="shared" si="976"/>
        <v>1612.3882700699999</v>
      </c>
      <c r="C2084" s="113">
        <f t="shared" si="977"/>
        <v>1118.26761816</v>
      </c>
      <c r="D2084" s="114">
        <f t="shared" si="978"/>
        <v>7245.38</v>
      </c>
      <c r="E2084" s="115">
        <f t="shared" si="974"/>
        <v>7276.54</v>
      </c>
      <c r="F2084" s="116">
        <f t="shared" si="975"/>
        <v>46193</v>
      </c>
      <c r="G2084" s="117">
        <f t="shared" si="979"/>
        <v>4.3006716003852752E-3</v>
      </c>
      <c r="H2084" s="118">
        <f t="shared" si="980"/>
        <v>46254</v>
      </c>
      <c r="I2084" s="118">
        <f t="shared" si="981"/>
        <v>46254</v>
      </c>
      <c r="J2084" s="119">
        <f t="shared" si="982"/>
        <v>23</v>
      </c>
      <c r="K2084" s="119">
        <f t="shared" si="983"/>
        <v>5</v>
      </c>
      <c r="L2084" s="8">
        <f t="shared" si="984"/>
        <v>1.0009333499999999</v>
      </c>
      <c r="M2084" s="120">
        <f t="shared" si="985"/>
        <v>1.0043006699999999</v>
      </c>
      <c r="N2084" s="120">
        <f t="shared" si="986"/>
        <v>1.4370140138809384</v>
      </c>
      <c r="O2084" s="113">
        <f t="shared" si="987"/>
        <v>1.4383552500000001</v>
      </c>
      <c r="P2084" s="113">
        <f t="shared" si="988"/>
        <v>1608.4660994799999</v>
      </c>
      <c r="Q2084" s="11">
        <f t="shared" si="989"/>
        <v>0</v>
      </c>
      <c r="R2084" s="30">
        <f t="shared" si="990"/>
        <v>0</v>
      </c>
      <c r="S2084" s="8">
        <f t="shared" si="991"/>
        <v>0</v>
      </c>
      <c r="T2084" s="122">
        <f t="shared" si="996"/>
        <v>0.13059999999999999</v>
      </c>
      <c r="U2084" s="121">
        <f t="shared" si="992"/>
        <v>5</v>
      </c>
      <c r="V2084" s="121">
        <v>252</v>
      </c>
      <c r="W2084" s="120">
        <f t="shared" si="993"/>
        <v>1.002438454</v>
      </c>
      <c r="X2084" s="113">
        <f t="shared" si="999"/>
        <v>3.9221705899999999</v>
      </c>
      <c r="Y2084" s="113">
        <f t="shared" si="994"/>
        <v>0</v>
      </c>
      <c r="Z2084" s="125" t="str">
        <f t="shared" si="997"/>
        <v>J=</v>
      </c>
      <c r="AA2084" s="118">
        <f t="shared" si="998"/>
        <v>46254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>
        <f t="shared" si="995"/>
        <v>46230</v>
      </c>
      <c r="B2085" s="113">
        <f t="shared" si="976"/>
        <v>1612.3882700699999</v>
      </c>
      <c r="C2085" s="113">
        <f t="shared" si="977"/>
        <v>1118.26761816</v>
      </c>
      <c r="D2085" s="114">
        <f t="shared" si="978"/>
        <v>7245.38</v>
      </c>
      <c r="E2085" s="115">
        <f t="shared" si="974"/>
        <v>7276.54</v>
      </c>
      <c r="F2085" s="116">
        <f t="shared" si="975"/>
        <v>46193</v>
      </c>
      <c r="G2085" s="117">
        <f t="shared" si="979"/>
        <v>4.3006716003852752E-3</v>
      </c>
      <c r="H2085" s="118">
        <f t="shared" si="980"/>
        <v>46254</v>
      </c>
      <c r="I2085" s="118">
        <f t="shared" si="981"/>
        <v>46254</v>
      </c>
      <c r="J2085" s="119">
        <f t="shared" si="982"/>
        <v>23</v>
      </c>
      <c r="K2085" s="119">
        <f t="shared" si="983"/>
        <v>5</v>
      </c>
      <c r="L2085" s="8">
        <f t="shared" si="984"/>
        <v>1.0009333499999999</v>
      </c>
      <c r="M2085" s="120">
        <f t="shared" si="985"/>
        <v>1.0043006699999999</v>
      </c>
      <c r="N2085" s="120">
        <f t="shared" si="986"/>
        <v>1.4370140138809384</v>
      </c>
      <c r="O2085" s="113">
        <f t="shared" si="987"/>
        <v>1.4383552500000001</v>
      </c>
      <c r="P2085" s="113">
        <f t="shared" si="988"/>
        <v>1608.4660994799999</v>
      </c>
      <c r="Q2085" s="11">
        <f t="shared" si="989"/>
        <v>0</v>
      </c>
      <c r="R2085" s="30">
        <f t="shared" si="990"/>
        <v>0</v>
      </c>
      <c r="S2085" s="8">
        <f t="shared" si="991"/>
        <v>0</v>
      </c>
      <c r="T2085" s="122">
        <f t="shared" si="996"/>
        <v>0.13059999999999999</v>
      </c>
      <c r="U2085" s="121">
        <f t="shared" si="992"/>
        <v>5</v>
      </c>
      <c r="V2085" s="121">
        <v>252</v>
      </c>
      <c r="W2085" s="120">
        <f t="shared" si="993"/>
        <v>1.002438454</v>
      </c>
      <c r="X2085" s="113">
        <f t="shared" si="999"/>
        <v>3.9221705899999999</v>
      </c>
      <c r="Y2085" s="113">
        <f t="shared" si="994"/>
        <v>0</v>
      </c>
      <c r="Z2085" s="125" t="str">
        <f t="shared" si="997"/>
        <v>J=</v>
      </c>
      <c r="AA2085" s="118">
        <f t="shared" si="998"/>
        <v>46254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>
        <f t="shared" si="995"/>
        <v>46231</v>
      </c>
      <c r="B2086" s="113">
        <f t="shared" si="976"/>
        <v>1613.4748712400001</v>
      </c>
      <c r="C2086" s="113">
        <f t="shared" si="977"/>
        <v>1118.26761816</v>
      </c>
      <c r="D2086" s="114">
        <f t="shared" si="978"/>
        <v>7245.38</v>
      </c>
      <c r="E2086" s="115">
        <f t="shared" si="974"/>
        <v>7276.54</v>
      </c>
      <c r="F2086" s="116">
        <f t="shared" si="975"/>
        <v>46193</v>
      </c>
      <c r="G2086" s="117">
        <f t="shared" si="979"/>
        <v>4.3006716003852752E-3</v>
      </c>
      <c r="H2086" s="118">
        <f t="shared" si="980"/>
        <v>46254</v>
      </c>
      <c r="I2086" s="118">
        <f t="shared" si="981"/>
        <v>46254</v>
      </c>
      <c r="J2086" s="119">
        <f t="shared" si="982"/>
        <v>23</v>
      </c>
      <c r="K2086" s="119">
        <f t="shared" si="983"/>
        <v>6</v>
      </c>
      <c r="L2086" s="8">
        <f t="shared" si="984"/>
        <v>1.0011201300000001</v>
      </c>
      <c r="M2086" s="120">
        <f t="shared" si="985"/>
        <v>1.0043006699999999</v>
      </c>
      <c r="N2086" s="120">
        <f t="shared" si="986"/>
        <v>1.4370140138809384</v>
      </c>
      <c r="O2086" s="113">
        <f t="shared" si="987"/>
        <v>1.43862365</v>
      </c>
      <c r="P2086" s="113">
        <f t="shared" si="988"/>
        <v>1608.76624251</v>
      </c>
      <c r="Q2086" s="11">
        <f t="shared" si="989"/>
        <v>0</v>
      </c>
      <c r="R2086" s="30">
        <f t="shared" si="990"/>
        <v>0</v>
      </c>
      <c r="S2086" s="8">
        <f t="shared" si="991"/>
        <v>0</v>
      </c>
      <c r="T2086" s="122">
        <f t="shared" si="996"/>
        <v>0.13059999999999999</v>
      </c>
      <c r="U2086" s="121">
        <f t="shared" si="992"/>
        <v>6</v>
      </c>
      <c r="V2086" s="121">
        <v>252</v>
      </c>
      <c r="W2086" s="120">
        <f t="shared" si="993"/>
        <v>1.0029268570000001</v>
      </c>
      <c r="X2086" s="113">
        <f t="shared" si="999"/>
        <v>4.70862873</v>
      </c>
      <c r="Y2086" s="113">
        <f t="shared" si="994"/>
        <v>0</v>
      </c>
      <c r="Z2086" s="125" t="str">
        <f t="shared" si="997"/>
        <v>J=</v>
      </c>
      <c r="AA2086" s="118">
        <f t="shared" si="998"/>
        <v>46254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>
        <f t="shared" si="995"/>
        <v>46232</v>
      </c>
      <c r="B2087" s="113">
        <f t="shared" si="976"/>
        <v>1614.5622062699999</v>
      </c>
      <c r="C2087" s="113">
        <f t="shared" si="977"/>
        <v>1118.26761816</v>
      </c>
      <c r="D2087" s="114">
        <f t="shared" si="978"/>
        <v>7245.38</v>
      </c>
      <c r="E2087" s="115">
        <f t="shared" si="974"/>
        <v>7276.54</v>
      </c>
      <c r="F2087" s="116">
        <f t="shared" si="975"/>
        <v>46193</v>
      </c>
      <c r="G2087" s="117">
        <f t="shared" si="979"/>
        <v>4.3006716003852752E-3</v>
      </c>
      <c r="H2087" s="118">
        <f t="shared" si="980"/>
        <v>46254</v>
      </c>
      <c r="I2087" s="118">
        <f t="shared" si="981"/>
        <v>46254</v>
      </c>
      <c r="J2087" s="119">
        <f t="shared" si="982"/>
        <v>23</v>
      </c>
      <c r="K2087" s="119">
        <f t="shared" si="983"/>
        <v>7</v>
      </c>
      <c r="L2087" s="8">
        <f t="shared" si="984"/>
        <v>1.0013069400000001</v>
      </c>
      <c r="M2087" s="120">
        <f t="shared" si="985"/>
        <v>1.0043006699999999</v>
      </c>
      <c r="N2087" s="120">
        <f t="shared" si="986"/>
        <v>1.4370140138809384</v>
      </c>
      <c r="O2087" s="113">
        <f t="shared" si="987"/>
        <v>1.4388920999999999</v>
      </c>
      <c r="P2087" s="113">
        <f t="shared" si="988"/>
        <v>1609.06644145</v>
      </c>
      <c r="Q2087" s="11">
        <f t="shared" si="989"/>
        <v>0</v>
      </c>
      <c r="R2087" s="30">
        <f t="shared" si="990"/>
        <v>0</v>
      </c>
      <c r="S2087" s="8">
        <f t="shared" si="991"/>
        <v>0</v>
      </c>
      <c r="T2087" s="122">
        <f t="shared" si="996"/>
        <v>0.13059999999999999</v>
      </c>
      <c r="U2087" s="121">
        <f t="shared" si="992"/>
        <v>7</v>
      </c>
      <c r="V2087" s="121">
        <v>252</v>
      </c>
      <c r="W2087" s="120">
        <f t="shared" si="993"/>
        <v>1.0034154989999999</v>
      </c>
      <c r="X2087" s="113">
        <f t="shared" si="999"/>
        <v>5.4957648199999998</v>
      </c>
      <c r="Y2087" s="113">
        <f t="shared" si="994"/>
        <v>0</v>
      </c>
      <c r="Z2087" s="125" t="str">
        <f t="shared" si="997"/>
        <v>J=</v>
      </c>
      <c r="AA2087" s="118">
        <f t="shared" si="998"/>
        <v>46254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>
        <f t="shared" si="995"/>
        <v>46233</v>
      </c>
      <c r="B2088" s="113">
        <f t="shared" si="976"/>
        <v>1615.65028506</v>
      </c>
      <c r="C2088" s="113">
        <f t="shared" si="977"/>
        <v>1118.26761816</v>
      </c>
      <c r="D2088" s="114">
        <f t="shared" si="978"/>
        <v>7245.38</v>
      </c>
      <c r="E2088" s="115">
        <f t="shared" si="974"/>
        <v>7276.54</v>
      </c>
      <c r="F2088" s="116">
        <f t="shared" si="975"/>
        <v>46193</v>
      </c>
      <c r="G2088" s="117">
        <f t="shared" si="979"/>
        <v>4.3006716003852752E-3</v>
      </c>
      <c r="H2088" s="118">
        <f t="shared" si="980"/>
        <v>46254</v>
      </c>
      <c r="I2088" s="118">
        <f t="shared" si="981"/>
        <v>46254</v>
      </c>
      <c r="J2088" s="119">
        <f t="shared" si="982"/>
        <v>23</v>
      </c>
      <c r="K2088" s="119">
        <f t="shared" si="983"/>
        <v>8</v>
      </c>
      <c r="L2088" s="8">
        <f t="shared" si="984"/>
        <v>1.0014937900000001</v>
      </c>
      <c r="M2088" s="120">
        <f t="shared" si="985"/>
        <v>1.0043006699999999</v>
      </c>
      <c r="N2088" s="120">
        <f t="shared" si="986"/>
        <v>1.4370140138809384</v>
      </c>
      <c r="O2088" s="113">
        <f t="shared" si="987"/>
        <v>1.4391606100000001</v>
      </c>
      <c r="P2088" s="113">
        <f t="shared" si="988"/>
        <v>1609.36670749</v>
      </c>
      <c r="Q2088" s="11">
        <f t="shared" si="989"/>
        <v>0</v>
      </c>
      <c r="R2088" s="30">
        <f t="shared" si="990"/>
        <v>0</v>
      </c>
      <c r="S2088" s="8">
        <f t="shared" si="991"/>
        <v>0</v>
      </c>
      <c r="T2088" s="122">
        <f t="shared" si="996"/>
        <v>0.13059999999999999</v>
      </c>
      <c r="U2088" s="121">
        <f t="shared" si="992"/>
        <v>8</v>
      </c>
      <c r="V2088" s="121">
        <v>252</v>
      </c>
      <c r="W2088" s="120">
        <f t="shared" si="993"/>
        <v>1.003904379</v>
      </c>
      <c r="X2088" s="113">
        <f t="shared" si="999"/>
        <v>6.2835775700000003</v>
      </c>
      <c r="Y2088" s="113">
        <f t="shared" si="994"/>
        <v>0</v>
      </c>
      <c r="Z2088" s="125" t="str">
        <f t="shared" si="997"/>
        <v>J=</v>
      </c>
      <c r="AA2088" s="118">
        <f t="shared" si="998"/>
        <v>46254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>
        <f t="shared" si="995"/>
        <v>46234</v>
      </c>
      <c r="B2089" s="113">
        <f t="shared" si="976"/>
        <v>1616.7390854700002</v>
      </c>
      <c r="C2089" s="113">
        <f t="shared" si="977"/>
        <v>1118.26761816</v>
      </c>
      <c r="D2089" s="114">
        <f t="shared" si="978"/>
        <v>7245.38</v>
      </c>
      <c r="E2089" s="115">
        <f t="shared" si="974"/>
        <v>7276.54</v>
      </c>
      <c r="F2089" s="116">
        <f t="shared" si="975"/>
        <v>46193</v>
      </c>
      <c r="G2089" s="117">
        <f t="shared" si="979"/>
        <v>4.3006716003852752E-3</v>
      </c>
      <c r="H2089" s="118">
        <f t="shared" si="980"/>
        <v>46254</v>
      </c>
      <c r="I2089" s="118">
        <f t="shared" si="981"/>
        <v>46254</v>
      </c>
      <c r="J2089" s="119">
        <f t="shared" si="982"/>
        <v>23</v>
      </c>
      <c r="K2089" s="119">
        <f t="shared" si="983"/>
        <v>9</v>
      </c>
      <c r="L2089" s="8">
        <f t="shared" si="984"/>
        <v>1.0016806700000001</v>
      </c>
      <c r="M2089" s="120">
        <f t="shared" si="985"/>
        <v>1.0043006699999999</v>
      </c>
      <c r="N2089" s="120">
        <f t="shared" si="986"/>
        <v>1.4370140138809384</v>
      </c>
      <c r="O2089" s="113">
        <f t="shared" si="987"/>
        <v>1.43942916</v>
      </c>
      <c r="P2089" s="113">
        <f t="shared" si="988"/>
        <v>1609.6670182600001</v>
      </c>
      <c r="Q2089" s="11">
        <f t="shared" si="989"/>
        <v>0</v>
      </c>
      <c r="R2089" s="30">
        <f t="shared" si="990"/>
        <v>0</v>
      </c>
      <c r="S2089" s="8">
        <f t="shared" si="991"/>
        <v>0</v>
      </c>
      <c r="T2089" s="122">
        <f t="shared" si="996"/>
        <v>0.13059999999999999</v>
      </c>
      <c r="U2089" s="121">
        <f t="shared" si="992"/>
        <v>9</v>
      </c>
      <c r="V2089" s="121">
        <v>252</v>
      </c>
      <c r="W2089" s="120">
        <f t="shared" si="993"/>
        <v>1.0043934969999999</v>
      </c>
      <c r="X2089" s="113">
        <f t="shared" si="999"/>
        <v>7.0720672100000002</v>
      </c>
      <c r="Y2089" s="113">
        <f t="shared" si="994"/>
        <v>0</v>
      </c>
      <c r="Z2089" s="125" t="str">
        <f t="shared" si="997"/>
        <v>J=</v>
      </c>
      <c r="AA2089" s="118">
        <f t="shared" si="998"/>
        <v>46254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>
        <f t="shared" si="995"/>
        <v>46235</v>
      </c>
      <c r="B2090" s="113">
        <f t="shared" si="976"/>
        <v>1617.8286077800001</v>
      </c>
      <c r="C2090" s="113">
        <f t="shared" si="977"/>
        <v>1118.26761816</v>
      </c>
      <c r="D2090" s="114">
        <f t="shared" si="978"/>
        <v>7245.38</v>
      </c>
      <c r="E2090" s="115">
        <f t="shared" ref="E2090:E2153" si="1000">IF($K2090=1,VLOOKUP($A2089,$AO$10:$AS$131,4),E2089)</f>
        <v>7276.54</v>
      </c>
      <c r="F2090" s="116">
        <f t="shared" ref="F2090:F2153" si="1001">IF($K2090=1,VLOOKUP($A2089,$AO$10:$AS$131,5),F2089)</f>
        <v>46193</v>
      </c>
      <c r="G2090" s="117">
        <f t="shared" si="979"/>
        <v>4.3006716003852752E-3</v>
      </c>
      <c r="H2090" s="118">
        <f t="shared" si="980"/>
        <v>46254</v>
      </c>
      <c r="I2090" s="118">
        <f t="shared" si="981"/>
        <v>46254</v>
      </c>
      <c r="J2090" s="119">
        <f t="shared" si="982"/>
        <v>23</v>
      </c>
      <c r="K2090" s="119">
        <f t="shared" si="983"/>
        <v>10</v>
      </c>
      <c r="L2090" s="8">
        <f t="shared" si="984"/>
        <v>1.0018675800000001</v>
      </c>
      <c r="M2090" s="120">
        <f t="shared" si="985"/>
        <v>1.0043006699999999</v>
      </c>
      <c r="N2090" s="120">
        <f t="shared" si="986"/>
        <v>1.4370140138809384</v>
      </c>
      <c r="O2090" s="113">
        <f t="shared" si="987"/>
        <v>1.4396977500000001</v>
      </c>
      <c r="P2090" s="113">
        <f t="shared" si="988"/>
        <v>1609.9673737600001</v>
      </c>
      <c r="Q2090" s="11">
        <f t="shared" si="989"/>
        <v>0</v>
      </c>
      <c r="R2090" s="30">
        <f t="shared" si="990"/>
        <v>0</v>
      </c>
      <c r="S2090" s="8">
        <f t="shared" si="991"/>
        <v>0</v>
      </c>
      <c r="T2090" s="122">
        <f t="shared" si="996"/>
        <v>0.13059999999999999</v>
      </c>
      <c r="U2090" s="121">
        <f t="shared" si="992"/>
        <v>10</v>
      </c>
      <c r="V2090" s="121">
        <v>252</v>
      </c>
      <c r="W2090" s="120">
        <f t="shared" si="993"/>
        <v>1.004882853</v>
      </c>
      <c r="X2090" s="113">
        <f t="shared" si="999"/>
        <v>7.8612340200000004</v>
      </c>
      <c r="Y2090" s="113">
        <f t="shared" si="994"/>
        <v>0</v>
      </c>
      <c r="Z2090" s="125" t="str">
        <f t="shared" si="997"/>
        <v>J=</v>
      </c>
      <c r="AA2090" s="118">
        <f t="shared" si="998"/>
        <v>46254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>
        <f t="shared" si="995"/>
        <v>46236</v>
      </c>
      <c r="B2091" s="113">
        <f t="shared" si="976"/>
        <v>1617.8286077800001</v>
      </c>
      <c r="C2091" s="113">
        <f t="shared" si="977"/>
        <v>1118.26761816</v>
      </c>
      <c r="D2091" s="114">
        <f t="shared" si="978"/>
        <v>7245.38</v>
      </c>
      <c r="E2091" s="115">
        <f t="shared" si="1000"/>
        <v>7276.54</v>
      </c>
      <c r="F2091" s="116">
        <f t="shared" si="1001"/>
        <v>46193</v>
      </c>
      <c r="G2091" s="117">
        <f t="shared" si="979"/>
        <v>4.3006716003852752E-3</v>
      </c>
      <c r="H2091" s="118">
        <f t="shared" si="980"/>
        <v>46254</v>
      </c>
      <c r="I2091" s="118">
        <f t="shared" si="981"/>
        <v>46254</v>
      </c>
      <c r="J2091" s="119">
        <f t="shared" si="982"/>
        <v>23</v>
      </c>
      <c r="K2091" s="119">
        <f t="shared" si="983"/>
        <v>10</v>
      </c>
      <c r="L2091" s="8">
        <f t="shared" si="984"/>
        <v>1.0018675800000001</v>
      </c>
      <c r="M2091" s="120">
        <f t="shared" si="985"/>
        <v>1.0043006699999999</v>
      </c>
      <c r="N2091" s="120">
        <f t="shared" si="986"/>
        <v>1.4370140138809384</v>
      </c>
      <c r="O2091" s="113">
        <f t="shared" si="987"/>
        <v>1.4396977500000001</v>
      </c>
      <c r="P2091" s="113">
        <f t="shared" si="988"/>
        <v>1609.9673737600001</v>
      </c>
      <c r="Q2091" s="11">
        <f t="shared" si="989"/>
        <v>0</v>
      </c>
      <c r="R2091" s="30">
        <f t="shared" si="990"/>
        <v>0</v>
      </c>
      <c r="S2091" s="8">
        <f t="shared" si="991"/>
        <v>0</v>
      </c>
      <c r="T2091" s="122">
        <f t="shared" si="996"/>
        <v>0.13059999999999999</v>
      </c>
      <c r="U2091" s="121">
        <f t="shared" si="992"/>
        <v>10</v>
      </c>
      <c r="V2091" s="121">
        <v>252</v>
      </c>
      <c r="W2091" s="120">
        <f t="shared" si="993"/>
        <v>1.004882853</v>
      </c>
      <c r="X2091" s="113">
        <f t="shared" si="999"/>
        <v>7.8612340200000004</v>
      </c>
      <c r="Y2091" s="113">
        <f t="shared" si="994"/>
        <v>0</v>
      </c>
      <c r="Z2091" s="125" t="str">
        <f t="shared" si="997"/>
        <v>J=</v>
      </c>
      <c r="AA2091" s="118">
        <f t="shared" si="998"/>
        <v>46254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>
        <f t="shared" si="995"/>
        <v>46237</v>
      </c>
      <c r="B2092" s="113">
        <f t="shared" si="976"/>
        <v>1617.8286077800001</v>
      </c>
      <c r="C2092" s="113">
        <f t="shared" si="977"/>
        <v>1118.26761816</v>
      </c>
      <c r="D2092" s="114">
        <f t="shared" si="978"/>
        <v>7245.38</v>
      </c>
      <c r="E2092" s="115">
        <f t="shared" si="1000"/>
        <v>7276.54</v>
      </c>
      <c r="F2092" s="116">
        <f t="shared" si="1001"/>
        <v>46193</v>
      </c>
      <c r="G2092" s="117">
        <f t="shared" si="979"/>
        <v>4.3006716003852752E-3</v>
      </c>
      <c r="H2092" s="118">
        <f t="shared" si="980"/>
        <v>46254</v>
      </c>
      <c r="I2092" s="118">
        <f t="shared" si="981"/>
        <v>46254</v>
      </c>
      <c r="J2092" s="119">
        <f t="shared" si="982"/>
        <v>23</v>
      </c>
      <c r="K2092" s="119">
        <f t="shared" si="983"/>
        <v>10</v>
      </c>
      <c r="L2092" s="8">
        <f t="shared" si="984"/>
        <v>1.0018675800000001</v>
      </c>
      <c r="M2092" s="120">
        <f t="shared" si="985"/>
        <v>1.0043006699999999</v>
      </c>
      <c r="N2092" s="120">
        <f t="shared" si="986"/>
        <v>1.4370140138809384</v>
      </c>
      <c r="O2092" s="113">
        <f t="shared" si="987"/>
        <v>1.4396977500000001</v>
      </c>
      <c r="P2092" s="113">
        <f t="shared" si="988"/>
        <v>1609.9673737600001</v>
      </c>
      <c r="Q2092" s="11">
        <f t="shared" si="989"/>
        <v>0</v>
      </c>
      <c r="R2092" s="30">
        <f t="shared" si="990"/>
        <v>0</v>
      </c>
      <c r="S2092" s="8">
        <f t="shared" si="991"/>
        <v>0</v>
      </c>
      <c r="T2092" s="122">
        <f t="shared" si="996"/>
        <v>0.13059999999999999</v>
      </c>
      <c r="U2092" s="121">
        <f t="shared" si="992"/>
        <v>10</v>
      </c>
      <c r="V2092" s="121">
        <v>252</v>
      </c>
      <c r="W2092" s="120">
        <f t="shared" si="993"/>
        <v>1.004882853</v>
      </c>
      <c r="X2092" s="113">
        <f t="shared" si="999"/>
        <v>7.8612340200000004</v>
      </c>
      <c r="Y2092" s="113">
        <f t="shared" si="994"/>
        <v>0</v>
      </c>
      <c r="Z2092" s="125" t="str">
        <f t="shared" si="997"/>
        <v>J=</v>
      </c>
      <c r="AA2092" s="118">
        <f t="shared" si="998"/>
        <v>46254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>
        <f t="shared" si="995"/>
        <v>46238</v>
      </c>
      <c r="B2093" s="113">
        <f t="shared" si="976"/>
        <v>1618.9188875999998</v>
      </c>
      <c r="C2093" s="113">
        <f t="shared" si="977"/>
        <v>1118.26761816</v>
      </c>
      <c r="D2093" s="114">
        <f t="shared" si="978"/>
        <v>7245.38</v>
      </c>
      <c r="E2093" s="115">
        <f t="shared" si="1000"/>
        <v>7276.54</v>
      </c>
      <c r="F2093" s="116">
        <f t="shared" si="1001"/>
        <v>46193</v>
      </c>
      <c r="G2093" s="117">
        <f t="shared" si="979"/>
        <v>4.3006716003852752E-3</v>
      </c>
      <c r="H2093" s="118">
        <f t="shared" si="980"/>
        <v>46254</v>
      </c>
      <c r="I2093" s="118">
        <f t="shared" si="981"/>
        <v>46254</v>
      </c>
      <c r="J2093" s="119">
        <f t="shared" si="982"/>
        <v>23</v>
      </c>
      <c r="K2093" s="119">
        <f t="shared" si="983"/>
        <v>11</v>
      </c>
      <c r="L2093" s="8">
        <f t="shared" si="984"/>
        <v>1.00205454</v>
      </c>
      <c r="M2093" s="120">
        <f t="shared" si="985"/>
        <v>1.0043006699999999</v>
      </c>
      <c r="N2093" s="120">
        <f t="shared" si="986"/>
        <v>1.4370140138809384</v>
      </c>
      <c r="O2093" s="113">
        <f t="shared" si="987"/>
        <v>1.43996641</v>
      </c>
      <c r="P2093" s="113">
        <f t="shared" si="988"/>
        <v>1610.2678075399999</v>
      </c>
      <c r="Q2093" s="11">
        <f t="shared" si="989"/>
        <v>0</v>
      </c>
      <c r="R2093" s="30">
        <f t="shared" si="990"/>
        <v>0</v>
      </c>
      <c r="S2093" s="8">
        <f t="shared" si="991"/>
        <v>0</v>
      </c>
      <c r="T2093" s="122">
        <f t="shared" si="996"/>
        <v>0.13059999999999999</v>
      </c>
      <c r="U2093" s="121">
        <f t="shared" si="992"/>
        <v>11</v>
      </c>
      <c r="V2093" s="121">
        <v>252</v>
      </c>
      <c r="W2093" s="120">
        <f t="shared" si="993"/>
        <v>1.0053724479999999</v>
      </c>
      <c r="X2093" s="113">
        <f t="shared" si="999"/>
        <v>8.65108006</v>
      </c>
      <c r="Y2093" s="113">
        <f t="shared" si="994"/>
        <v>0</v>
      </c>
      <c r="Z2093" s="125" t="str">
        <f t="shared" si="997"/>
        <v>J=</v>
      </c>
      <c r="AA2093" s="118">
        <f t="shared" si="998"/>
        <v>46254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>
        <f t="shared" si="995"/>
        <v>46239</v>
      </c>
      <c r="B2094" s="113">
        <f t="shared" ref="B2094:B2157" si="1002">(P2094+X2094)</f>
        <v>1620.00987865</v>
      </c>
      <c r="C2094" s="113">
        <f t="shared" ref="C2094:C2157" si="1003">TRUNC(IF(Q2093&gt;0,VLOOKUP(A2093,$AD$12:$AE$170,2),C2093),8)</f>
        <v>1118.26761816</v>
      </c>
      <c r="D2094" s="114">
        <f t="shared" ref="D2094:D2157" si="1004">IF(E2094=E2093,D2093,E2093)</f>
        <v>7245.38</v>
      </c>
      <c r="E2094" s="115">
        <f t="shared" si="1000"/>
        <v>7276.54</v>
      </c>
      <c r="F2094" s="116">
        <f t="shared" si="1001"/>
        <v>46193</v>
      </c>
      <c r="G2094" s="117">
        <f t="shared" ref="G2094:G2157" si="1005">(E2094/D2094)-1</f>
        <v>4.3006716003852752E-3</v>
      </c>
      <c r="H2094" s="118">
        <f t="shared" ref="H2094:H2157" si="1006">IF(DAY(A2094)=H$9,VLOOKUP(A2094,AH$118:AN$450,4),H2093)</f>
        <v>46254</v>
      </c>
      <c r="I2094" s="118">
        <f t="shared" ref="I2094:I2157" si="1007">IF(A2094&gt;I2093,H2094,I2093)</f>
        <v>46254</v>
      </c>
      <c r="J2094" s="119">
        <f t="shared" ref="J2094:J2157" si="1008">IF(I2094=I2093,J2093,NETWORKDAYS(I2093,I2094,$AD$176:$AD$502)-1)</f>
        <v>23</v>
      </c>
      <c r="K2094" s="119">
        <f t="shared" ref="K2094:K2157" si="1009">(J2094-(NETWORKDAYS(A2094,I2094,AD$176:AD$502)-1))</f>
        <v>12</v>
      </c>
      <c r="L2094" s="8">
        <f t="shared" ref="L2094:L2157" si="1010">IF(E2094&lt;D2094,1,TRUNC((E2094/D2094)^TRUNC((K2094/J2094),9),8))</f>
        <v>1.0022415200000001</v>
      </c>
      <c r="M2094" s="120">
        <f t="shared" ref="M2094:M2157" si="1011">IF(I2094&gt;I2093,L2093,M2093)</f>
        <v>1.0043006699999999</v>
      </c>
      <c r="N2094" s="120">
        <f t="shared" ref="N2094:N2157" si="1012">IF(I2094&gt;I2093,N2093*M2094,N2093)</f>
        <v>1.4370140138809384</v>
      </c>
      <c r="O2094" s="113">
        <f t="shared" ref="O2094:O2157" si="1013">TRUNC(TRUNC((L2094*N2094),15),8)</f>
        <v>1.4402351</v>
      </c>
      <c r="P2094" s="113">
        <f t="shared" ref="P2094:P2157" si="1014">TRUNC(C2094*O2094,8)</f>
        <v>1610.56827486</v>
      </c>
      <c r="Q2094" s="11">
        <f t="shared" ref="Q2094:Q2157" si="1015">IF(VLOOKUP(A2094,AD$10:AK$170,8)=VLOOKUP(A2093,AD$10:AK$170,8),0,VLOOKUP(A2094,AD$10:AK$170,8))</f>
        <v>0</v>
      </c>
      <c r="R2094" s="30">
        <f t="shared" ref="R2094:R2157" si="1016">IF(Q2094&gt;0,VLOOKUP($A2094,$AD$10:$AI$170,6),0)</f>
        <v>0</v>
      </c>
      <c r="S2094" s="8">
        <f t="shared" ref="S2094:S2157" si="1017">IF(R2094&gt;0,TRUNC(R2094*P2094,8),0)</f>
        <v>0</v>
      </c>
      <c r="T2094" s="122">
        <f t="shared" si="996"/>
        <v>0.13059999999999999</v>
      </c>
      <c r="U2094" s="121">
        <f t="shared" ref="U2094:U2157" si="1018">IF(Q2093&gt;0,1,IF(K2094=K2093,U2093,U2093+1))</f>
        <v>12</v>
      </c>
      <c r="V2094" s="121">
        <v>252</v>
      </c>
      <c r="W2094" s="120">
        <f t="shared" ref="W2094:W2157" si="1019">ROUND((1+T2094)^TRUNC((U2094/V2094),9),9)</f>
        <v>1.005862281</v>
      </c>
      <c r="X2094" s="113">
        <f t="shared" si="999"/>
        <v>9.4416037900000003</v>
      </c>
      <c r="Y2094" s="113">
        <f t="shared" ref="Y2094:Y2157" si="1020">IF(Q2094&gt;0,S2094+X2094,0)</f>
        <v>0</v>
      </c>
      <c r="Z2094" s="125" t="str">
        <f t="shared" si="997"/>
        <v>J=</v>
      </c>
      <c r="AA2094" s="118">
        <f t="shared" si="998"/>
        <v>46254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>
        <f t="shared" si="995"/>
        <v>46240</v>
      </c>
      <c r="B2095" s="113">
        <f t="shared" si="1002"/>
        <v>1621.10161659</v>
      </c>
      <c r="C2095" s="113">
        <f t="shared" si="1003"/>
        <v>1118.26761816</v>
      </c>
      <c r="D2095" s="114">
        <f t="shared" si="1004"/>
        <v>7245.38</v>
      </c>
      <c r="E2095" s="115">
        <f t="shared" si="1000"/>
        <v>7276.54</v>
      </c>
      <c r="F2095" s="116">
        <f t="shared" si="1001"/>
        <v>46193</v>
      </c>
      <c r="G2095" s="117">
        <f t="shared" si="1005"/>
        <v>4.3006716003852752E-3</v>
      </c>
      <c r="H2095" s="118">
        <f t="shared" si="1006"/>
        <v>46254</v>
      </c>
      <c r="I2095" s="118">
        <f t="shared" si="1007"/>
        <v>46254</v>
      </c>
      <c r="J2095" s="119">
        <f t="shared" si="1008"/>
        <v>23</v>
      </c>
      <c r="K2095" s="119">
        <f t="shared" si="1009"/>
        <v>13</v>
      </c>
      <c r="L2095" s="8">
        <f t="shared" si="1010"/>
        <v>1.0024285399999999</v>
      </c>
      <c r="M2095" s="120">
        <f t="shared" si="1011"/>
        <v>1.0043006699999999</v>
      </c>
      <c r="N2095" s="120">
        <f t="shared" si="1012"/>
        <v>1.4370140138809384</v>
      </c>
      <c r="O2095" s="113">
        <f t="shared" si="1013"/>
        <v>1.44050385</v>
      </c>
      <c r="P2095" s="113">
        <f t="shared" si="1014"/>
        <v>1610.8688092800001</v>
      </c>
      <c r="Q2095" s="11">
        <f t="shared" si="1015"/>
        <v>0</v>
      </c>
      <c r="R2095" s="30">
        <f t="shared" si="1016"/>
        <v>0</v>
      </c>
      <c r="S2095" s="8">
        <f t="shared" si="1017"/>
        <v>0</v>
      </c>
      <c r="T2095" s="122">
        <f t="shared" si="996"/>
        <v>0.13059999999999999</v>
      </c>
      <c r="U2095" s="121">
        <f t="shared" si="1018"/>
        <v>13</v>
      </c>
      <c r="V2095" s="121">
        <v>252</v>
      </c>
      <c r="W2095" s="120">
        <f t="shared" si="1019"/>
        <v>1.006352353</v>
      </c>
      <c r="X2095" s="113">
        <f t="shared" si="999"/>
        <v>10.23280731</v>
      </c>
      <c r="Y2095" s="113">
        <f t="shared" si="1020"/>
        <v>0</v>
      </c>
      <c r="Z2095" s="125" t="str">
        <f t="shared" si="997"/>
        <v>J=</v>
      </c>
      <c r="AA2095" s="118">
        <f t="shared" si="998"/>
        <v>46254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>
        <f t="shared" si="995"/>
        <v>46241</v>
      </c>
      <c r="B2096" s="113">
        <f t="shared" si="1002"/>
        <v>1622.1941017199999</v>
      </c>
      <c r="C2096" s="113">
        <f t="shared" si="1003"/>
        <v>1118.26761816</v>
      </c>
      <c r="D2096" s="114">
        <f t="shared" si="1004"/>
        <v>7245.38</v>
      </c>
      <c r="E2096" s="115">
        <f t="shared" si="1000"/>
        <v>7276.54</v>
      </c>
      <c r="F2096" s="116">
        <f t="shared" si="1001"/>
        <v>46193</v>
      </c>
      <c r="G2096" s="117">
        <f t="shared" si="1005"/>
        <v>4.3006716003852752E-3</v>
      </c>
      <c r="H2096" s="118">
        <f t="shared" si="1006"/>
        <v>46254</v>
      </c>
      <c r="I2096" s="118">
        <f t="shared" si="1007"/>
        <v>46254</v>
      </c>
      <c r="J2096" s="119">
        <f t="shared" si="1008"/>
        <v>23</v>
      </c>
      <c r="K2096" s="119">
        <f t="shared" si="1009"/>
        <v>14</v>
      </c>
      <c r="L2096" s="8">
        <f t="shared" si="1010"/>
        <v>1.0026155999999999</v>
      </c>
      <c r="M2096" s="120">
        <f t="shared" si="1011"/>
        <v>1.0043006699999999</v>
      </c>
      <c r="N2096" s="120">
        <f t="shared" si="1012"/>
        <v>1.4370140138809384</v>
      </c>
      <c r="O2096" s="113">
        <f t="shared" si="1013"/>
        <v>1.4407726599999999</v>
      </c>
      <c r="P2096" s="113">
        <f t="shared" si="1014"/>
        <v>1611.1694107999999</v>
      </c>
      <c r="Q2096" s="11">
        <f t="shared" si="1015"/>
        <v>0</v>
      </c>
      <c r="R2096" s="30">
        <f t="shared" si="1016"/>
        <v>0</v>
      </c>
      <c r="S2096" s="8">
        <f t="shared" si="1017"/>
        <v>0</v>
      </c>
      <c r="T2096" s="122">
        <f t="shared" si="996"/>
        <v>0.13059999999999999</v>
      </c>
      <c r="U2096" s="121">
        <f t="shared" si="1018"/>
        <v>14</v>
      </c>
      <c r="V2096" s="121">
        <v>252</v>
      </c>
      <c r="W2096" s="120">
        <f t="shared" si="1019"/>
        <v>1.0068426640000001</v>
      </c>
      <c r="X2096" s="113">
        <f t="shared" si="999"/>
        <v>11.024690919999999</v>
      </c>
      <c r="Y2096" s="113">
        <f t="shared" si="1020"/>
        <v>0</v>
      </c>
      <c r="Z2096" s="125" t="str">
        <f t="shared" si="997"/>
        <v>J=</v>
      </c>
      <c r="AA2096" s="118">
        <f t="shared" si="998"/>
        <v>46254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>
        <f t="shared" si="995"/>
        <v>46242</v>
      </c>
      <c r="B2097" s="113">
        <f t="shared" si="1002"/>
        <v>1623.2873102199999</v>
      </c>
      <c r="C2097" s="113">
        <f t="shared" si="1003"/>
        <v>1118.26761816</v>
      </c>
      <c r="D2097" s="114">
        <f t="shared" si="1004"/>
        <v>7245.38</v>
      </c>
      <c r="E2097" s="115">
        <f t="shared" si="1000"/>
        <v>7276.54</v>
      </c>
      <c r="F2097" s="116">
        <f t="shared" si="1001"/>
        <v>46193</v>
      </c>
      <c r="G2097" s="117">
        <f t="shared" si="1005"/>
        <v>4.3006716003852752E-3</v>
      </c>
      <c r="H2097" s="118">
        <f t="shared" si="1006"/>
        <v>46254</v>
      </c>
      <c r="I2097" s="118">
        <f t="shared" si="1007"/>
        <v>46254</v>
      </c>
      <c r="J2097" s="119">
        <f t="shared" si="1008"/>
        <v>23</v>
      </c>
      <c r="K2097" s="119">
        <f t="shared" si="1009"/>
        <v>15</v>
      </c>
      <c r="L2097" s="8">
        <f t="shared" si="1010"/>
        <v>1.00280269</v>
      </c>
      <c r="M2097" s="120">
        <f t="shared" si="1011"/>
        <v>1.0043006699999999</v>
      </c>
      <c r="N2097" s="120">
        <f t="shared" si="1012"/>
        <v>1.4370140138809384</v>
      </c>
      <c r="O2097" s="113">
        <f t="shared" si="1013"/>
        <v>1.44104151</v>
      </c>
      <c r="P2097" s="113">
        <f t="shared" si="1014"/>
        <v>1611.4700570499999</v>
      </c>
      <c r="Q2097" s="11">
        <f t="shared" si="1015"/>
        <v>0</v>
      </c>
      <c r="R2097" s="30">
        <f t="shared" si="1016"/>
        <v>0</v>
      </c>
      <c r="S2097" s="8">
        <f t="shared" si="1017"/>
        <v>0</v>
      </c>
      <c r="T2097" s="122">
        <f t="shared" si="996"/>
        <v>0.13059999999999999</v>
      </c>
      <c r="U2097" s="121">
        <f t="shared" si="1018"/>
        <v>15</v>
      </c>
      <c r="V2097" s="121">
        <v>252</v>
      </c>
      <c r="W2097" s="120">
        <f t="shared" si="1019"/>
        <v>1.0073332129999999</v>
      </c>
      <c r="X2097" s="113">
        <f t="shared" si="999"/>
        <v>11.817253170000001</v>
      </c>
      <c r="Y2097" s="113">
        <f t="shared" si="1020"/>
        <v>0</v>
      </c>
      <c r="Z2097" s="125" t="str">
        <f t="shared" si="997"/>
        <v>J=</v>
      </c>
      <c r="AA2097" s="118">
        <f t="shared" si="998"/>
        <v>46254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>
        <f t="shared" si="995"/>
        <v>46243</v>
      </c>
      <c r="B2098" s="113">
        <f t="shared" si="1002"/>
        <v>1623.2873102199999</v>
      </c>
      <c r="C2098" s="113">
        <f t="shared" si="1003"/>
        <v>1118.26761816</v>
      </c>
      <c r="D2098" s="114">
        <f t="shared" si="1004"/>
        <v>7245.38</v>
      </c>
      <c r="E2098" s="115">
        <f t="shared" si="1000"/>
        <v>7276.54</v>
      </c>
      <c r="F2098" s="116">
        <f t="shared" si="1001"/>
        <v>46193</v>
      </c>
      <c r="G2098" s="117">
        <f t="shared" si="1005"/>
        <v>4.3006716003852752E-3</v>
      </c>
      <c r="H2098" s="118">
        <f t="shared" si="1006"/>
        <v>46254</v>
      </c>
      <c r="I2098" s="118">
        <f t="shared" si="1007"/>
        <v>46254</v>
      </c>
      <c r="J2098" s="119">
        <f t="shared" si="1008"/>
        <v>23</v>
      </c>
      <c r="K2098" s="119">
        <f t="shared" si="1009"/>
        <v>15</v>
      </c>
      <c r="L2098" s="8">
        <f t="shared" si="1010"/>
        <v>1.00280269</v>
      </c>
      <c r="M2098" s="120">
        <f t="shared" si="1011"/>
        <v>1.0043006699999999</v>
      </c>
      <c r="N2098" s="120">
        <f t="shared" si="1012"/>
        <v>1.4370140138809384</v>
      </c>
      <c r="O2098" s="113">
        <f t="shared" si="1013"/>
        <v>1.44104151</v>
      </c>
      <c r="P2098" s="113">
        <f t="shared" si="1014"/>
        <v>1611.4700570499999</v>
      </c>
      <c r="Q2098" s="11">
        <f t="shared" si="1015"/>
        <v>0</v>
      </c>
      <c r="R2098" s="30">
        <f t="shared" si="1016"/>
        <v>0</v>
      </c>
      <c r="S2098" s="8">
        <f t="shared" si="1017"/>
        <v>0</v>
      </c>
      <c r="T2098" s="122">
        <f t="shared" si="996"/>
        <v>0.13059999999999999</v>
      </c>
      <c r="U2098" s="121">
        <f t="shared" si="1018"/>
        <v>15</v>
      </c>
      <c r="V2098" s="121">
        <v>252</v>
      </c>
      <c r="W2098" s="120">
        <f t="shared" si="1019"/>
        <v>1.0073332129999999</v>
      </c>
      <c r="X2098" s="113">
        <f t="shared" si="999"/>
        <v>11.817253170000001</v>
      </c>
      <c r="Y2098" s="113">
        <f t="shared" si="1020"/>
        <v>0</v>
      </c>
      <c r="Z2098" s="125" t="str">
        <f t="shared" si="997"/>
        <v>J=</v>
      </c>
      <c r="AA2098" s="118">
        <f t="shared" si="998"/>
        <v>46254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>
        <f t="shared" si="995"/>
        <v>46244</v>
      </c>
      <c r="B2099" s="113">
        <f t="shared" si="1002"/>
        <v>1623.2873102199999</v>
      </c>
      <c r="C2099" s="113">
        <f t="shared" si="1003"/>
        <v>1118.26761816</v>
      </c>
      <c r="D2099" s="114">
        <f t="shared" si="1004"/>
        <v>7245.38</v>
      </c>
      <c r="E2099" s="115">
        <f t="shared" si="1000"/>
        <v>7276.54</v>
      </c>
      <c r="F2099" s="116">
        <f t="shared" si="1001"/>
        <v>46193</v>
      </c>
      <c r="G2099" s="117">
        <f t="shared" si="1005"/>
        <v>4.3006716003852752E-3</v>
      </c>
      <c r="H2099" s="118">
        <f t="shared" si="1006"/>
        <v>46254</v>
      </c>
      <c r="I2099" s="118">
        <f t="shared" si="1007"/>
        <v>46254</v>
      </c>
      <c r="J2099" s="119">
        <f t="shared" si="1008"/>
        <v>23</v>
      </c>
      <c r="K2099" s="119">
        <f t="shared" si="1009"/>
        <v>15</v>
      </c>
      <c r="L2099" s="8">
        <f t="shared" si="1010"/>
        <v>1.00280269</v>
      </c>
      <c r="M2099" s="120">
        <f t="shared" si="1011"/>
        <v>1.0043006699999999</v>
      </c>
      <c r="N2099" s="120">
        <f t="shared" si="1012"/>
        <v>1.4370140138809384</v>
      </c>
      <c r="O2099" s="113">
        <f t="shared" si="1013"/>
        <v>1.44104151</v>
      </c>
      <c r="P2099" s="113">
        <f t="shared" si="1014"/>
        <v>1611.4700570499999</v>
      </c>
      <c r="Q2099" s="11">
        <f t="shared" si="1015"/>
        <v>0</v>
      </c>
      <c r="R2099" s="30">
        <f t="shared" si="1016"/>
        <v>0</v>
      </c>
      <c r="S2099" s="8">
        <f t="shared" si="1017"/>
        <v>0</v>
      </c>
      <c r="T2099" s="122">
        <f t="shared" si="996"/>
        <v>0.13059999999999999</v>
      </c>
      <c r="U2099" s="121">
        <f t="shared" si="1018"/>
        <v>15</v>
      </c>
      <c r="V2099" s="121">
        <v>252</v>
      </c>
      <c r="W2099" s="120">
        <f t="shared" si="1019"/>
        <v>1.0073332129999999</v>
      </c>
      <c r="X2099" s="113">
        <f t="shared" si="999"/>
        <v>11.817253170000001</v>
      </c>
      <c r="Y2099" s="113">
        <f t="shared" si="1020"/>
        <v>0</v>
      </c>
      <c r="Z2099" s="125" t="str">
        <f t="shared" si="997"/>
        <v>J=</v>
      </c>
      <c r="AA2099" s="118">
        <f t="shared" si="998"/>
        <v>46254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>
        <f t="shared" si="995"/>
        <v>46245</v>
      </c>
      <c r="B2100" s="113">
        <f t="shared" si="1002"/>
        <v>1624.38125685</v>
      </c>
      <c r="C2100" s="113">
        <f t="shared" si="1003"/>
        <v>1118.26761816</v>
      </c>
      <c r="D2100" s="114">
        <f t="shared" si="1004"/>
        <v>7245.38</v>
      </c>
      <c r="E2100" s="115">
        <f t="shared" si="1000"/>
        <v>7276.54</v>
      </c>
      <c r="F2100" s="116">
        <f t="shared" si="1001"/>
        <v>46193</v>
      </c>
      <c r="G2100" s="117">
        <f t="shared" si="1005"/>
        <v>4.3006716003852752E-3</v>
      </c>
      <c r="H2100" s="118">
        <f t="shared" si="1006"/>
        <v>46254</v>
      </c>
      <c r="I2100" s="118">
        <f t="shared" si="1007"/>
        <v>46254</v>
      </c>
      <c r="J2100" s="119">
        <f t="shared" si="1008"/>
        <v>23</v>
      </c>
      <c r="K2100" s="119">
        <f t="shared" si="1009"/>
        <v>16</v>
      </c>
      <c r="L2100" s="8">
        <f t="shared" si="1010"/>
        <v>1.0029898100000001</v>
      </c>
      <c r="M2100" s="120">
        <f t="shared" si="1011"/>
        <v>1.0043006699999999</v>
      </c>
      <c r="N2100" s="120">
        <f t="shared" si="1012"/>
        <v>1.4370140138809384</v>
      </c>
      <c r="O2100" s="113">
        <f t="shared" si="1013"/>
        <v>1.44131041</v>
      </c>
      <c r="P2100" s="113">
        <f t="shared" si="1014"/>
        <v>1611.7707592100001</v>
      </c>
      <c r="Q2100" s="11">
        <f t="shared" si="1015"/>
        <v>0</v>
      </c>
      <c r="R2100" s="30">
        <f t="shared" si="1016"/>
        <v>0</v>
      </c>
      <c r="S2100" s="8">
        <f t="shared" si="1017"/>
        <v>0</v>
      </c>
      <c r="T2100" s="122">
        <f t="shared" si="996"/>
        <v>0.13059999999999999</v>
      </c>
      <c r="U2100" s="121">
        <f t="shared" si="1018"/>
        <v>16</v>
      </c>
      <c r="V2100" s="121">
        <v>252</v>
      </c>
      <c r="W2100" s="120">
        <f t="shared" si="1019"/>
        <v>1.007824002</v>
      </c>
      <c r="X2100" s="113">
        <f t="shared" si="999"/>
        <v>12.61049764</v>
      </c>
      <c r="Y2100" s="113">
        <f t="shared" si="1020"/>
        <v>0</v>
      </c>
      <c r="Z2100" s="125" t="str">
        <f t="shared" si="997"/>
        <v>J=</v>
      </c>
      <c r="AA2100" s="118">
        <f t="shared" si="998"/>
        <v>46254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>
        <f t="shared" si="995"/>
        <v>46246</v>
      </c>
      <c r="B2101" s="113">
        <f t="shared" si="1002"/>
        <v>1625.4759403099999</v>
      </c>
      <c r="C2101" s="113">
        <f t="shared" si="1003"/>
        <v>1118.26761816</v>
      </c>
      <c r="D2101" s="114">
        <f t="shared" si="1004"/>
        <v>7245.38</v>
      </c>
      <c r="E2101" s="115">
        <f t="shared" si="1000"/>
        <v>7276.54</v>
      </c>
      <c r="F2101" s="116">
        <f t="shared" si="1001"/>
        <v>46193</v>
      </c>
      <c r="G2101" s="117">
        <f t="shared" si="1005"/>
        <v>4.3006716003852752E-3</v>
      </c>
      <c r="H2101" s="118">
        <f t="shared" si="1006"/>
        <v>46254</v>
      </c>
      <c r="I2101" s="118">
        <f t="shared" si="1007"/>
        <v>46254</v>
      </c>
      <c r="J2101" s="119">
        <f t="shared" si="1008"/>
        <v>23</v>
      </c>
      <c r="K2101" s="119">
        <f t="shared" si="1009"/>
        <v>17</v>
      </c>
      <c r="L2101" s="8">
        <f t="shared" si="1010"/>
        <v>1.0031769699999999</v>
      </c>
      <c r="M2101" s="120">
        <f t="shared" si="1011"/>
        <v>1.0043006699999999</v>
      </c>
      <c r="N2101" s="120">
        <f t="shared" si="1012"/>
        <v>1.4370140138809384</v>
      </c>
      <c r="O2101" s="113">
        <f t="shared" si="1013"/>
        <v>1.44157936</v>
      </c>
      <c r="P2101" s="113">
        <f t="shared" si="1014"/>
        <v>1612.07151729</v>
      </c>
      <c r="Q2101" s="11">
        <f t="shared" si="1015"/>
        <v>0</v>
      </c>
      <c r="R2101" s="30">
        <f t="shared" si="1016"/>
        <v>0</v>
      </c>
      <c r="S2101" s="8">
        <f t="shared" si="1017"/>
        <v>0</v>
      </c>
      <c r="T2101" s="122">
        <f t="shared" si="996"/>
        <v>0.13059999999999999</v>
      </c>
      <c r="U2101" s="121">
        <f t="shared" si="1018"/>
        <v>17</v>
      </c>
      <c r="V2101" s="121">
        <v>252</v>
      </c>
      <c r="W2101" s="120">
        <f t="shared" si="1019"/>
        <v>1.0083150299999999</v>
      </c>
      <c r="X2101" s="113">
        <f t="shared" si="999"/>
        <v>13.404423019999999</v>
      </c>
      <c r="Y2101" s="113">
        <f t="shared" si="1020"/>
        <v>0</v>
      </c>
      <c r="Z2101" s="125" t="str">
        <f t="shared" si="997"/>
        <v>J=</v>
      </c>
      <c r="AA2101" s="118">
        <f t="shared" si="998"/>
        <v>46254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>
        <f t="shared" si="995"/>
        <v>46247</v>
      </c>
      <c r="B2102" s="113">
        <f t="shared" si="1002"/>
        <v>1626.57137218</v>
      </c>
      <c r="C2102" s="113">
        <f t="shared" si="1003"/>
        <v>1118.26761816</v>
      </c>
      <c r="D2102" s="114">
        <f t="shared" si="1004"/>
        <v>7245.38</v>
      </c>
      <c r="E2102" s="115">
        <f t="shared" si="1000"/>
        <v>7276.54</v>
      </c>
      <c r="F2102" s="116">
        <f t="shared" si="1001"/>
        <v>46193</v>
      </c>
      <c r="G2102" s="117">
        <f t="shared" si="1005"/>
        <v>4.3006716003852752E-3</v>
      </c>
      <c r="H2102" s="118">
        <f t="shared" si="1006"/>
        <v>46254</v>
      </c>
      <c r="I2102" s="118">
        <f t="shared" si="1007"/>
        <v>46254</v>
      </c>
      <c r="J2102" s="119">
        <f t="shared" si="1008"/>
        <v>23</v>
      </c>
      <c r="K2102" s="119">
        <f t="shared" si="1009"/>
        <v>18</v>
      </c>
      <c r="L2102" s="8">
        <f t="shared" si="1010"/>
        <v>1.00336417</v>
      </c>
      <c r="M2102" s="120">
        <f t="shared" si="1011"/>
        <v>1.0043006699999999</v>
      </c>
      <c r="N2102" s="120">
        <f t="shared" si="1012"/>
        <v>1.4370140138809384</v>
      </c>
      <c r="O2102" s="113">
        <f t="shared" si="1013"/>
        <v>1.44184837</v>
      </c>
      <c r="P2102" s="113">
        <f t="shared" si="1014"/>
        <v>1612.37234246</v>
      </c>
      <c r="Q2102" s="11">
        <f t="shared" si="1015"/>
        <v>0</v>
      </c>
      <c r="R2102" s="30">
        <f t="shared" si="1016"/>
        <v>0</v>
      </c>
      <c r="S2102" s="8">
        <f t="shared" si="1017"/>
        <v>0</v>
      </c>
      <c r="T2102" s="122">
        <f t="shared" si="996"/>
        <v>0.13059999999999999</v>
      </c>
      <c r="U2102" s="121">
        <f t="shared" si="1018"/>
        <v>18</v>
      </c>
      <c r="V2102" s="121">
        <v>252</v>
      </c>
      <c r="W2102" s="120">
        <f t="shared" si="1019"/>
        <v>1.008806297</v>
      </c>
      <c r="X2102" s="113">
        <f t="shared" si="999"/>
        <v>14.19902972</v>
      </c>
      <c r="Y2102" s="113">
        <f t="shared" si="1020"/>
        <v>0</v>
      </c>
      <c r="Z2102" s="125" t="str">
        <f t="shared" si="997"/>
        <v>J=</v>
      </c>
      <c r="AA2102" s="118">
        <f t="shared" si="998"/>
        <v>46254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>
        <f t="shared" si="995"/>
        <v>46248</v>
      </c>
      <c r="B2103" s="113">
        <f t="shared" si="1002"/>
        <v>1627.6675302000001</v>
      </c>
      <c r="C2103" s="113">
        <f t="shared" si="1003"/>
        <v>1118.26761816</v>
      </c>
      <c r="D2103" s="114">
        <f t="shared" si="1004"/>
        <v>7245.38</v>
      </c>
      <c r="E2103" s="115">
        <f t="shared" si="1000"/>
        <v>7276.54</v>
      </c>
      <c r="F2103" s="116">
        <f t="shared" si="1001"/>
        <v>46193</v>
      </c>
      <c r="G2103" s="117">
        <f t="shared" si="1005"/>
        <v>4.3006716003852752E-3</v>
      </c>
      <c r="H2103" s="118">
        <f t="shared" si="1006"/>
        <v>46254</v>
      </c>
      <c r="I2103" s="118">
        <f t="shared" si="1007"/>
        <v>46254</v>
      </c>
      <c r="J2103" s="119">
        <f t="shared" si="1008"/>
        <v>23</v>
      </c>
      <c r="K2103" s="119">
        <f t="shared" si="1009"/>
        <v>19</v>
      </c>
      <c r="L2103" s="8">
        <f t="shared" si="1010"/>
        <v>1.0035514000000001</v>
      </c>
      <c r="M2103" s="120">
        <f t="shared" si="1011"/>
        <v>1.0043006699999999</v>
      </c>
      <c r="N2103" s="120">
        <f t="shared" si="1012"/>
        <v>1.4370140138809384</v>
      </c>
      <c r="O2103" s="113">
        <f t="shared" si="1013"/>
        <v>1.44211742</v>
      </c>
      <c r="P2103" s="113">
        <f t="shared" si="1014"/>
        <v>1612.6732123700001</v>
      </c>
      <c r="Q2103" s="11">
        <f t="shared" si="1015"/>
        <v>0</v>
      </c>
      <c r="R2103" s="30">
        <f t="shared" si="1016"/>
        <v>0</v>
      </c>
      <c r="S2103" s="8">
        <f t="shared" si="1017"/>
        <v>0</v>
      </c>
      <c r="T2103" s="122">
        <f t="shared" si="996"/>
        <v>0.13059999999999999</v>
      </c>
      <c r="U2103" s="121">
        <f t="shared" si="1018"/>
        <v>19</v>
      </c>
      <c r="V2103" s="121">
        <v>252</v>
      </c>
      <c r="W2103" s="120">
        <f t="shared" si="1019"/>
        <v>1.0092978029999999</v>
      </c>
      <c r="X2103" s="113">
        <f t="shared" si="999"/>
        <v>14.99431783</v>
      </c>
      <c r="Y2103" s="113">
        <f t="shared" si="1020"/>
        <v>0</v>
      </c>
      <c r="Z2103" s="125" t="str">
        <f t="shared" si="997"/>
        <v>J=</v>
      </c>
      <c r="AA2103" s="118">
        <f t="shared" si="998"/>
        <v>46254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>
        <f t="shared" si="995"/>
        <v>46249</v>
      </c>
      <c r="B2104" s="113">
        <f t="shared" si="1002"/>
        <v>1628.76442754</v>
      </c>
      <c r="C2104" s="113">
        <f t="shared" si="1003"/>
        <v>1118.26761816</v>
      </c>
      <c r="D2104" s="114">
        <f t="shared" si="1004"/>
        <v>7245.38</v>
      </c>
      <c r="E2104" s="115">
        <f t="shared" si="1000"/>
        <v>7276.54</v>
      </c>
      <c r="F2104" s="116">
        <f t="shared" si="1001"/>
        <v>46193</v>
      </c>
      <c r="G2104" s="117">
        <f t="shared" si="1005"/>
        <v>4.3006716003852752E-3</v>
      </c>
      <c r="H2104" s="118">
        <f t="shared" si="1006"/>
        <v>46254</v>
      </c>
      <c r="I2104" s="118">
        <f t="shared" si="1007"/>
        <v>46254</v>
      </c>
      <c r="J2104" s="119">
        <f t="shared" si="1008"/>
        <v>23</v>
      </c>
      <c r="K2104" s="119">
        <f t="shared" si="1009"/>
        <v>20</v>
      </c>
      <c r="L2104" s="8">
        <f t="shared" si="1010"/>
        <v>1.00373866</v>
      </c>
      <c r="M2104" s="120">
        <f t="shared" si="1011"/>
        <v>1.0043006699999999</v>
      </c>
      <c r="N2104" s="120">
        <f t="shared" si="1012"/>
        <v>1.4370140138809384</v>
      </c>
      <c r="O2104" s="113">
        <f t="shared" si="1013"/>
        <v>1.4423865199999999</v>
      </c>
      <c r="P2104" s="113">
        <f t="shared" si="1014"/>
        <v>1612.97413818</v>
      </c>
      <c r="Q2104" s="11">
        <f t="shared" si="1015"/>
        <v>0</v>
      </c>
      <c r="R2104" s="30">
        <f t="shared" si="1016"/>
        <v>0</v>
      </c>
      <c r="S2104" s="8">
        <f t="shared" si="1017"/>
        <v>0</v>
      </c>
      <c r="T2104" s="122">
        <f t="shared" si="996"/>
        <v>0.13059999999999999</v>
      </c>
      <c r="U2104" s="121">
        <f t="shared" si="1018"/>
        <v>20</v>
      </c>
      <c r="V2104" s="121">
        <v>252</v>
      </c>
      <c r="W2104" s="120">
        <f t="shared" si="1019"/>
        <v>1.009789549</v>
      </c>
      <c r="X2104" s="113">
        <f t="shared" si="999"/>
        <v>15.790289359999999</v>
      </c>
      <c r="Y2104" s="113">
        <f t="shared" si="1020"/>
        <v>0</v>
      </c>
      <c r="Z2104" s="125" t="str">
        <f t="shared" si="997"/>
        <v>J=</v>
      </c>
      <c r="AA2104" s="118">
        <f t="shared" si="998"/>
        <v>46254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>
        <f t="shared" si="995"/>
        <v>46250</v>
      </c>
      <c r="B2105" s="113">
        <f t="shared" si="1002"/>
        <v>1628.76442754</v>
      </c>
      <c r="C2105" s="113">
        <f t="shared" si="1003"/>
        <v>1118.26761816</v>
      </c>
      <c r="D2105" s="114">
        <f t="shared" si="1004"/>
        <v>7245.38</v>
      </c>
      <c r="E2105" s="115">
        <f t="shared" si="1000"/>
        <v>7276.54</v>
      </c>
      <c r="F2105" s="116">
        <f t="shared" si="1001"/>
        <v>46193</v>
      </c>
      <c r="G2105" s="117">
        <f t="shared" si="1005"/>
        <v>4.3006716003852752E-3</v>
      </c>
      <c r="H2105" s="118">
        <f t="shared" si="1006"/>
        <v>46254</v>
      </c>
      <c r="I2105" s="118">
        <f t="shared" si="1007"/>
        <v>46254</v>
      </c>
      <c r="J2105" s="119">
        <f t="shared" si="1008"/>
        <v>23</v>
      </c>
      <c r="K2105" s="119">
        <f t="shared" si="1009"/>
        <v>20</v>
      </c>
      <c r="L2105" s="8">
        <f t="shared" si="1010"/>
        <v>1.00373866</v>
      </c>
      <c r="M2105" s="120">
        <f t="shared" si="1011"/>
        <v>1.0043006699999999</v>
      </c>
      <c r="N2105" s="120">
        <f t="shared" si="1012"/>
        <v>1.4370140138809384</v>
      </c>
      <c r="O2105" s="113">
        <f t="shared" si="1013"/>
        <v>1.4423865199999999</v>
      </c>
      <c r="P2105" s="113">
        <f t="shared" si="1014"/>
        <v>1612.97413818</v>
      </c>
      <c r="Q2105" s="11">
        <f t="shared" si="1015"/>
        <v>0</v>
      </c>
      <c r="R2105" s="30">
        <f t="shared" si="1016"/>
        <v>0</v>
      </c>
      <c r="S2105" s="8">
        <f t="shared" si="1017"/>
        <v>0</v>
      </c>
      <c r="T2105" s="122">
        <f t="shared" si="996"/>
        <v>0.13059999999999999</v>
      </c>
      <c r="U2105" s="121">
        <f t="shared" si="1018"/>
        <v>20</v>
      </c>
      <c r="V2105" s="121">
        <v>252</v>
      </c>
      <c r="W2105" s="120">
        <f t="shared" si="1019"/>
        <v>1.009789549</v>
      </c>
      <c r="X2105" s="113">
        <f t="shared" si="999"/>
        <v>15.790289359999999</v>
      </c>
      <c r="Y2105" s="113">
        <f t="shared" si="1020"/>
        <v>0</v>
      </c>
      <c r="Z2105" s="125" t="str">
        <f t="shared" si="997"/>
        <v>J=</v>
      </c>
      <c r="AA2105" s="118">
        <f t="shared" si="998"/>
        <v>46254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>
        <f t="shared" si="995"/>
        <v>46251</v>
      </c>
      <c r="B2106" s="113">
        <f t="shared" si="1002"/>
        <v>1628.76442754</v>
      </c>
      <c r="C2106" s="113">
        <f t="shared" si="1003"/>
        <v>1118.26761816</v>
      </c>
      <c r="D2106" s="114">
        <f t="shared" si="1004"/>
        <v>7245.38</v>
      </c>
      <c r="E2106" s="115">
        <f t="shared" si="1000"/>
        <v>7276.54</v>
      </c>
      <c r="F2106" s="116">
        <f t="shared" si="1001"/>
        <v>46193</v>
      </c>
      <c r="G2106" s="117">
        <f t="shared" si="1005"/>
        <v>4.3006716003852752E-3</v>
      </c>
      <c r="H2106" s="118">
        <f t="shared" si="1006"/>
        <v>46254</v>
      </c>
      <c r="I2106" s="118">
        <f t="shared" si="1007"/>
        <v>46254</v>
      </c>
      <c r="J2106" s="119">
        <f t="shared" si="1008"/>
        <v>23</v>
      </c>
      <c r="K2106" s="119">
        <f t="shared" si="1009"/>
        <v>20</v>
      </c>
      <c r="L2106" s="8">
        <f t="shared" si="1010"/>
        <v>1.00373866</v>
      </c>
      <c r="M2106" s="120">
        <f t="shared" si="1011"/>
        <v>1.0043006699999999</v>
      </c>
      <c r="N2106" s="120">
        <f t="shared" si="1012"/>
        <v>1.4370140138809384</v>
      </c>
      <c r="O2106" s="113">
        <f t="shared" si="1013"/>
        <v>1.4423865199999999</v>
      </c>
      <c r="P2106" s="113">
        <f t="shared" si="1014"/>
        <v>1612.97413818</v>
      </c>
      <c r="Q2106" s="11">
        <f t="shared" si="1015"/>
        <v>0</v>
      </c>
      <c r="R2106" s="30">
        <f t="shared" si="1016"/>
        <v>0</v>
      </c>
      <c r="S2106" s="8">
        <f t="shared" si="1017"/>
        <v>0</v>
      </c>
      <c r="T2106" s="122">
        <f t="shared" si="996"/>
        <v>0.13059999999999999</v>
      </c>
      <c r="U2106" s="121">
        <f t="shared" si="1018"/>
        <v>20</v>
      </c>
      <c r="V2106" s="121">
        <v>252</v>
      </c>
      <c r="W2106" s="120">
        <f t="shared" si="1019"/>
        <v>1.009789549</v>
      </c>
      <c r="X2106" s="113">
        <f t="shared" si="999"/>
        <v>15.790289359999999</v>
      </c>
      <c r="Y2106" s="113">
        <f t="shared" si="1020"/>
        <v>0</v>
      </c>
      <c r="Z2106" s="125" t="str">
        <f t="shared" si="997"/>
        <v>J=</v>
      </c>
      <c r="AA2106" s="118">
        <f t="shared" si="998"/>
        <v>46254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>
        <f t="shared" si="995"/>
        <v>46252</v>
      </c>
      <c r="B2107" s="113">
        <f t="shared" si="1002"/>
        <v>1629.8620629</v>
      </c>
      <c r="C2107" s="113">
        <f t="shared" si="1003"/>
        <v>1118.26761816</v>
      </c>
      <c r="D2107" s="114">
        <f t="shared" si="1004"/>
        <v>7245.38</v>
      </c>
      <c r="E2107" s="115">
        <f t="shared" si="1000"/>
        <v>7276.54</v>
      </c>
      <c r="F2107" s="116">
        <f t="shared" si="1001"/>
        <v>46193</v>
      </c>
      <c r="G2107" s="117">
        <f t="shared" si="1005"/>
        <v>4.3006716003852752E-3</v>
      </c>
      <c r="H2107" s="118">
        <f t="shared" si="1006"/>
        <v>46254</v>
      </c>
      <c r="I2107" s="118">
        <f t="shared" si="1007"/>
        <v>46254</v>
      </c>
      <c r="J2107" s="119">
        <f t="shared" si="1008"/>
        <v>23</v>
      </c>
      <c r="K2107" s="119">
        <f t="shared" si="1009"/>
        <v>21</v>
      </c>
      <c r="L2107" s="8">
        <f t="shared" si="1010"/>
        <v>1.0039259599999999</v>
      </c>
      <c r="M2107" s="120">
        <f t="shared" si="1011"/>
        <v>1.0043006699999999</v>
      </c>
      <c r="N2107" s="120">
        <f t="shared" si="1012"/>
        <v>1.4370140138809384</v>
      </c>
      <c r="O2107" s="113">
        <f t="shared" si="1013"/>
        <v>1.4426556699999999</v>
      </c>
      <c r="P2107" s="113">
        <f t="shared" si="1014"/>
        <v>1613.2751199100001</v>
      </c>
      <c r="Q2107" s="11">
        <f t="shared" si="1015"/>
        <v>0</v>
      </c>
      <c r="R2107" s="30">
        <f t="shared" si="1016"/>
        <v>0</v>
      </c>
      <c r="S2107" s="8">
        <f t="shared" si="1017"/>
        <v>0</v>
      </c>
      <c r="T2107" s="122">
        <f t="shared" si="996"/>
        <v>0.13059999999999999</v>
      </c>
      <c r="U2107" s="121">
        <f t="shared" si="1018"/>
        <v>21</v>
      </c>
      <c r="V2107" s="121">
        <v>252</v>
      </c>
      <c r="W2107" s="120">
        <f t="shared" si="1019"/>
        <v>1.010281534</v>
      </c>
      <c r="X2107" s="113">
        <f t="shared" si="999"/>
        <v>16.586942990000001</v>
      </c>
      <c r="Y2107" s="113">
        <f t="shared" si="1020"/>
        <v>0</v>
      </c>
      <c r="Z2107" s="125" t="str">
        <f t="shared" si="997"/>
        <v>J=</v>
      </c>
      <c r="AA2107" s="118">
        <f t="shared" si="998"/>
        <v>46254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>
        <f t="shared" si="995"/>
        <v>46253</v>
      </c>
      <c r="B2108" s="113">
        <f t="shared" si="1002"/>
        <v>1630.96044951</v>
      </c>
      <c r="C2108" s="113">
        <f t="shared" si="1003"/>
        <v>1118.26761816</v>
      </c>
      <c r="D2108" s="114">
        <f t="shared" si="1004"/>
        <v>7245.38</v>
      </c>
      <c r="E2108" s="115">
        <f t="shared" si="1000"/>
        <v>7276.54</v>
      </c>
      <c r="F2108" s="116">
        <f t="shared" si="1001"/>
        <v>46193</v>
      </c>
      <c r="G2108" s="117">
        <f t="shared" si="1005"/>
        <v>4.3006716003852752E-3</v>
      </c>
      <c r="H2108" s="118">
        <f t="shared" si="1006"/>
        <v>46254</v>
      </c>
      <c r="I2108" s="118">
        <f t="shared" si="1007"/>
        <v>46254</v>
      </c>
      <c r="J2108" s="119">
        <f t="shared" si="1008"/>
        <v>23</v>
      </c>
      <c r="K2108" s="119">
        <f t="shared" si="1009"/>
        <v>22</v>
      </c>
      <c r="L2108" s="8">
        <f t="shared" si="1010"/>
        <v>1.0041133</v>
      </c>
      <c r="M2108" s="120">
        <f t="shared" si="1011"/>
        <v>1.0043006699999999</v>
      </c>
      <c r="N2108" s="120">
        <f t="shared" si="1012"/>
        <v>1.4370140138809384</v>
      </c>
      <c r="O2108" s="113">
        <f t="shared" si="1013"/>
        <v>1.4429248800000001</v>
      </c>
      <c r="P2108" s="113">
        <f t="shared" si="1014"/>
        <v>1613.57616874</v>
      </c>
      <c r="Q2108" s="11">
        <f t="shared" si="1015"/>
        <v>0</v>
      </c>
      <c r="R2108" s="30">
        <f t="shared" si="1016"/>
        <v>0</v>
      </c>
      <c r="S2108" s="8">
        <f t="shared" si="1017"/>
        <v>0</v>
      </c>
      <c r="T2108" s="122">
        <f t="shared" si="996"/>
        <v>0.13059999999999999</v>
      </c>
      <c r="U2108" s="121">
        <f t="shared" si="1018"/>
        <v>22</v>
      </c>
      <c r="V2108" s="121">
        <v>252</v>
      </c>
      <c r="W2108" s="120">
        <f t="shared" si="1019"/>
        <v>1.0107737590000001</v>
      </c>
      <c r="X2108" s="113">
        <f t="shared" si="999"/>
        <v>17.38428077</v>
      </c>
      <c r="Y2108" s="113">
        <f t="shared" si="1020"/>
        <v>0</v>
      </c>
      <c r="Z2108" s="125" t="str">
        <f t="shared" si="997"/>
        <v>J=</v>
      </c>
      <c r="AA2108" s="118">
        <f t="shared" si="998"/>
        <v>46254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>
        <f t="shared" si="995"/>
        <v>46254</v>
      </c>
      <c r="B2109" s="113">
        <f t="shared" si="1002"/>
        <v>1632.0595650300002</v>
      </c>
      <c r="C2109" s="113">
        <f t="shared" si="1003"/>
        <v>1118.26761816</v>
      </c>
      <c r="D2109" s="114">
        <f t="shared" si="1004"/>
        <v>7245.38</v>
      </c>
      <c r="E2109" s="115">
        <f t="shared" si="1000"/>
        <v>7276.54</v>
      </c>
      <c r="F2109" s="116">
        <f t="shared" si="1001"/>
        <v>46193</v>
      </c>
      <c r="G2109" s="117">
        <f t="shared" si="1005"/>
        <v>4.3006716003852752E-3</v>
      </c>
      <c r="H2109" s="118">
        <f t="shared" si="1006"/>
        <v>46286</v>
      </c>
      <c r="I2109" s="118">
        <f t="shared" si="1007"/>
        <v>46254</v>
      </c>
      <c r="J2109" s="119">
        <f t="shared" si="1008"/>
        <v>23</v>
      </c>
      <c r="K2109" s="119">
        <f t="shared" si="1009"/>
        <v>23</v>
      </c>
      <c r="L2109" s="8">
        <f t="shared" si="1010"/>
        <v>1.0043006699999999</v>
      </c>
      <c r="M2109" s="120">
        <f t="shared" si="1011"/>
        <v>1.0043006699999999</v>
      </c>
      <c r="N2109" s="120">
        <f t="shared" si="1012"/>
        <v>1.4370140138809384</v>
      </c>
      <c r="O2109" s="113">
        <f t="shared" si="1013"/>
        <v>1.44319413</v>
      </c>
      <c r="P2109" s="113">
        <f t="shared" si="1014"/>
        <v>1613.8772622900001</v>
      </c>
      <c r="Q2109" s="11">
        <f t="shared" si="1015"/>
        <v>69</v>
      </c>
      <c r="R2109" s="30">
        <f t="shared" si="1016"/>
        <v>0</v>
      </c>
      <c r="S2109" s="8">
        <f t="shared" si="1017"/>
        <v>0</v>
      </c>
      <c r="T2109" s="122">
        <f t="shared" si="996"/>
        <v>0.13059999999999999</v>
      </c>
      <c r="U2109" s="121">
        <f t="shared" si="1018"/>
        <v>23</v>
      </c>
      <c r="V2109" s="121">
        <v>252</v>
      </c>
      <c r="W2109" s="120">
        <f t="shared" si="1019"/>
        <v>1.0112662240000001</v>
      </c>
      <c r="X2109" s="113">
        <f t="shared" si="999"/>
        <v>18.182302740000001</v>
      </c>
      <c r="Y2109" s="113">
        <f t="shared" si="1020"/>
        <v>18.182302740000001</v>
      </c>
      <c r="Z2109" s="125" t="str">
        <f t="shared" si="997"/>
        <v>J=</v>
      </c>
      <c r="AA2109" s="118">
        <f t="shared" si="998"/>
        <v>46254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>
        <f t="shared" si="995"/>
        <v>46255</v>
      </c>
      <c r="B2110" s="113">
        <f t="shared" si="1002"/>
        <v>1614.99356285</v>
      </c>
      <c r="C2110" s="113">
        <f t="shared" si="1003"/>
        <v>1118.26761816</v>
      </c>
      <c r="D2110" s="114">
        <f t="shared" si="1004"/>
        <v>7245.38</v>
      </c>
      <c r="E2110" s="115">
        <f t="shared" si="1000"/>
        <v>7276.54</v>
      </c>
      <c r="F2110" s="116">
        <f t="shared" si="1001"/>
        <v>46223</v>
      </c>
      <c r="G2110" s="117">
        <f t="shared" si="1005"/>
        <v>4.3006716003852752E-3</v>
      </c>
      <c r="H2110" s="118">
        <f t="shared" si="1006"/>
        <v>46286</v>
      </c>
      <c r="I2110" s="118">
        <f t="shared" si="1007"/>
        <v>46286</v>
      </c>
      <c r="J2110" s="119">
        <f t="shared" si="1008"/>
        <v>21</v>
      </c>
      <c r="K2110" s="119">
        <f t="shared" si="1009"/>
        <v>1</v>
      </c>
      <c r="L2110" s="8">
        <f t="shared" si="1010"/>
        <v>1.0002043700000001</v>
      </c>
      <c r="M2110" s="120">
        <f t="shared" si="1011"/>
        <v>1.0043006699999999</v>
      </c>
      <c r="N2110" s="120">
        <f t="shared" si="1012"/>
        <v>1.4431941369400156</v>
      </c>
      <c r="O2110" s="113">
        <f t="shared" si="1013"/>
        <v>1.44348908</v>
      </c>
      <c r="P2110" s="113">
        <f t="shared" si="1014"/>
        <v>1614.2070953299999</v>
      </c>
      <c r="Q2110" s="11">
        <f t="shared" si="1015"/>
        <v>0</v>
      </c>
      <c r="R2110" s="30">
        <f t="shared" si="1016"/>
        <v>0</v>
      </c>
      <c r="S2110" s="8">
        <f t="shared" si="1017"/>
        <v>0</v>
      </c>
      <c r="T2110" s="122">
        <f t="shared" si="996"/>
        <v>0.13059999999999999</v>
      </c>
      <c r="U2110" s="121">
        <f t="shared" si="1018"/>
        <v>1</v>
      </c>
      <c r="V2110" s="121">
        <v>252</v>
      </c>
      <c r="W2110" s="120">
        <f t="shared" si="1019"/>
        <v>1.000487216</v>
      </c>
      <c r="X2110" s="113">
        <f t="shared" si="999"/>
        <v>0.78646751999999998</v>
      </c>
      <c r="Y2110" s="113">
        <f t="shared" si="1020"/>
        <v>0</v>
      </c>
      <c r="Z2110" s="125" t="str">
        <f t="shared" si="997"/>
        <v>J=</v>
      </c>
      <c r="AA2110" s="118">
        <f t="shared" si="998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>
        <f t="shared" si="995"/>
        <v>46256</v>
      </c>
      <c r="B2111" s="113">
        <f t="shared" si="1002"/>
        <v>1616.1106458000002</v>
      </c>
      <c r="C2111" s="113">
        <f t="shared" si="1003"/>
        <v>1118.26761816</v>
      </c>
      <c r="D2111" s="114">
        <f t="shared" si="1004"/>
        <v>7245.38</v>
      </c>
      <c r="E2111" s="115">
        <f t="shared" si="1000"/>
        <v>7276.54</v>
      </c>
      <c r="F2111" s="116">
        <f t="shared" si="1001"/>
        <v>46223</v>
      </c>
      <c r="G2111" s="117">
        <f t="shared" si="1005"/>
        <v>4.3006716003852752E-3</v>
      </c>
      <c r="H2111" s="118">
        <f t="shared" si="1006"/>
        <v>46286</v>
      </c>
      <c r="I2111" s="118">
        <f t="shared" si="1007"/>
        <v>46286</v>
      </c>
      <c r="J2111" s="119">
        <f t="shared" si="1008"/>
        <v>21</v>
      </c>
      <c r="K2111" s="119">
        <f t="shared" si="1009"/>
        <v>2</v>
      </c>
      <c r="L2111" s="8">
        <f t="shared" si="1010"/>
        <v>1.00040879</v>
      </c>
      <c r="M2111" s="120">
        <f t="shared" si="1011"/>
        <v>1.0043006699999999</v>
      </c>
      <c r="N2111" s="120">
        <f t="shared" si="1012"/>
        <v>1.4431941369400156</v>
      </c>
      <c r="O2111" s="113">
        <f t="shared" si="1013"/>
        <v>1.4437841</v>
      </c>
      <c r="P2111" s="113">
        <f t="shared" si="1014"/>
        <v>1614.5370066400001</v>
      </c>
      <c r="Q2111" s="11">
        <f t="shared" si="1015"/>
        <v>0</v>
      </c>
      <c r="R2111" s="30">
        <f t="shared" si="1016"/>
        <v>0</v>
      </c>
      <c r="S2111" s="8">
        <f t="shared" si="1017"/>
        <v>0</v>
      </c>
      <c r="T2111" s="122">
        <f t="shared" si="996"/>
        <v>0.13059999999999999</v>
      </c>
      <c r="U2111" s="121">
        <f t="shared" si="1018"/>
        <v>2</v>
      </c>
      <c r="V2111" s="121">
        <v>252</v>
      </c>
      <c r="W2111" s="120">
        <f t="shared" si="1019"/>
        <v>1.0009746690000001</v>
      </c>
      <c r="X2111" s="113">
        <f t="shared" si="999"/>
        <v>1.5736391599999999</v>
      </c>
      <c r="Y2111" s="113">
        <f t="shared" si="1020"/>
        <v>0</v>
      </c>
      <c r="Z2111" s="125" t="str">
        <f t="shared" si="997"/>
        <v>J=</v>
      </c>
      <c r="AA2111" s="118">
        <f t="shared" si="998"/>
        <v>46286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>
        <f t="shared" si="995"/>
        <v>46257</v>
      </c>
      <c r="B2112" s="113">
        <f t="shared" si="1002"/>
        <v>1616.1106458000002</v>
      </c>
      <c r="C2112" s="113">
        <f t="shared" si="1003"/>
        <v>1118.26761816</v>
      </c>
      <c r="D2112" s="114">
        <f t="shared" si="1004"/>
        <v>7245.38</v>
      </c>
      <c r="E2112" s="115">
        <f t="shared" si="1000"/>
        <v>7276.54</v>
      </c>
      <c r="F2112" s="116">
        <f t="shared" si="1001"/>
        <v>46223</v>
      </c>
      <c r="G2112" s="117">
        <f t="shared" si="1005"/>
        <v>4.3006716003852752E-3</v>
      </c>
      <c r="H2112" s="118">
        <f t="shared" si="1006"/>
        <v>46286</v>
      </c>
      <c r="I2112" s="118">
        <f t="shared" si="1007"/>
        <v>46286</v>
      </c>
      <c r="J2112" s="119">
        <f t="shared" si="1008"/>
        <v>21</v>
      </c>
      <c r="K2112" s="119">
        <f t="shared" si="1009"/>
        <v>2</v>
      </c>
      <c r="L2112" s="8">
        <f t="shared" si="1010"/>
        <v>1.00040879</v>
      </c>
      <c r="M2112" s="120">
        <f t="shared" si="1011"/>
        <v>1.0043006699999999</v>
      </c>
      <c r="N2112" s="120">
        <f t="shared" si="1012"/>
        <v>1.4431941369400156</v>
      </c>
      <c r="O2112" s="113">
        <f t="shared" si="1013"/>
        <v>1.4437841</v>
      </c>
      <c r="P2112" s="113">
        <f t="shared" si="1014"/>
        <v>1614.5370066400001</v>
      </c>
      <c r="Q2112" s="11">
        <f t="shared" si="1015"/>
        <v>0</v>
      </c>
      <c r="R2112" s="30">
        <f t="shared" si="1016"/>
        <v>0</v>
      </c>
      <c r="S2112" s="8">
        <f t="shared" si="1017"/>
        <v>0</v>
      </c>
      <c r="T2112" s="122">
        <f t="shared" si="996"/>
        <v>0.13059999999999999</v>
      </c>
      <c r="U2112" s="121">
        <f t="shared" si="1018"/>
        <v>2</v>
      </c>
      <c r="V2112" s="121">
        <v>252</v>
      </c>
      <c r="W2112" s="120">
        <f t="shared" si="1019"/>
        <v>1.0009746690000001</v>
      </c>
      <c r="X2112" s="113">
        <f t="shared" si="999"/>
        <v>1.5736391599999999</v>
      </c>
      <c r="Y2112" s="113">
        <f t="shared" si="1020"/>
        <v>0</v>
      </c>
      <c r="Z2112" s="125" t="str">
        <f t="shared" si="997"/>
        <v>J=</v>
      </c>
      <c r="AA2112" s="118">
        <f t="shared" si="998"/>
        <v>46286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>
        <f t="shared" si="995"/>
        <v>46258</v>
      </c>
      <c r="B2113" s="113">
        <f t="shared" si="1002"/>
        <v>1616.1106458000002</v>
      </c>
      <c r="C2113" s="113">
        <f t="shared" si="1003"/>
        <v>1118.26761816</v>
      </c>
      <c r="D2113" s="114">
        <f t="shared" si="1004"/>
        <v>7245.38</v>
      </c>
      <c r="E2113" s="115">
        <f t="shared" si="1000"/>
        <v>7276.54</v>
      </c>
      <c r="F2113" s="116">
        <f t="shared" si="1001"/>
        <v>46223</v>
      </c>
      <c r="G2113" s="117">
        <f t="shared" si="1005"/>
        <v>4.3006716003852752E-3</v>
      </c>
      <c r="H2113" s="118">
        <f t="shared" si="1006"/>
        <v>46286</v>
      </c>
      <c r="I2113" s="118">
        <f t="shared" si="1007"/>
        <v>46286</v>
      </c>
      <c r="J2113" s="119">
        <f t="shared" si="1008"/>
        <v>21</v>
      </c>
      <c r="K2113" s="119">
        <f t="shared" si="1009"/>
        <v>2</v>
      </c>
      <c r="L2113" s="8">
        <f t="shared" si="1010"/>
        <v>1.00040879</v>
      </c>
      <c r="M2113" s="120">
        <f t="shared" si="1011"/>
        <v>1.0043006699999999</v>
      </c>
      <c r="N2113" s="120">
        <f t="shared" si="1012"/>
        <v>1.4431941369400156</v>
      </c>
      <c r="O2113" s="113">
        <f t="shared" si="1013"/>
        <v>1.4437841</v>
      </c>
      <c r="P2113" s="113">
        <f t="shared" si="1014"/>
        <v>1614.5370066400001</v>
      </c>
      <c r="Q2113" s="11">
        <f t="shared" si="1015"/>
        <v>0</v>
      </c>
      <c r="R2113" s="30">
        <f t="shared" si="1016"/>
        <v>0</v>
      </c>
      <c r="S2113" s="8">
        <f t="shared" si="1017"/>
        <v>0</v>
      </c>
      <c r="T2113" s="122">
        <f t="shared" si="996"/>
        <v>0.13059999999999999</v>
      </c>
      <c r="U2113" s="121">
        <f t="shared" si="1018"/>
        <v>2</v>
      </c>
      <c r="V2113" s="121">
        <v>252</v>
      </c>
      <c r="W2113" s="120">
        <f t="shared" si="1019"/>
        <v>1.0009746690000001</v>
      </c>
      <c r="X2113" s="113">
        <f t="shared" si="999"/>
        <v>1.5736391599999999</v>
      </c>
      <c r="Y2113" s="113">
        <f t="shared" si="1020"/>
        <v>0</v>
      </c>
      <c r="Z2113" s="125" t="str">
        <f t="shared" si="997"/>
        <v>J=</v>
      </c>
      <c r="AA2113" s="118">
        <f t="shared" si="998"/>
        <v>46286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>
        <f t="shared" si="995"/>
        <v>46259</v>
      </c>
      <c r="B2114" s="113">
        <f t="shared" si="1002"/>
        <v>1617.2284891199999</v>
      </c>
      <c r="C2114" s="113">
        <f t="shared" si="1003"/>
        <v>1118.26761816</v>
      </c>
      <c r="D2114" s="114">
        <f t="shared" si="1004"/>
        <v>7245.38</v>
      </c>
      <c r="E2114" s="115">
        <f t="shared" si="1000"/>
        <v>7276.54</v>
      </c>
      <c r="F2114" s="116">
        <f t="shared" si="1001"/>
        <v>46223</v>
      </c>
      <c r="G2114" s="117">
        <f t="shared" si="1005"/>
        <v>4.3006716003852752E-3</v>
      </c>
      <c r="H2114" s="118">
        <f t="shared" si="1006"/>
        <v>46286</v>
      </c>
      <c r="I2114" s="118">
        <f t="shared" si="1007"/>
        <v>46286</v>
      </c>
      <c r="J2114" s="119">
        <f t="shared" si="1008"/>
        <v>21</v>
      </c>
      <c r="K2114" s="119">
        <f t="shared" si="1009"/>
        <v>3</v>
      </c>
      <c r="L2114" s="8">
        <f t="shared" si="1010"/>
        <v>1.00061325</v>
      </c>
      <c r="M2114" s="120">
        <f t="shared" si="1011"/>
        <v>1.0043006699999999</v>
      </c>
      <c r="N2114" s="120">
        <f t="shared" si="1012"/>
        <v>1.4431941369400156</v>
      </c>
      <c r="O2114" s="113">
        <f t="shared" si="1013"/>
        <v>1.44407917</v>
      </c>
      <c r="P2114" s="113">
        <f t="shared" si="1014"/>
        <v>1614.86697387</v>
      </c>
      <c r="Q2114" s="11">
        <f t="shared" si="1015"/>
        <v>0</v>
      </c>
      <c r="R2114" s="30">
        <f t="shared" si="1016"/>
        <v>0</v>
      </c>
      <c r="S2114" s="8">
        <f t="shared" si="1017"/>
        <v>0</v>
      </c>
      <c r="T2114" s="122">
        <f t="shared" si="996"/>
        <v>0.13059999999999999</v>
      </c>
      <c r="U2114" s="121">
        <f t="shared" si="1018"/>
        <v>3</v>
      </c>
      <c r="V2114" s="121">
        <v>252</v>
      </c>
      <c r="W2114" s="120">
        <f t="shared" si="1019"/>
        <v>1.001462359</v>
      </c>
      <c r="X2114" s="113">
        <f t="shared" si="999"/>
        <v>2.3615152500000001</v>
      </c>
      <c r="Y2114" s="113">
        <f t="shared" si="1020"/>
        <v>0</v>
      </c>
      <c r="Z2114" s="125" t="str">
        <f t="shared" si="997"/>
        <v>J=</v>
      </c>
      <c r="AA2114" s="118">
        <f t="shared" si="998"/>
        <v>46286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>
        <f t="shared" si="995"/>
        <v>46260</v>
      </c>
      <c r="B2115" s="113">
        <f t="shared" si="1002"/>
        <v>1618.3471075299999</v>
      </c>
      <c r="C2115" s="113">
        <f t="shared" si="1003"/>
        <v>1118.26761816</v>
      </c>
      <c r="D2115" s="114">
        <f t="shared" si="1004"/>
        <v>7245.38</v>
      </c>
      <c r="E2115" s="115">
        <f t="shared" si="1000"/>
        <v>7276.54</v>
      </c>
      <c r="F2115" s="116">
        <f t="shared" si="1001"/>
        <v>46223</v>
      </c>
      <c r="G2115" s="117">
        <f t="shared" si="1005"/>
        <v>4.3006716003852752E-3</v>
      </c>
      <c r="H2115" s="118">
        <f t="shared" si="1006"/>
        <v>46286</v>
      </c>
      <c r="I2115" s="118">
        <f t="shared" si="1007"/>
        <v>46286</v>
      </c>
      <c r="J2115" s="119">
        <f t="shared" si="1008"/>
        <v>21</v>
      </c>
      <c r="K2115" s="119">
        <f t="shared" si="1009"/>
        <v>4</v>
      </c>
      <c r="L2115" s="8">
        <f t="shared" si="1010"/>
        <v>1.00081775</v>
      </c>
      <c r="M2115" s="120">
        <f t="shared" si="1011"/>
        <v>1.0043006699999999</v>
      </c>
      <c r="N2115" s="120">
        <f t="shared" si="1012"/>
        <v>1.4431941369400156</v>
      </c>
      <c r="O2115" s="113">
        <f t="shared" si="1013"/>
        <v>1.4443743</v>
      </c>
      <c r="P2115" s="113">
        <f t="shared" si="1014"/>
        <v>1615.1970081899999</v>
      </c>
      <c r="Q2115" s="11">
        <f t="shared" si="1015"/>
        <v>0</v>
      </c>
      <c r="R2115" s="30">
        <f t="shared" si="1016"/>
        <v>0</v>
      </c>
      <c r="S2115" s="8">
        <f t="shared" si="1017"/>
        <v>0</v>
      </c>
      <c r="T2115" s="122">
        <f t="shared" si="996"/>
        <v>0.13059999999999999</v>
      </c>
      <c r="U2115" s="121">
        <f t="shared" si="1018"/>
        <v>4</v>
      </c>
      <c r="V2115" s="121">
        <v>252</v>
      </c>
      <c r="W2115" s="120">
        <f t="shared" si="1019"/>
        <v>1.001950288</v>
      </c>
      <c r="X2115" s="113">
        <f t="shared" si="999"/>
        <v>3.1500993400000001</v>
      </c>
      <c r="Y2115" s="113">
        <f t="shared" si="1020"/>
        <v>0</v>
      </c>
      <c r="Z2115" s="125" t="str">
        <f t="shared" si="997"/>
        <v>J=</v>
      </c>
      <c r="AA2115" s="118">
        <f t="shared" si="998"/>
        <v>46286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>
        <f t="shared" si="995"/>
        <v>46261</v>
      </c>
      <c r="B2116" s="113">
        <f t="shared" si="1002"/>
        <v>1619.46649815</v>
      </c>
      <c r="C2116" s="113">
        <f t="shared" si="1003"/>
        <v>1118.26761816</v>
      </c>
      <c r="D2116" s="114">
        <f t="shared" si="1004"/>
        <v>7245.38</v>
      </c>
      <c r="E2116" s="115">
        <f t="shared" si="1000"/>
        <v>7276.54</v>
      </c>
      <c r="F2116" s="116">
        <f t="shared" si="1001"/>
        <v>46223</v>
      </c>
      <c r="G2116" s="117">
        <f t="shared" si="1005"/>
        <v>4.3006716003852752E-3</v>
      </c>
      <c r="H2116" s="118">
        <f t="shared" si="1006"/>
        <v>46286</v>
      </c>
      <c r="I2116" s="118">
        <f t="shared" si="1007"/>
        <v>46286</v>
      </c>
      <c r="J2116" s="119">
        <f t="shared" si="1008"/>
        <v>21</v>
      </c>
      <c r="K2116" s="119">
        <f t="shared" si="1009"/>
        <v>5</v>
      </c>
      <c r="L2116" s="8">
        <f t="shared" si="1010"/>
        <v>1.0010222900000001</v>
      </c>
      <c r="M2116" s="120">
        <f t="shared" si="1011"/>
        <v>1.0043006699999999</v>
      </c>
      <c r="N2116" s="120">
        <f t="shared" si="1012"/>
        <v>1.4431941369400156</v>
      </c>
      <c r="O2116" s="113">
        <f t="shared" si="1013"/>
        <v>1.4446694899999999</v>
      </c>
      <c r="P2116" s="113">
        <f t="shared" si="1014"/>
        <v>1615.52710961</v>
      </c>
      <c r="Q2116" s="11">
        <f t="shared" si="1015"/>
        <v>0</v>
      </c>
      <c r="R2116" s="30">
        <f t="shared" si="1016"/>
        <v>0</v>
      </c>
      <c r="S2116" s="8">
        <f t="shared" si="1017"/>
        <v>0</v>
      </c>
      <c r="T2116" s="122">
        <f t="shared" si="996"/>
        <v>0.13059999999999999</v>
      </c>
      <c r="U2116" s="121">
        <f t="shared" si="1018"/>
        <v>5</v>
      </c>
      <c r="V2116" s="121">
        <v>252</v>
      </c>
      <c r="W2116" s="120">
        <f t="shared" si="1019"/>
        <v>1.002438454</v>
      </c>
      <c r="X2116" s="113">
        <f t="shared" si="999"/>
        <v>3.9393885399999999</v>
      </c>
      <c r="Y2116" s="113">
        <f t="shared" si="1020"/>
        <v>0</v>
      </c>
      <c r="Z2116" s="125" t="str">
        <f t="shared" si="997"/>
        <v>J=</v>
      </c>
      <c r="AA2116" s="118">
        <f t="shared" si="998"/>
        <v>46286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>
        <f t="shared" si="995"/>
        <v>46262</v>
      </c>
      <c r="B2117" s="113">
        <f t="shared" si="1002"/>
        <v>1620.5866837399999</v>
      </c>
      <c r="C2117" s="113">
        <f t="shared" si="1003"/>
        <v>1118.26761816</v>
      </c>
      <c r="D2117" s="114">
        <f t="shared" si="1004"/>
        <v>7245.38</v>
      </c>
      <c r="E2117" s="115">
        <f t="shared" si="1000"/>
        <v>7276.54</v>
      </c>
      <c r="F2117" s="116">
        <f t="shared" si="1001"/>
        <v>46223</v>
      </c>
      <c r="G2117" s="117">
        <f t="shared" si="1005"/>
        <v>4.3006716003852752E-3</v>
      </c>
      <c r="H2117" s="118">
        <f t="shared" si="1006"/>
        <v>46286</v>
      </c>
      <c r="I2117" s="118">
        <f t="shared" si="1007"/>
        <v>46286</v>
      </c>
      <c r="J2117" s="119">
        <f t="shared" si="1008"/>
        <v>21</v>
      </c>
      <c r="K2117" s="119">
        <f t="shared" si="1009"/>
        <v>6</v>
      </c>
      <c r="L2117" s="8">
        <f t="shared" si="1010"/>
        <v>1.0012268799999999</v>
      </c>
      <c r="M2117" s="120">
        <f t="shared" si="1011"/>
        <v>1.0043006699999999</v>
      </c>
      <c r="N2117" s="120">
        <f t="shared" si="1012"/>
        <v>1.4431941369400156</v>
      </c>
      <c r="O2117" s="113">
        <f t="shared" si="1013"/>
        <v>1.44496476</v>
      </c>
      <c r="P2117" s="113">
        <f t="shared" si="1014"/>
        <v>1615.8573004899999</v>
      </c>
      <c r="Q2117" s="11">
        <f t="shared" si="1015"/>
        <v>0</v>
      </c>
      <c r="R2117" s="30">
        <f t="shared" si="1016"/>
        <v>0</v>
      </c>
      <c r="S2117" s="8">
        <f t="shared" si="1017"/>
        <v>0</v>
      </c>
      <c r="T2117" s="122">
        <f t="shared" si="996"/>
        <v>0.13059999999999999</v>
      </c>
      <c r="U2117" s="121">
        <f t="shared" si="1018"/>
        <v>6</v>
      </c>
      <c r="V2117" s="121">
        <v>252</v>
      </c>
      <c r="W2117" s="120">
        <f t="shared" si="1019"/>
        <v>1.0029268570000001</v>
      </c>
      <c r="X2117" s="113">
        <f t="shared" si="999"/>
        <v>4.7293832499999997</v>
      </c>
      <c r="Y2117" s="113">
        <f t="shared" si="1020"/>
        <v>0</v>
      </c>
      <c r="Z2117" s="125" t="str">
        <f t="shared" si="997"/>
        <v>J=</v>
      </c>
      <c r="AA2117" s="118">
        <f t="shared" si="998"/>
        <v>46286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>
        <f t="shared" si="995"/>
        <v>46263</v>
      </c>
      <c r="B2118" s="113">
        <f t="shared" si="1002"/>
        <v>1621.7076117800002</v>
      </c>
      <c r="C2118" s="113">
        <f t="shared" si="1003"/>
        <v>1118.26761816</v>
      </c>
      <c r="D2118" s="114">
        <f t="shared" si="1004"/>
        <v>7245.38</v>
      </c>
      <c r="E2118" s="115">
        <f t="shared" si="1000"/>
        <v>7276.54</v>
      </c>
      <c r="F2118" s="116">
        <f t="shared" si="1001"/>
        <v>46223</v>
      </c>
      <c r="G2118" s="117">
        <f t="shared" si="1005"/>
        <v>4.3006716003852752E-3</v>
      </c>
      <c r="H2118" s="118">
        <f t="shared" si="1006"/>
        <v>46286</v>
      </c>
      <c r="I2118" s="118">
        <f t="shared" si="1007"/>
        <v>46286</v>
      </c>
      <c r="J2118" s="119">
        <f t="shared" si="1008"/>
        <v>21</v>
      </c>
      <c r="K2118" s="119">
        <f t="shared" si="1009"/>
        <v>7</v>
      </c>
      <c r="L2118" s="8">
        <f t="shared" si="1010"/>
        <v>1.0014315</v>
      </c>
      <c r="M2118" s="120">
        <f t="shared" si="1011"/>
        <v>1.0043006699999999</v>
      </c>
      <c r="N2118" s="120">
        <f t="shared" si="1012"/>
        <v>1.4431941369400156</v>
      </c>
      <c r="O2118" s="113">
        <f t="shared" si="1013"/>
        <v>1.4452600600000001</v>
      </c>
      <c r="P2118" s="113">
        <f t="shared" si="1014"/>
        <v>1616.1875249100001</v>
      </c>
      <c r="Q2118" s="11">
        <f t="shared" si="1015"/>
        <v>0</v>
      </c>
      <c r="R2118" s="30">
        <f t="shared" si="1016"/>
        <v>0</v>
      </c>
      <c r="S2118" s="8">
        <f t="shared" si="1017"/>
        <v>0</v>
      </c>
      <c r="T2118" s="122">
        <f t="shared" si="996"/>
        <v>0.13059999999999999</v>
      </c>
      <c r="U2118" s="121">
        <f t="shared" si="1018"/>
        <v>7</v>
      </c>
      <c r="V2118" s="121">
        <v>252</v>
      </c>
      <c r="W2118" s="120">
        <f t="shared" si="1019"/>
        <v>1.0034154989999999</v>
      </c>
      <c r="X2118" s="113">
        <f t="shared" si="999"/>
        <v>5.5200868700000001</v>
      </c>
      <c r="Y2118" s="113">
        <f t="shared" si="1020"/>
        <v>0</v>
      </c>
      <c r="Z2118" s="125" t="str">
        <f t="shared" si="997"/>
        <v>J=</v>
      </c>
      <c r="AA2118" s="118">
        <f t="shared" si="998"/>
        <v>46286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>
        <f t="shared" si="995"/>
        <v>46264</v>
      </c>
      <c r="B2119" s="113">
        <f t="shared" si="1002"/>
        <v>1621.7076117800002</v>
      </c>
      <c r="C2119" s="113">
        <f t="shared" si="1003"/>
        <v>1118.26761816</v>
      </c>
      <c r="D2119" s="114">
        <f t="shared" si="1004"/>
        <v>7245.38</v>
      </c>
      <c r="E2119" s="115">
        <f t="shared" si="1000"/>
        <v>7276.54</v>
      </c>
      <c r="F2119" s="116">
        <f t="shared" si="1001"/>
        <v>46223</v>
      </c>
      <c r="G2119" s="117">
        <f t="shared" si="1005"/>
        <v>4.3006716003852752E-3</v>
      </c>
      <c r="H2119" s="118">
        <f t="shared" si="1006"/>
        <v>46286</v>
      </c>
      <c r="I2119" s="118">
        <f t="shared" si="1007"/>
        <v>46286</v>
      </c>
      <c r="J2119" s="119">
        <f t="shared" si="1008"/>
        <v>21</v>
      </c>
      <c r="K2119" s="119">
        <f t="shared" si="1009"/>
        <v>7</v>
      </c>
      <c r="L2119" s="8">
        <f t="shared" si="1010"/>
        <v>1.0014315</v>
      </c>
      <c r="M2119" s="120">
        <f t="shared" si="1011"/>
        <v>1.0043006699999999</v>
      </c>
      <c r="N2119" s="120">
        <f t="shared" si="1012"/>
        <v>1.4431941369400156</v>
      </c>
      <c r="O2119" s="113">
        <f t="shared" si="1013"/>
        <v>1.4452600600000001</v>
      </c>
      <c r="P2119" s="113">
        <f t="shared" si="1014"/>
        <v>1616.1875249100001</v>
      </c>
      <c r="Q2119" s="11">
        <f t="shared" si="1015"/>
        <v>0</v>
      </c>
      <c r="R2119" s="30">
        <f t="shared" si="1016"/>
        <v>0</v>
      </c>
      <c r="S2119" s="8">
        <f t="shared" si="1017"/>
        <v>0</v>
      </c>
      <c r="T2119" s="122">
        <f t="shared" si="996"/>
        <v>0.13059999999999999</v>
      </c>
      <c r="U2119" s="121">
        <f t="shared" si="1018"/>
        <v>7</v>
      </c>
      <c r="V2119" s="121">
        <v>252</v>
      </c>
      <c r="W2119" s="120">
        <f t="shared" si="1019"/>
        <v>1.0034154989999999</v>
      </c>
      <c r="X2119" s="113">
        <f t="shared" si="999"/>
        <v>5.5200868700000001</v>
      </c>
      <c r="Y2119" s="113">
        <f t="shared" si="1020"/>
        <v>0</v>
      </c>
      <c r="Z2119" s="125" t="str">
        <f t="shared" si="997"/>
        <v>J=</v>
      </c>
      <c r="AA2119" s="118">
        <f t="shared" si="998"/>
        <v>46286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>
        <f t="shared" si="995"/>
        <v>46265</v>
      </c>
      <c r="B2120" s="113">
        <f t="shared" si="1002"/>
        <v>1621.7076117800002</v>
      </c>
      <c r="C2120" s="113">
        <f t="shared" si="1003"/>
        <v>1118.26761816</v>
      </c>
      <c r="D2120" s="114">
        <f t="shared" si="1004"/>
        <v>7245.38</v>
      </c>
      <c r="E2120" s="115">
        <f t="shared" si="1000"/>
        <v>7276.54</v>
      </c>
      <c r="F2120" s="116">
        <f t="shared" si="1001"/>
        <v>46223</v>
      </c>
      <c r="G2120" s="117">
        <f t="shared" si="1005"/>
        <v>4.3006716003852752E-3</v>
      </c>
      <c r="H2120" s="118">
        <f t="shared" si="1006"/>
        <v>46286</v>
      </c>
      <c r="I2120" s="118">
        <f t="shared" si="1007"/>
        <v>46286</v>
      </c>
      <c r="J2120" s="119">
        <f t="shared" si="1008"/>
        <v>21</v>
      </c>
      <c r="K2120" s="119">
        <f t="shared" si="1009"/>
        <v>7</v>
      </c>
      <c r="L2120" s="8">
        <f t="shared" si="1010"/>
        <v>1.0014315</v>
      </c>
      <c r="M2120" s="120">
        <f t="shared" si="1011"/>
        <v>1.0043006699999999</v>
      </c>
      <c r="N2120" s="120">
        <f t="shared" si="1012"/>
        <v>1.4431941369400156</v>
      </c>
      <c r="O2120" s="113">
        <f t="shared" si="1013"/>
        <v>1.4452600600000001</v>
      </c>
      <c r="P2120" s="113">
        <f t="shared" si="1014"/>
        <v>1616.1875249100001</v>
      </c>
      <c r="Q2120" s="11">
        <f t="shared" si="1015"/>
        <v>0</v>
      </c>
      <c r="R2120" s="30">
        <f t="shared" si="1016"/>
        <v>0</v>
      </c>
      <c r="S2120" s="8">
        <f t="shared" si="1017"/>
        <v>0</v>
      </c>
      <c r="T2120" s="122">
        <f t="shared" si="996"/>
        <v>0.13059999999999999</v>
      </c>
      <c r="U2120" s="121">
        <f t="shared" si="1018"/>
        <v>7</v>
      </c>
      <c r="V2120" s="121">
        <v>252</v>
      </c>
      <c r="W2120" s="120">
        <f t="shared" si="1019"/>
        <v>1.0034154989999999</v>
      </c>
      <c r="X2120" s="113">
        <f t="shared" si="999"/>
        <v>5.5200868700000001</v>
      </c>
      <c r="Y2120" s="113">
        <f t="shared" si="1020"/>
        <v>0</v>
      </c>
      <c r="Z2120" s="125" t="str">
        <f t="shared" si="997"/>
        <v>J=</v>
      </c>
      <c r="AA2120" s="118">
        <f t="shared" si="998"/>
        <v>46286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>
        <f t="shared" si="995"/>
        <v>46266</v>
      </c>
      <c r="B2121" s="113">
        <f t="shared" si="1002"/>
        <v>1622.8293371</v>
      </c>
      <c r="C2121" s="113">
        <f t="shared" si="1003"/>
        <v>1118.26761816</v>
      </c>
      <c r="D2121" s="114">
        <f t="shared" si="1004"/>
        <v>7245.38</v>
      </c>
      <c r="E2121" s="115">
        <f t="shared" si="1000"/>
        <v>7276.54</v>
      </c>
      <c r="F2121" s="116">
        <f t="shared" si="1001"/>
        <v>46223</v>
      </c>
      <c r="G2121" s="117">
        <f t="shared" si="1005"/>
        <v>4.3006716003852752E-3</v>
      </c>
      <c r="H2121" s="118">
        <f t="shared" si="1006"/>
        <v>46286</v>
      </c>
      <c r="I2121" s="118">
        <f t="shared" si="1007"/>
        <v>46286</v>
      </c>
      <c r="J2121" s="119">
        <f t="shared" si="1008"/>
        <v>21</v>
      </c>
      <c r="K2121" s="119">
        <f t="shared" si="1009"/>
        <v>8</v>
      </c>
      <c r="L2121" s="8">
        <f t="shared" si="1010"/>
        <v>1.00163617</v>
      </c>
      <c r="M2121" s="120">
        <f t="shared" si="1011"/>
        <v>1.0043006699999999</v>
      </c>
      <c r="N2121" s="120">
        <f t="shared" si="1012"/>
        <v>1.4431941369400156</v>
      </c>
      <c r="O2121" s="113">
        <f t="shared" si="1013"/>
        <v>1.4455554399999999</v>
      </c>
      <c r="P2121" s="113">
        <f t="shared" si="1014"/>
        <v>1616.5178387999999</v>
      </c>
      <c r="Q2121" s="11">
        <f t="shared" si="1015"/>
        <v>0</v>
      </c>
      <c r="R2121" s="30">
        <f t="shared" si="1016"/>
        <v>0</v>
      </c>
      <c r="S2121" s="8">
        <f t="shared" si="1017"/>
        <v>0</v>
      </c>
      <c r="T2121" s="122">
        <f t="shared" si="996"/>
        <v>0.13059999999999999</v>
      </c>
      <c r="U2121" s="121">
        <f t="shared" si="1018"/>
        <v>8</v>
      </c>
      <c r="V2121" s="121">
        <v>252</v>
      </c>
      <c r="W2121" s="120">
        <f t="shared" si="1019"/>
        <v>1.003904379</v>
      </c>
      <c r="X2121" s="113">
        <f t="shared" si="999"/>
        <v>6.3114983000000002</v>
      </c>
      <c r="Y2121" s="113">
        <f t="shared" si="1020"/>
        <v>0</v>
      </c>
      <c r="Z2121" s="125" t="str">
        <f t="shared" si="997"/>
        <v>J=</v>
      </c>
      <c r="AA2121" s="118">
        <f t="shared" si="998"/>
        <v>46286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>
        <f t="shared" si="995"/>
        <v>46267</v>
      </c>
      <c r="B2122" s="113">
        <f t="shared" si="1002"/>
        <v>1623.95183759</v>
      </c>
      <c r="C2122" s="113">
        <f t="shared" si="1003"/>
        <v>1118.26761816</v>
      </c>
      <c r="D2122" s="114">
        <f t="shared" si="1004"/>
        <v>7245.38</v>
      </c>
      <c r="E2122" s="115">
        <f t="shared" si="1000"/>
        <v>7276.54</v>
      </c>
      <c r="F2122" s="116">
        <f t="shared" si="1001"/>
        <v>46223</v>
      </c>
      <c r="G2122" s="117">
        <f t="shared" si="1005"/>
        <v>4.3006716003852752E-3</v>
      </c>
      <c r="H2122" s="118">
        <f t="shared" si="1006"/>
        <v>46286</v>
      </c>
      <c r="I2122" s="118">
        <f t="shared" si="1007"/>
        <v>46286</v>
      </c>
      <c r="J2122" s="119">
        <f t="shared" si="1008"/>
        <v>21</v>
      </c>
      <c r="K2122" s="119">
        <f t="shared" si="1009"/>
        <v>9</v>
      </c>
      <c r="L2122" s="8">
        <f t="shared" si="1010"/>
        <v>1.00184088</v>
      </c>
      <c r="M2122" s="120">
        <f t="shared" si="1011"/>
        <v>1.0043006699999999</v>
      </c>
      <c r="N2122" s="120">
        <f t="shared" si="1012"/>
        <v>1.4431941369400156</v>
      </c>
      <c r="O2122" s="113">
        <f t="shared" si="1013"/>
        <v>1.4458508800000001</v>
      </c>
      <c r="P2122" s="113">
        <f t="shared" si="1014"/>
        <v>1616.84821979</v>
      </c>
      <c r="Q2122" s="11">
        <f t="shared" si="1015"/>
        <v>0</v>
      </c>
      <c r="R2122" s="30">
        <f t="shared" si="1016"/>
        <v>0</v>
      </c>
      <c r="S2122" s="8">
        <f t="shared" si="1017"/>
        <v>0</v>
      </c>
      <c r="T2122" s="122">
        <f t="shared" si="996"/>
        <v>0.13059999999999999</v>
      </c>
      <c r="U2122" s="121">
        <f t="shared" si="1018"/>
        <v>9</v>
      </c>
      <c r="V2122" s="121">
        <v>252</v>
      </c>
      <c r="W2122" s="120">
        <f t="shared" si="1019"/>
        <v>1.0043934969999999</v>
      </c>
      <c r="X2122" s="113">
        <f t="shared" si="999"/>
        <v>7.1036178000000003</v>
      </c>
      <c r="Y2122" s="113">
        <f t="shared" si="1020"/>
        <v>0</v>
      </c>
      <c r="Z2122" s="125" t="str">
        <f t="shared" si="997"/>
        <v>J=</v>
      </c>
      <c r="AA2122" s="118">
        <f t="shared" si="998"/>
        <v>46286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>
        <f t="shared" ref="A2123:A2186" si="1021">(A2122+1)</f>
        <v>46268</v>
      </c>
      <c r="B2123" s="113">
        <f t="shared" si="1002"/>
        <v>1625.0751023400001</v>
      </c>
      <c r="C2123" s="113">
        <f t="shared" si="1003"/>
        <v>1118.26761816</v>
      </c>
      <c r="D2123" s="114">
        <f t="shared" si="1004"/>
        <v>7245.38</v>
      </c>
      <c r="E2123" s="115">
        <f t="shared" si="1000"/>
        <v>7276.54</v>
      </c>
      <c r="F2123" s="116">
        <f t="shared" si="1001"/>
        <v>46223</v>
      </c>
      <c r="G2123" s="117">
        <f t="shared" si="1005"/>
        <v>4.3006716003852752E-3</v>
      </c>
      <c r="H2123" s="118">
        <f t="shared" si="1006"/>
        <v>46286</v>
      </c>
      <c r="I2123" s="118">
        <f t="shared" si="1007"/>
        <v>46286</v>
      </c>
      <c r="J2123" s="119">
        <f t="shared" si="1008"/>
        <v>21</v>
      </c>
      <c r="K2123" s="119">
        <f t="shared" si="1009"/>
        <v>10</v>
      </c>
      <c r="L2123" s="8">
        <f t="shared" si="1010"/>
        <v>1.00204563</v>
      </c>
      <c r="M2123" s="120">
        <f t="shared" si="1011"/>
        <v>1.0043006699999999</v>
      </c>
      <c r="N2123" s="120">
        <f t="shared" si="1012"/>
        <v>1.4431941369400156</v>
      </c>
      <c r="O2123" s="113">
        <f t="shared" si="1013"/>
        <v>1.4461463699999999</v>
      </c>
      <c r="P2123" s="113">
        <f t="shared" si="1014"/>
        <v>1617.17865669</v>
      </c>
      <c r="Q2123" s="11">
        <f t="shared" si="1015"/>
        <v>0</v>
      </c>
      <c r="R2123" s="30">
        <f t="shared" si="1016"/>
        <v>0</v>
      </c>
      <c r="S2123" s="8">
        <f t="shared" si="1017"/>
        <v>0</v>
      </c>
      <c r="T2123" s="122">
        <f t="shared" ref="T2123:T2186" si="1022">(T2122)</f>
        <v>0.13059999999999999</v>
      </c>
      <c r="U2123" s="121">
        <f t="shared" si="1018"/>
        <v>10</v>
      </c>
      <c r="V2123" s="121">
        <v>252</v>
      </c>
      <c r="W2123" s="120">
        <f t="shared" si="1019"/>
        <v>1.004882853</v>
      </c>
      <c r="X2123" s="113">
        <f t="shared" si="999"/>
        <v>7.8964456500000004</v>
      </c>
      <c r="Y2123" s="113">
        <f t="shared" si="1020"/>
        <v>0</v>
      </c>
      <c r="Z2123" s="125" t="str">
        <f t="shared" si="997"/>
        <v>J=</v>
      </c>
      <c r="AA2123" s="118">
        <f t="shared" si="998"/>
        <v>46286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>
        <f t="shared" si="1021"/>
        <v>46269</v>
      </c>
      <c r="B2124" s="113">
        <f t="shared" si="1002"/>
        <v>1626.19916702</v>
      </c>
      <c r="C2124" s="113">
        <f t="shared" si="1003"/>
        <v>1118.26761816</v>
      </c>
      <c r="D2124" s="114">
        <f t="shared" si="1004"/>
        <v>7245.38</v>
      </c>
      <c r="E2124" s="115">
        <f t="shared" si="1000"/>
        <v>7276.54</v>
      </c>
      <c r="F2124" s="116">
        <f t="shared" si="1001"/>
        <v>46223</v>
      </c>
      <c r="G2124" s="117">
        <f t="shared" si="1005"/>
        <v>4.3006716003852752E-3</v>
      </c>
      <c r="H2124" s="118">
        <f t="shared" si="1006"/>
        <v>46286</v>
      </c>
      <c r="I2124" s="118">
        <f t="shared" si="1007"/>
        <v>46286</v>
      </c>
      <c r="J2124" s="119">
        <f t="shared" si="1008"/>
        <v>21</v>
      </c>
      <c r="K2124" s="119">
        <f t="shared" si="1009"/>
        <v>11</v>
      </c>
      <c r="L2124" s="8">
        <f t="shared" si="1010"/>
        <v>1.0022504299999999</v>
      </c>
      <c r="M2124" s="120">
        <f t="shared" si="1011"/>
        <v>1.0043006699999999</v>
      </c>
      <c r="N2124" s="120">
        <f t="shared" si="1012"/>
        <v>1.4431941369400156</v>
      </c>
      <c r="O2124" s="113">
        <f t="shared" si="1013"/>
        <v>1.4464419399999999</v>
      </c>
      <c r="P2124" s="113">
        <f t="shared" si="1014"/>
        <v>1617.50918305</v>
      </c>
      <c r="Q2124" s="11">
        <f t="shared" si="1015"/>
        <v>0</v>
      </c>
      <c r="R2124" s="30">
        <f t="shared" si="1016"/>
        <v>0</v>
      </c>
      <c r="S2124" s="8">
        <f t="shared" si="1017"/>
        <v>0</v>
      </c>
      <c r="T2124" s="122">
        <f t="shared" si="1022"/>
        <v>0.13059999999999999</v>
      </c>
      <c r="U2124" s="121">
        <f t="shared" si="1018"/>
        <v>11</v>
      </c>
      <c r="V2124" s="121">
        <v>252</v>
      </c>
      <c r="W2124" s="120">
        <f t="shared" si="1019"/>
        <v>1.0053724479999999</v>
      </c>
      <c r="X2124" s="113">
        <f t="shared" si="999"/>
        <v>8.6899839700000001</v>
      </c>
      <c r="Y2124" s="113">
        <f t="shared" si="1020"/>
        <v>0</v>
      </c>
      <c r="Z2124" s="125" t="str">
        <f t="shared" ref="Z2124:Z2187" si="1023">IF($Q2123&gt;0,VLOOKUP($A2123,$AD$10:$AM$170,9),Z2123)</f>
        <v>J=</v>
      </c>
      <c r="AA2124" s="118">
        <f t="shared" ref="AA2124:AA2187" si="1024">IF($Q2123&gt;0,VLOOKUP($A2123,$AD$10:$AM$170,10),AA2123)</f>
        <v>46286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>
        <f t="shared" si="1021"/>
        <v>46270</v>
      </c>
      <c r="B2125" s="113">
        <f t="shared" si="1002"/>
        <v>1627.32398539</v>
      </c>
      <c r="C2125" s="113">
        <f t="shared" si="1003"/>
        <v>1118.26761816</v>
      </c>
      <c r="D2125" s="114">
        <f t="shared" si="1004"/>
        <v>7245.38</v>
      </c>
      <c r="E2125" s="115">
        <f t="shared" si="1000"/>
        <v>7276.54</v>
      </c>
      <c r="F2125" s="116">
        <f t="shared" si="1001"/>
        <v>46223</v>
      </c>
      <c r="G2125" s="117">
        <f t="shared" si="1005"/>
        <v>4.3006716003852752E-3</v>
      </c>
      <c r="H2125" s="118">
        <f t="shared" si="1006"/>
        <v>46286</v>
      </c>
      <c r="I2125" s="118">
        <f t="shared" si="1007"/>
        <v>46286</v>
      </c>
      <c r="J2125" s="119">
        <f t="shared" si="1008"/>
        <v>21</v>
      </c>
      <c r="K2125" s="119">
        <f t="shared" si="1009"/>
        <v>12</v>
      </c>
      <c r="L2125" s="8">
        <f t="shared" si="1010"/>
        <v>1.0024552600000001</v>
      </c>
      <c r="M2125" s="120">
        <f t="shared" si="1011"/>
        <v>1.0043006699999999</v>
      </c>
      <c r="N2125" s="120">
        <f t="shared" si="1012"/>
        <v>1.4431941369400156</v>
      </c>
      <c r="O2125" s="113">
        <f t="shared" si="1013"/>
        <v>1.4467375499999999</v>
      </c>
      <c r="P2125" s="113">
        <f t="shared" si="1014"/>
        <v>1617.83975414</v>
      </c>
      <c r="Q2125" s="11">
        <f t="shared" si="1015"/>
        <v>0</v>
      </c>
      <c r="R2125" s="30">
        <f t="shared" si="1016"/>
        <v>0</v>
      </c>
      <c r="S2125" s="8">
        <f t="shared" si="1017"/>
        <v>0</v>
      </c>
      <c r="T2125" s="122">
        <f t="shared" si="1022"/>
        <v>0.13059999999999999</v>
      </c>
      <c r="U2125" s="121">
        <f t="shared" si="1018"/>
        <v>12</v>
      </c>
      <c r="V2125" s="121">
        <v>252</v>
      </c>
      <c r="W2125" s="120">
        <f t="shared" si="1019"/>
        <v>1.005862281</v>
      </c>
      <c r="X2125" s="113">
        <f t="shared" si="999"/>
        <v>9.4842312500000006</v>
      </c>
      <c r="Y2125" s="113">
        <f t="shared" si="1020"/>
        <v>0</v>
      </c>
      <c r="Z2125" s="125" t="str">
        <f t="shared" si="1023"/>
        <v>J=</v>
      </c>
      <c r="AA2125" s="118">
        <f t="shared" si="1024"/>
        <v>46286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>
        <f t="shared" si="1021"/>
        <v>46271</v>
      </c>
      <c r="B2126" s="113">
        <f t="shared" si="1002"/>
        <v>1627.32398539</v>
      </c>
      <c r="C2126" s="113">
        <f t="shared" si="1003"/>
        <v>1118.26761816</v>
      </c>
      <c r="D2126" s="114">
        <f t="shared" si="1004"/>
        <v>7245.38</v>
      </c>
      <c r="E2126" s="115">
        <f t="shared" si="1000"/>
        <v>7276.54</v>
      </c>
      <c r="F2126" s="116">
        <f t="shared" si="1001"/>
        <v>46223</v>
      </c>
      <c r="G2126" s="117">
        <f t="shared" si="1005"/>
        <v>4.3006716003852752E-3</v>
      </c>
      <c r="H2126" s="118">
        <f t="shared" si="1006"/>
        <v>46286</v>
      </c>
      <c r="I2126" s="118">
        <f t="shared" si="1007"/>
        <v>46286</v>
      </c>
      <c r="J2126" s="119">
        <f t="shared" si="1008"/>
        <v>21</v>
      </c>
      <c r="K2126" s="119">
        <f t="shared" si="1009"/>
        <v>12</v>
      </c>
      <c r="L2126" s="8">
        <f t="shared" si="1010"/>
        <v>1.0024552600000001</v>
      </c>
      <c r="M2126" s="120">
        <f t="shared" si="1011"/>
        <v>1.0043006699999999</v>
      </c>
      <c r="N2126" s="120">
        <f t="shared" si="1012"/>
        <v>1.4431941369400156</v>
      </c>
      <c r="O2126" s="113">
        <f t="shared" si="1013"/>
        <v>1.4467375499999999</v>
      </c>
      <c r="P2126" s="113">
        <f t="shared" si="1014"/>
        <v>1617.83975414</v>
      </c>
      <c r="Q2126" s="11">
        <f t="shared" si="1015"/>
        <v>0</v>
      </c>
      <c r="R2126" s="30">
        <f t="shared" si="1016"/>
        <v>0</v>
      </c>
      <c r="S2126" s="8">
        <f t="shared" si="1017"/>
        <v>0</v>
      </c>
      <c r="T2126" s="122">
        <f t="shared" si="1022"/>
        <v>0.13059999999999999</v>
      </c>
      <c r="U2126" s="121">
        <f t="shared" si="1018"/>
        <v>12</v>
      </c>
      <c r="V2126" s="121">
        <v>252</v>
      </c>
      <c r="W2126" s="120">
        <f t="shared" si="1019"/>
        <v>1.005862281</v>
      </c>
      <c r="X2126" s="113">
        <f t="shared" si="999"/>
        <v>9.4842312500000006</v>
      </c>
      <c r="Y2126" s="113">
        <f t="shared" si="1020"/>
        <v>0</v>
      </c>
      <c r="Z2126" s="125" t="str">
        <f t="shared" si="1023"/>
        <v>J=</v>
      </c>
      <c r="AA2126" s="118">
        <f t="shared" si="1024"/>
        <v>46286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>
        <f t="shared" si="1021"/>
        <v>46272</v>
      </c>
      <c r="B2127" s="113">
        <f t="shared" si="1002"/>
        <v>1627.32398539</v>
      </c>
      <c r="C2127" s="113">
        <f t="shared" si="1003"/>
        <v>1118.26761816</v>
      </c>
      <c r="D2127" s="114">
        <f t="shared" si="1004"/>
        <v>7245.38</v>
      </c>
      <c r="E2127" s="115">
        <f t="shared" si="1000"/>
        <v>7276.54</v>
      </c>
      <c r="F2127" s="116">
        <f t="shared" si="1001"/>
        <v>46223</v>
      </c>
      <c r="G2127" s="117">
        <f t="shared" si="1005"/>
        <v>4.3006716003852752E-3</v>
      </c>
      <c r="H2127" s="118">
        <f t="shared" si="1006"/>
        <v>46286</v>
      </c>
      <c r="I2127" s="118">
        <f t="shared" si="1007"/>
        <v>46286</v>
      </c>
      <c r="J2127" s="119">
        <f t="shared" si="1008"/>
        <v>21</v>
      </c>
      <c r="K2127" s="119">
        <f t="shared" si="1009"/>
        <v>12</v>
      </c>
      <c r="L2127" s="8">
        <f t="shared" si="1010"/>
        <v>1.0024552600000001</v>
      </c>
      <c r="M2127" s="120">
        <f t="shared" si="1011"/>
        <v>1.0043006699999999</v>
      </c>
      <c r="N2127" s="120">
        <f t="shared" si="1012"/>
        <v>1.4431941369400156</v>
      </c>
      <c r="O2127" s="113">
        <f t="shared" si="1013"/>
        <v>1.4467375499999999</v>
      </c>
      <c r="P2127" s="113">
        <f t="shared" si="1014"/>
        <v>1617.83975414</v>
      </c>
      <c r="Q2127" s="11">
        <f t="shared" si="1015"/>
        <v>0</v>
      </c>
      <c r="R2127" s="30">
        <f t="shared" si="1016"/>
        <v>0</v>
      </c>
      <c r="S2127" s="8">
        <f t="shared" si="1017"/>
        <v>0</v>
      </c>
      <c r="T2127" s="122">
        <f t="shared" si="1022"/>
        <v>0.13059999999999999</v>
      </c>
      <c r="U2127" s="121">
        <f t="shared" si="1018"/>
        <v>12</v>
      </c>
      <c r="V2127" s="121">
        <v>252</v>
      </c>
      <c r="W2127" s="120">
        <f t="shared" si="1019"/>
        <v>1.005862281</v>
      </c>
      <c r="X2127" s="113">
        <f t="shared" si="999"/>
        <v>9.4842312500000006</v>
      </c>
      <c r="Y2127" s="113">
        <f t="shared" si="1020"/>
        <v>0</v>
      </c>
      <c r="Z2127" s="125" t="str">
        <f t="shared" si="1023"/>
        <v>J=</v>
      </c>
      <c r="AA2127" s="118">
        <f t="shared" si="1024"/>
        <v>46286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>
        <f t="shared" si="1021"/>
        <v>46273</v>
      </c>
      <c r="B2128" s="113">
        <f t="shared" si="1002"/>
        <v>1627.32398539</v>
      </c>
      <c r="C2128" s="113">
        <f t="shared" si="1003"/>
        <v>1118.26761816</v>
      </c>
      <c r="D2128" s="114">
        <f t="shared" si="1004"/>
        <v>7245.38</v>
      </c>
      <c r="E2128" s="115">
        <f t="shared" si="1000"/>
        <v>7276.54</v>
      </c>
      <c r="F2128" s="116">
        <f t="shared" si="1001"/>
        <v>46223</v>
      </c>
      <c r="G2128" s="117">
        <f t="shared" si="1005"/>
        <v>4.3006716003852752E-3</v>
      </c>
      <c r="H2128" s="118">
        <f t="shared" si="1006"/>
        <v>46286</v>
      </c>
      <c r="I2128" s="118">
        <f t="shared" si="1007"/>
        <v>46286</v>
      </c>
      <c r="J2128" s="119">
        <f t="shared" si="1008"/>
        <v>21</v>
      </c>
      <c r="K2128" s="119">
        <f t="shared" si="1009"/>
        <v>12</v>
      </c>
      <c r="L2128" s="8">
        <f t="shared" si="1010"/>
        <v>1.0024552600000001</v>
      </c>
      <c r="M2128" s="120">
        <f t="shared" si="1011"/>
        <v>1.0043006699999999</v>
      </c>
      <c r="N2128" s="120">
        <f t="shared" si="1012"/>
        <v>1.4431941369400156</v>
      </c>
      <c r="O2128" s="113">
        <f t="shared" si="1013"/>
        <v>1.4467375499999999</v>
      </c>
      <c r="P2128" s="113">
        <f t="shared" si="1014"/>
        <v>1617.83975414</v>
      </c>
      <c r="Q2128" s="11">
        <f t="shared" si="1015"/>
        <v>0</v>
      </c>
      <c r="R2128" s="30">
        <f t="shared" si="1016"/>
        <v>0</v>
      </c>
      <c r="S2128" s="8">
        <f t="shared" si="1017"/>
        <v>0</v>
      </c>
      <c r="T2128" s="122">
        <f t="shared" si="1022"/>
        <v>0.13059999999999999</v>
      </c>
      <c r="U2128" s="121">
        <f t="shared" si="1018"/>
        <v>12</v>
      </c>
      <c r="V2128" s="121">
        <v>252</v>
      </c>
      <c r="W2128" s="120">
        <f t="shared" si="1019"/>
        <v>1.005862281</v>
      </c>
      <c r="X2128" s="113">
        <f t="shared" si="999"/>
        <v>9.4842312500000006</v>
      </c>
      <c r="Y2128" s="113">
        <f t="shared" si="1020"/>
        <v>0</v>
      </c>
      <c r="Z2128" s="125" t="str">
        <f t="shared" si="1023"/>
        <v>J=</v>
      </c>
      <c r="AA2128" s="118">
        <f t="shared" si="1024"/>
        <v>46286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>
        <f t="shared" si="1021"/>
        <v>46274</v>
      </c>
      <c r="B2129" s="113">
        <f t="shared" si="1002"/>
        <v>1628.4495931199999</v>
      </c>
      <c r="C2129" s="113">
        <f t="shared" si="1003"/>
        <v>1118.26761816</v>
      </c>
      <c r="D2129" s="114">
        <f t="shared" si="1004"/>
        <v>7245.38</v>
      </c>
      <c r="E2129" s="115">
        <f t="shared" si="1000"/>
        <v>7276.54</v>
      </c>
      <c r="F2129" s="116">
        <f t="shared" si="1001"/>
        <v>46223</v>
      </c>
      <c r="G2129" s="117">
        <f t="shared" si="1005"/>
        <v>4.3006716003852752E-3</v>
      </c>
      <c r="H2129" s="118">
        <f t="shared" si="1006"/>
        <v>46286</v>
      </c>
      <c r="I2129" s="118">
        <f t="shared" si="1007"/>
        <v>46286</v>
      </c>
      <c r="J2129" s="119">
        <f t="shared" si="1008"/>
        <v>21</v>
      </c>
      <c r="K2129" s="119">
        <f t="shared" si="1009"/>
        <v>13</v>
      </c>
      <c r="L2129" s="8">
        <f t="shared" si="1010"/>
        <v>1.0026601399999999</v>
      </c>
      <c r="M2129" s="120">
        <f t="shared" si="1011"/>
        <v>1.0043006699999999</v>
      </c>
      <c r="N2129" s="120">
        <f t="shared" si="1012"/>
        <v>1.4431941369400156</v>
      </c>
      <c r="O2129" s="113">
        <f t="shared" si="1013"/>
        <v>1.4470332299999999</v>
      </c>
      <c r="P2129" s="113">
        <f t="shared" si="1014"/>
        <v>1618.1704035099999</v>
      </c>
      <c r="Q2129" s="11">
        <f t="shared" si="1015"/>
        <v>0</v>
      </c>
      <c r="R2129" s="30">
        <f t="shared" si="1016"/>
        <v>0</v>
      </c>
      <c r="S2129" s="8">
        <f t="shared" si="1017"/>
        <v>0</v>
      </c>
      <c r="T2129" s="122">
        <f t="shared" si="1022"/>
        <v>0.13059999999999999</v>
      </c>
      <c r="U2129" s="121">
        <f t="shared" si="1018"/>
        <v>13</v>
      </c>
      <c r="V2129" s="121">
        <v>252</v>
      </c>
      <c r="W2129" s="120">
        <f t="shared" si="1019"/>
        <v>1.006352353</v>
      </c>
      <c r="X2129" s="113">
        <f t="shared" si="999"/>
        <v>10.27918961</v>
      </c>
      <c r="Y2129" s="113">
        <f t="shared" si="1020"/>
        <v>0</v>
      </c>
      <c r="Z2129" s="125" t="str">
        <f t="shared" si="1023"/>
        <v>J=</v>
      </c>
      <c r="AA2129" s="118">
        <f t="shared" si="1024"/>
        <v>46286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>
        <f t="shared" si="1021"/>
        <v>46275</v>
      </c>
      <c r="B2130" s="113">
        <f t="shared" si="1002"/>
        <v>1629.5759793100001</v>
      </c>
      <c r="C2130" s="113">
        <f t="shared" si="1003"/>
        <v>1118.26761816</v>
      </c>
      <c r="D2130" s="114">
        <f t="shared" si="1004"/>
        <v>7245.38</v>
      </c>
      <c r="E2130" s="115">
        <f t="shared" si="1000"/>
        <v>7276.54</v>
      </c>
      <c r="F2130" s="116">
        <f t="shared" si="1001"/>
        <v>46223</v>
      </c>
      <c r="G2130" s="117">
        <f t="shared" si="1005"/>
        <v>4.3006716003852752E-3</v>
      </c>
      <c r="H2130" s="118">
        <f t="shared" si="1006"/>
        <v>46286</v>
      </c>
      <c r="I2130" s="118">
        <f t="shared" si="1007"/>
        <v>46286</v>
      </c>
      <c r="J2130" s="119">
        <f t="shared" si="1008"/>
        <v>21</v>
      </c>
      <c r="K2130" s="119">
        <f t="shared" si="1009"/>
        <v>14</v>
      </c>
      <c r="L2130" s="8">
        <f t="shared" si="1010"/>
        <v>1.00286506</v>
      </c>
      <c r="M2130" s="120">
        <f t="shared" si="1011"/>
        <v>1.0043006699999999</v>
      </c>
      <c r="N2130" s="120">
        <f t="shared" si="1012"/>
        <v>1.4431941369400156</v>
      </c>
      <c r="O2130" s="113">
        <f t="shared" si="1013"/>
        <v>1.44732897</v>
      </c>
      <c r="P2130" s="113">
        <f t="shared" si="1014"/>
        <v>1618.50111997</v>
      </c>
      <c r="Q2130" s="11">
        <f t="shared" si="1015"/>
        <v>0</v>
      </c>
      <c r="R2130" s="30">
        <f t="shared" si="1016"/>
        <v>0</v>
      </c>
      <c r="S2130" s="8">
        <f t="shared" si="1017"/>
        <v>0</v>
      </c>
      <c r="T2130" s="122">
        <f t="shared" si="1022"/>
        <v>0.13059999999999999</v>
      </c>
      <c r="U2130" s="121">
        <f t="shared" si="1018"/>
        <v>14</v>
      </c>
      <c r="V2130" s="121">
        <v>252</v>
      </c>
      <c r="W2130" s="120">
        <f t="shared" si="1019"/>
        <v>1.0068426640000001</v>
      </c>
      <c r="X2130" s="113">
        <f t="shared" si="999"/>
        <v>11.07485934</v>
      </c>
      <c r="Y2130" s="113">
        <f t="shared" si="1020"/>
        <v>0</v>
      </c>
      <c r="Z2130" s="125" t="str">
        <f t="shared" si="1023"/>
        <v>J=</v>
      </c>
      <c r="AA2130" s="118">
        <f t="shared" si="1024"/>
        <v>46286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>
        <f t="shared" si="1021"/>
        <v>46276</v>
      </c>
      <c r="B2131" s="113">
        <f t="shared" si="1002"/>
        <v>1630.7031426800002</v>
      </c>
      <c r="C2131" s="113">
        <f t="shared" si="1003"/>
        <v>1118.26761816</v>
      </c>
      <c r="D2131" s="114">
        <f t="shared" si="1004"/>
        <v>7245.38</v>
      </c>
      <c r="E2131" s="115">
        <f t="shared" si="1000"/>
        <v>7276.54</v>
      </c>
      <c r="F2131" s="116">
        <f t="shared" si="1001"/>
        <v>46223</v>
      </c>
      <c r="G2131" s="117">
        <f t="shared" si="1005"/>
        <v>4.3006716003852752E-3</v>
      </c>
      <c r="H2131" s="118">
        <f t="shared" si="1006"/>
        <v>46286</v>
      </c>
      <c r="I2131" s="118">
        <f t="shared" si="1007"/>
        <v>46286</v>
      </c>
      <c r="J2131" s="119">
        <f t="shared" si="1008"/>
        <v>21</v>
      </c>
      <c r="K2131" s="119">
        <f t="shared" si="1009"/>
        <v>15</v>
      </c>
      <c r="L2131" s="8">
        <f t="shared" si="1010"/>
        <v>1.00307002</v>
      </c>
      <c r="M2131" s="120">
        <f t="shared" si="1011"/>
        <v>1.0043006699999999</v>
      </c>
      <c r="N2131" s="120">
        <f t="shared" si="1012"/>
        <v>1.4431941369400156</v>
      </c>
      <c r="O2131" s="113">
        <f t="shared" si="1013"/>
        <v>1.44762477</v>
      </c>
      <c r="P2131" s="113">
        <f t="shared" si="1014"/>
        <v>1618.8319035300001</v>
      </c>
      <c r="Q2131" s="11">
        <f t="shared" si="1015"/>
        <v>0</v>
      </c>
      <c r="R2131" s="30">
        <f t="shared" si="1016"/>
        <v>0</v>
      </c>
      <c r="S2131" s="8">
        <f t="shared" si="1017"/>
        <v>0</v>
      </c>
      <c r="T2131" s="122">
        <f t="shared" si="1022"/>
        <v>0.13059999999999999</v>
      </c>
      <c r="U2131" s="121">
        <f t="shared" si="1018"/>
        <v>15</v>
      </c>
      <c r="V2131" s="121">
        <v>252</v>
      </c>
      <c r="W2131" s="120">
        <f t="shared" si="1019"/>
        <v>1.0073332129999999</v>
      </c>
      <c r="X2131" s="113">
        <f t="shared" si="999"/>
        <v>11.871239149999999</v>
      </c>
      <c r="Y2131" s="113">
        <f t="shared" si="1020"/>
        <v>0</v>
      </c>
      <c r="Z2131" s="125" t="str">
        <f t="shared" si="1023"/>
        <v>J=</v>
      </c>
      <c r="AA2131" s="118">
        <f t="shared" si="1024"/>
        <v>46286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>
        <f t="shared" si="1021"/>
        <v>46277</v>
      </c>
      <c r="B2132" s="113">
        <f t="shared" si="1002"/>
        <v>1631.83107554</v>
      </c>
      <c r="C2132" s="113">
        <f t="shared" si="1003"/>
        <v>1118.26761816</v>
      </c>
      <c r="D2132" s="114">
        <f t="shared" si="1004"/>
        <v>7245.38</v>
      </c>
      <c r="E2132" s="115">
        <f t="shared" si="1000"/>
        <v>7276.54</v>
      </c>
      <c r="F2132" s="116">
        <f t="shared" si="1001"/>
        <v>46223</v>
      </c>
      <c r="G2132" s="117">
        <f t="shared" si="1005"/>
        <v>4.3006716003852752E-3</v>
      </c>
      <c r="H2132" s="118">
        <f t="shared" si="1006"/>
        <v>46286</v>
      </c>
      <c r="I2132" s="118">
        <f t="shared" si="1007"/>
        <v>46286</v>
      </c>
      <c r="J2132" s="119">
        <f t="shared" si="1008"/>
        <v>21</v>
      </c>
      <c r="K2132" s="119">
        <f t="shared" si="1009"/>
        <v>16</v>
      </c>
      <c r="L2132" s="8">
        <f t="shared" si="1010"/>
        <v>1.00327502</v>
      </c>
      <c r="M2132" s="120">
        <f t="shared" si="1011"/>
        <v>1.0043006699999999</v>
      </c>
      <c r="N2132" s="120">
        <f t="shared" si="1012"/>
        <v>1.4431941369400156</v>
      </c>
      <c r="O2132" s="113">
        <f t="shared" si="1013"/>
        <v>1.4479206200000001</v>
      </c>
      <c r="P2132" s="113">
        <f t="shared" si="1014"/>
        <v>1619.16274301</v>
      </c>
      <c r="Q2132" s="11">
        <f t="shared" si="1015"/>
        <v>0</v>
      </c>
      <c r="R2132" s="30">
        <f t="shared" si="1016"/>
        <v>0</v>
      </c>
      <c r="S2132" s="8">
        <f t="shared" si="1017"/>
        <v>0</v>
      </c>
      <c r="T2132" s="122">
        <f t="shared" si="1022"/>
        <v>0.13059999999999999</v>
      </c>
      <c r="U2132" s="121">
        <f t="shared" si="1018"/>
        <v>16</v>
      </c>
      <c r="V2132" s="121">
        <v>252</v>
      </c>
      <c r="W2132" s="120">
        <f t="shared" si="1019"/>
        <v>1.007824002</v>
      </c>
      <c r="X2132" s="113">
        <f t="shared" si="999"/>
        <v>12.668332530000001</v>
      </c>
      <c r="Y2132" s="113">
        <f t="shared" si="1020"/>
        <v>0</v>
      </c>
      <c r="Z2132" s="125" t="str">
        <f t="shared" si="1023"/>
        <v>J=</v>
      </c>
      <c r="AA2132" s="118">
        <f t="shared" si="1024"/>
        <v>46286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>
        <f t="shared" si="1021"/>
        <v>46278</v>
      </c>
      <c r="B2133" s="113">
        <f t="shared" si="1002"/>
        <v>1631.83107554</v>
      </c>
      <c r="C2133" s="113">
        <f t="shared" si="1003"/>
        <v>1118.26761816</v>
      </c>
      <c r="D2133" s="114">
        <f t="shared" si="1004"/>
        <v>7245.38</v>
      </c>
      <c r="E2133" s="115">
        <f t="shared" si="1000"/>
        <v>7276.54</v>
      </c>
      <c r="F2133" s="116">
        <f t="shared" si="1001"/>
        <v>46223</v>
      </c>
      <c r="G2133" s="117">
        <f t="shared" si="1005"/>
        <v>4.3006716003852752E-3</v>
      </c>
      <c r="H2133" s="118">
        <f t="shared" si="1006"/>
        <v>46286</v>
      </c>
      <c r="I2133" s="118">
        <f t="shared" si="1007"/>
        <v>46286</v>
      </c>
      <c r="J2133" s="119">
        <f t="shared" si="1008"/>
        <v>21</v>
      </c>
      <c r="K2133" s="119">
        <f t="shared" si="1009"/>
        <v>16</v>
      </c>
      <c r="L2133" s="8">
        <f t="shared" si="1010"/>
        <v>1.00327502</v>
      </c>
      <c r="M2133" s="120">
        <f t="shared" si="1011"/>
        <v>1.0043006699999999</v>
      </c>
      <c r="N2133" s="120">
        <f t="shared" si="1012"/>
        <v>1.4431941369400156</v>
      </c>
      <c r="O2133" s="113">
        <f t="shared" si="1013"/>
        <v>1.4479206200000001</v>
      </c>
      <c r="P2133" s="113">
        <f t="shared" si="1014"/>
        <v>1619.16274301</v>
      </c>
      <c r="Q2133" s="11">
        <f t="shared" si="1015"/>
        <v>0</v>
      </c>
      <c r="R2133" s="30">
        <f t="shared" si="1016"/>
        <v>0</v>
      </c>
      <c r="S2133" s="8">
        <f t="shared" si="1017"/>
        <v>0</v>
      </c>
      <c r="T2133" s="122">
        <f t="shared" si="1022"/>
        <v>0.13059999999999999</v>
      </c>
      <c r="U2133" s="121">
        <f t="shared" si="1018"/>
        <v>16</v>
      </c>
      <c r="V2133" s="121">
        <v>252</v>
      </c>
      <c r="W2133" s="120">
        <f t="shared" si="1019"/>
        <v>1.007824002</v>
      </c>
      <c r="X2133" s="113">
        <f t="shared" si="999"/>
        <v>12.668332530000001</v>
      </c>
      <c r="Y2133" s="113">
        <f t="shared" si="1020"/>
        <v>0</v>
      </c>
      <c r="Z2133" s="125" t="str">
        <f t="shared" si="1023"/>
        <v>J=</v>
      </c>
      <c r="AA2133" s="118">
        <f t="shared" si="1024"/>
        <v>46286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>
        <f t="shared" si="1021"/>
        <v>46279</v>
      </c>
      <c r="B2134" s="113">
        <f t="shared" si="1002"/>
        <v>1631.83107554</v>
      </c>
      <c r="C2134" s="113">
        <f t="shared" si="1003"/>
        <v>1118.26761816</v>
      </c>
      <c r="D2134" s="114">
        <f t="shared" si="1004"/>
        <v>7245.38</v>
      </c>
      <c r="E2134" s="115">
        <f t="shared" si="1000"/>
        <v>7276.54</v>
      </c>
      <c r="F2134" s="116">
        <f t="shared" si="1001"/>
        <v>46223</v>
      </c>
      <c r="G2134" s="117">
        <f t="shared" si="1005"/>
        <v>4.3006716003852752E-3</v>
      </c>
      <c r="H2134" s="118">
        <f t="shared" si="1006"/>
        <v>46286</v>
      </c>
      <c r="I2134" s="118">
        <f t="shared" si="1007"/>
        <v>46286</v>
      </c>
      <c r="J2134" s="119">
        <f t="shared" si="1008"/>
        <v>21</v>
      </c>
      <c r="K2134" s="119">
        <f t="shared" si="1009"/>
        <v>16</v>
      </c>
      <c r="L2134" s="8">
        <f t="shared" si="1010"/>
        <v>1.00327502</v>
      </c>
      <c r="M2134" s="120">
        <f t="shared" si="1011"/>
        <v>1.0043006699999999</v>
      </c>
      <c r="N2134" s="120">
        <f t="shared" si="1012"/>
        <v>1.4431941369400156</v>
      </c>
      <c r="O2134" s="113">
        <f t="shared" si="1013"/>
        <v>1.4479206200000001</v>
      </c>
      <c r="P2134" s="113">
        <f t="shared" si="1014"/>
        <v>1619.16274301</v>
      </c>
      <c r="Q2134" s="11">
        <f t="shared" si="1015"/>
        <v>0</v>
      </c>
      <c r="R2134" s="30">
        <f t="shared" si="1016"/>
        <v>0</v>
      </c>
      <c r="S2134" s="8">
        <f t="shared" si="1017"/>
        <v>0</v>
      </c>
      <c r="T2134" s="122">
        <f t="shared" si="1022"/>
        <v>0.13059999999999999</v>
      </c>
      <c r="U2134" s="121">
        <f t="shared" si="1018"/>
        <v>16</v>
      </c>
      <c r="V2134" s="121">
        <v>252</v>
      </c>
      <c r="W2134" s="120">
        <f t="shared" si="1019"/>
        <v>1.007824002</v>
      </c>
      <c r="X2134" s="113">
        <f t="shared" si="999"/>
        <v>12.668332530000001</v>
      </c>
      <c r="Y2134" s="113">
        <f t="shared" si="1020"/>
        <v>0</v>
      </c>
      <c r="Z2134" s="125" t="str">
        <f t="shared" si="1023"/>
        <v>J=</v>
      </c>
      <c r="AA2134" s="118">
        <f t="shared" si="1024"/>
        <v>46286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>
        <f t="shared" si="1021"/>
        <v>46280</v>
      </c>
      <c r="B2135" s="113">
        <f t="shared" si="1002"/>
        <v>1632.9598103999999</v>
      </c>
      <c r="C2135" s="113">
        <f t="shared" si="1003"/>
        <v>1118.26761816</v>
      </c>
      <c r="D2135" s="114">
        <f t="shared" si="1004"/>
        <v>7245.38</v>
      </c>
      <c r="E2135" s="115">
        <f t="shared" si="1000"/>
        <v>7276.54</v>
      </c>
      <c r="F2135" s="116">
        <f t="shared" si="1001"/>
        <v>46223</v>
      </c>
      <c r="G2135" s="117">
        <f t="shared" si="1005"/>
        <v>4.3006716003852752E-3</v>
      </c>
      <c r="H2135" s="118">
        <f t="shared" si="1006"/>
        <v>46286</v>
      </c>
      <c r="I2135" s="118">
        <f t="shared" si="1007"/>
        <v>46286</v>
      </c>
      <c r="J2135" s="119">
        <f t="shared" si="1008"/>
        <v>21</v>
      </c>
      <c r="K2135" s="119">
        <f t="shared" si="1009"/>
        <v>17</v>
      </c>
      <c r="L2135" s="8">
        <f t="shared" si="1010"/>
        <v>1.0034800699999999</v>
      </c>
      <c r="M2135" s="120">
        <f t="shared" si="1011"/>
        <v>1.0043006699999999</v>
      </c>
      <c r="N2135" s="120">
        <f t="shared" si="1012"/>
        <v>1.4431941369400156</v>
      </c>
      <c r="O2135" s="113">
        <f t="shared" si="1013"/>
        <v>1.4482165499999999</v>
      </c>
      <c r="P2135" s="113">
        <f t="shared" si="1014"/>
        <v>1619.49367194</v>
      </c>
      <c r="Q2135" s="11">
        <f t="shared" si="1015"/>
        <v>0</v>
      </c>
      <c r="R2135" s="30">
        <f t="shared" si="1016"/>
        <v>0</v>
      </c>
      <c r="S2135" s="8">
        <f t="shared" si="1017"/>
        <v>0</v>
      </c>
      <c r="T2135" s="122">
        <f t="shared" si="1022"/>
        <v>0.13059999999999999</v>
      </c>
      <c r="U2135" s="121">
        <f t="shared" si="1018"/>
        <v>17</v>
      </c>
      <c r="V2135" s="121">
        <v>252</v>
      </c>
      <c r="W2135" s="120">
        <f t="shared" si="1019"/>
        <v>1.0083150299999999</v>
      </c>
      <c r="X2135" s="113">
        <f t="shared" si="999"/>
        <v>13.46613846</v>
      </c>
      <c r="Y2135" s="113">
        <f t="shared" si="1020"/>
        <v>0</v>
      </c>
      <c r="Z2135" s="125" t="str">
        <f t="shared" si="1023"/>
        <v>J=</v>
      </c>
      <c r="AA2135" s="118">
        <f t="shared" si="1024"/>
        <v>46286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>
        <f t="shared" si="1021"/>
        <v>46281</v>
      </c>
      <c r="B2136" s="113">
        <f t="shared" si="1002"/>
        <v>1634.08930252</v>
      </c>
      <c r="C2136" s="113">
        <f t="shared" si="1003"/>
        <v>1118.26761816</v>
      </c>
      <c r="D2136" s="114">
        <f t="shared" si="1004"/>
        <v>7245.38</v>
      </c>
      <c r="E2136" s="115">
        <f t="shared" si="1000"/>
        <v>7276.54</v>
      </c>
      <c r="F2136" s="116">
        <f t="shared" si="1001"/>
        <v>46223</v>
      </c>
      <c r="G2136" s="117">
        <f t="shared" si="1005"/>
        <v>4.3006716003852752E-3</v>
      </c>
      <c r="H2136" s="118">
        <f t="shared" si="1006"/>
        <v>46286</v>
      </c>
      <c r="I2136" s="118">
        <f t="shared" si="1007"/>
        <v>46286</v>
      </c>
      <c r="J2136" s="119">
        <f t="shared" si="1008"/>
        <v>21</v>
      </c>
      <c r="K2136" s="119">
        <f t="shared" si="1009"/>
        <v>18</v>
      </c>
      <c r="L2136" s="8">
        <f t="shared" si="1010"/>
        <v>1.0036851499999999</v>
      </c>
      <c r="M2136" s="120">
        <f t="shared" si="1011"/>
        <v>1.0043006699999999</v>
      </c>
      <c r="N2136" s="120">
        <f t="shared" si="1012"/>
        <v>1.4431941369400156</v>
      </c>
      <c r="O2136" s="113">
        <f t="shared" si="1013"/>
        <v>1.44851252</v>
      </c>
      <c r="P2136" s="113">
        <f t="shared" si="1014"/>
        <v>1619.8246456100001</v>
      </c>
      <c r="Q2136" s="11">
        <f t="shared" si="1015"/>
        <v>0</v>
      </c>
      <c r="R2136" s="30">
        <f t="shared" si="1016"/>
        <v>0</v>
      </c>
      <c r="S2136" s="8">
        <f t="shared" si="1017"/>
        <v>0</v>
      </c>
      <c r="T2136" s="122">
        <f t="shared" si="1022"/>
        <v>0.13059999999999999</v>
      </c>
      <c r="U2136" s="121">
        <f t="shared" si="1018"/>
        <v>18</v>
      </c>
      <c r="V2136" s="121">
        <v>252</v>
      </c>
      <c r="W2136" s="120">
        <f t="shared" si="1019"/>
        <v>1.008806297</v>
      </c>
      <c r="X2136" s="113">
        <f t="shared" si="999"/>
        <v>14.264656909999999</v>
      </c>
      <c r="Y2136" s="113">
        <f t="shared" si="1020"/>
        <v>0</v>
      </c>
      <c r="Z2136" s="125" t="str">
        <f t="shared" si="1023"/>
        <v>J=</v>
      </c>
      <c r="AA2136" s="118">
        <f t="shared" si="1024"/>
        <v>46286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>
        <f t="shared" si="1021"/>
        <v>46282</v>
      </c>
      <c r="B2137" s="113">
        <f t="shared" si="1002"/>
        <v>1635.21958606</v>
      </c>
      <c r="C2137" s="113">
        <f t="shared" si="1003"/>
        <v>1118.26761816</v>
      </c>
      <c r="D2137" s="114">
        <f t="shared" si="1004"/>
        <v>7245.38</v>
      </c>
      <c r="E2137" s="115">
        <f t="shared" si="1000"/>
        <v>7276.54</v>
      </c>
      <c r="F2137" s="116">
        <f t="shared" si="1001"/>
        <v>46223</v>
      </c>
      <c r="G2137" s="117">
        <f t="shared" si="1005"/>
        <v>4.3006716003852752E-3</v>
      </c>
      <c r="H2137" s="118">
        <f t="shared" si="1006"/>
        <v>46286</v>
      </c>
      <c r="I2137" s="118">
        <f t="shared" si="1007"/>
        <v>46286</v>
      </c>
      <c r="J2137" s="119">
        <f t="shared" si="1008"/>
        <v>21</v>
      </c>
      <c r="K2137" s="119">
        <f t="shared" si="1009"/>
        <v>19</v>
      </c>
      <c r="L2137" s="8">
        <f t="shared" si="1010"/>
        <v>1.00389028</v>
      </c>
      <c r="M2137" s="120">
        <f t="shared" si="1011"/>
        <v>1.0043006699999999</v>
      </c>
      <c r="N2137" s="120">
        <f t="shared" si="1012"/>
        <v>1.4431941369400156</v>
      </c>
      <c r="O2137" s="113">
        <f t="shared" si="1013"/>
        <v>1.44880856</v>
      </c>
      <c r="P2137" s="113">
        <f t="shared" si="1014"/>
        <v>1620.1556975599999</v>
      </c>
      <c r="Q2137" s="11">
        <f t="shared" si="1015"/>
        <v>0</v>
      </c>
      <c r="R2137" s="30">
        <f t="shared" si="1016"/>
        <v>0</v>
      </c>
      <c r="S2137" s="8">
        <f t="shared" si="1017"/>
        <v>0</v>
      </c>
      <c r="T2137" s="122">
        <f t="shared" si="1022"/>
        <v>0.13059999999999999</v>
      </c>
      <c r="U2137" s="121">
        <f t="shared" si="1018"/>
        <v>19</v>
      </c>
      <c r="V2137" s="121">
        <v>252</v>
      </c>
      <c r="W2137" s="120">
        <f t="shared" si="1019"/>
        <v>1.0092978029999999</v>
      </c>
      <c r="X2137" s="113">
        <f t="shared" si="999"/>
        <v>15.063888499999999</v>
      </c>
      <c r="Y2137" s="113">
        <f t="shared" si="1020"/>
        <v>0</v>
      </c>
      <c r="Z2137" s="125" t="str">
        <f t="shared" si="1023"/>
        <v>J=</v>
      </c>
      <c r="AA2137" s="118">
        <f t="shared" si="1024"/>
        <v>46286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>
        <f t="shared" si="1021"/>
        <v>46283</v>
      </c>
      <c r="B2138" s="113">
        <f t="shared" si="1002"/>
        <v>1636.3506516900002</v>
      </c>
      <c r="C2138" s="113">
        <f t="shared" si="1003"/>
        <v>1118.26761816</v>
      </c>
      <c r="D2138" s="114">
        <f t="shared" si="1004"/>
        <v>7245.38</v>
      </c>
      <c r="E2138" s="115">
        <f t="shared" si="1000"/>
        <v>7276.54</v>
      </c>
      <c r="F2138" s="116">
        <f t="shared" si="1001"/>
        <v>46223</v>
      </c>
      <c r="G2138" s="117">
        <f t="shared" si="1005"/>
        <v>4.3006716003852752E-3</v>
      </c>
      <c r="H2138" s="118">
        <f t="shared" si="1006"/>
        <v>46286</v>
      </c>
      <c r="I2138" s="118">
        <f t="shared" si="1007"/>
        <v>46286</v>
      </c>
      <c r="J2138" s="119">
        <f t="shared" si="1008"/>
        <v>21</v>
      </c>
      <c r="K2138" s="119">
        <f t="shared" si="1009"/>
        <v>20</v>
      </c>
      <c r="L2138" s="8">
        <f t="shared" si="1010"/>
        <v>1.0040954499999999</v>
      </c>
      <c r="M2138" s="120">
        <f t="shared" si="1011"/>
        <v>1.0043006699999999</v>
      </c>
      <c r="N2138" s="120">
        <f t="shared" si="1012"/>
        <v>1.4431941369400156</v>
      </c>
      <c r="O2138" s="113">
        <f t="shared" si="1013"/>
        <v>1.4491046599999999</v>
      </c>
      <c r="P2138" s="113">
        <f t="shared" si="1014"/>
        <v>1620.4868166000001</v>
      </c>
      <c r="Q2138" s="11">
        <f t="shared" si="1015"/>
        <v>0</v>
      </c>
      <c r="R2138" s="30">
        <f t="shared" si="1016"/>
        <v>0</v>
      </c>
      <c r="S2138" s="8">
        <f t="shared" si="1017"/>
        <v>0</v>
      </c>
      <c r="T2138" s="122">
        <f t="shared" si="1022"/>
        <v>0.13059999999999999</v>
      </c>
      <c r="U2138" s="121">
        <f t="shared" si="1018"/>
        <v>20</v>
      </c>
      <c r="V2138" s="121">
        <v>252</v>
      </c>
      <c r="W2138" s="120">
        <f t="shared" si="1019"/>
        <v>1.009789549</v>
      </c>
      <c r="X2138" s="113">
        <f t="shared" si="999"/>
        <v>15.86383509</v>
      </c>
      <c r="Y2138" s="113">
        <f t="shared" si="1020"/>
        <v>0</v>
      </c>
      <c r="Z2138" s="125" t="str">
        <f t="shared" si="1023"/>
        <v>J=</v>
      </c>
      <c r="AA2138" s="118">
        <f t="shared" si="1024"/>
        <v>46286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>
        <f t="shared" si="1021"/>
        <v>46284</v>
      </c>
      <c r="B2139" s="113">
        <f t="shared" si="1002"/>
        <v>1637.4825094300002</v>
      </c>
      <c r="C2139" s="113">
        <f t="shared" si="1003"/>
        <v>1118.26761816</v>
      </c>
      <c r="D2139" s="114">
        <f t="shared" si="1004"/>
        <v>7245.38</v>
      </c>
      <c r="E2139" s="115">
        <f t="shared" si="1000"/>
        <v>7276.54</v>
      </c>
      <c r="F2139" s="116">
        <f t="shared" si="1001"/>
        <v>46223</v>
      </c>
      <c r="G2139" s="117">
        <f t="shared" si="1005"/>
        <v>4.3006716003852752E-3</v>
      </c>
      <c r="H2139" s="118">
        <f t="shared" si="1006"/>
        <v>46286</v>
      </c>
      <c r="I2139" s="118">
        <f t="shared" si="1007"/>
        <v>46286</v>
      </c>
      <c r="J2139" s="119">
        <f t="shared" si="1008"/>
        <v>21</v>
      </c>
      <c r="K2139" s="119">
        <f t="shared" si="1009"/>
        <v>21</v>
      </c>
      <c r="L2139" s="8">
        <f t="shared" si="1010"/>
        <v>1.0043006699999999</v>
      </c>
      <c r="M2139" s="120">
        <f t="shared" si="1011"/>
        <v>1.0043006699999999</v>
      </c>
      <c r="N2139" s="120">
        <f t="shared" si="1012"/>
        <v>1.4431941369400156</v>
      </c>
      <c r="O2139" s="113">
        <f t="shared" si="1013"/>
        <v>1.4494008300000001</v>
      </c>
      <c r="P2139" s="113">
        <f t="shared" si="1014"/>
        <v>1620.8180139200001</v>
      </c>
      <c r="Q2139" s="11">
        <f t="shared" si="1015"/>
        <v>0</v>
      </c>
      <c r="R2139" s="30">
        <f t="shared" si="1016"/>
        <v>0</v>
      </c>
      <c r="S2139" s="8">
        <f t="shared" si="1017"/>
        <v>0</v>
      </c>
      <c r="T2139" s="122">
        <f t="shared" si="1022"/>
        <v>0.13059999999999999</v>
      </c>
      <c r="U2139" s="121">
        <f t="shared" si="1018"/>
        <v>21</v>
      </c>
      <c r="V2139" s="121">
        <v>252</v>
      </c>
      <c r="W2139" s="120">
        <f t="shared" si="1019"/>
        <v>1.010281534</v>
      </c>
      <c r="X2139" s="113">
        <f t="shared" si="999"/>
        <v>16.664495509999998</v>
      </c>
      <c r="Y2139" s="113">
        <f t="shared" si="1020"/>
        <v>0</v>
      </c>
      <c r="Z2139" s="125" t="str">
        <f t="shared" si="1023"/>
        <v>J=</v>
      </c>
      <c r="AA2139" s="118">
        <f t="shared" si="1024"/>
        <v>46286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>
        <f t="shared" si="1021"/>
        <v>46285</v>
      </c>
      <c r="B2140" s="113">
        <f t="shared" si="1002"/>
        <v>1637.4825094300002</v>
      </c>
      <c r="C2140" s="113">
        <f t="shared" si="1003"/>
        <v>1118.26761816</v>
      </c>
      <c r="D2140" s="114">
        <f t="shared" si="1004"/>
        <v>7245.38</v>
      </c>
      <c r="E2140" s="115">
        <f t="shared" si="1000"/>
        <v>7276.54</v>
      </c>
      <c r="F2140" s="116">
        <f t="shared" si="1001"/>
        <v>46223</v>
      </c>
      <c r="G2140" s="117">
        <f t="shared" si="1005"/>
        <v>4.3006716003852752E-3</v>
      </c>
      <c r="H2140" s="118">
        <f t="shared" si="1006"/>
        <v>46315</v>
      </c>
      <c r="I2140" s="118">
        <f t="shared" si="1007"/>
        <v>46286</v>
      </c>
      <c r="J2140" s="119">
        <f t="shared" si="1008"/>
        <v>21</v>
      </c>
      <c r="K2140" s="119">
        <f t="shared" si="1009"/>
        <v>21</v>
      </c>
      <c r="L2140" s="8">
        <f t="shared" si="1010"/>
        <v>1.0043006699999999</v>
      </c>
      <c r="M2140" s="120">
        <f t="shared" si="1011"/>
        <v>1.0043006699999999</v>
      </c>
      <c r="N2140" s="120">
        <f t="shared" si="1012"/>
        <v>1.4431941369400156</v>
      </c>
      <c r="O2140" s="113">
        <f t="shared" si="1013"/>
        <v>1.4494008300000001</v>
      </c>
      <c r="P2140" s="113">
        <f t="shared" si="1014"/>
        <v>1620.8180139200001</v>
      </c>
      <c r="Q2140" s="11">
        <f t="shared" si="1015"/>
        <v>0</v>
      </c>
      <c r="R2140" s="30">
        <f t="shared" si="1016"/>
        <v>0</v>
      </c>
      <c r="S2140" s="8">
        <f t="shared" si="1017"/>
        <v>0</v>
      </c>
      <c r="T2140" s="122">
        <f t="shared" si="1022"/>
        <v>0.13059999999999999</v>
      </c>
      <c r="U2140" s="121">
        <f t="shared" si="1018"/>
        <v>21</v>
      </c>
      <c r="V2140" s="121">
        <v>252</v>
      </c>
      <c r="W2140" s="120">
        <f t="shared" si="1019"/>
        <v>1.010281534</v>
      </c>
      <c r="X2140" s="113">
        <f t="shared" si="999"/>
        <v>16.664495509999998</v>
      </c>
      <c r="Y2140" s="113">
        <f t="shared" si="1020"/>
        <v>0</v>
      </c>
      <c r="Z2140" s="125" t="str">
        <f t="shared" si="1023"/>
        <v>J=</v>
      </c>
      <c r="AA2140" s="118">
        <f t="shared" si="1024"/>
        <v>46286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>
        <f t="shared" si="1021"/>
        <v>46286</v>
      </c>
      <c r="B2141" s="113">
        <f t="shared" si="1002"/>
        <v>1637.4825094300002</v>
      </c>
      <c r="C2141" s="113">
        <f t="shared" si="1003"/>
        <v>1118.26761816</v>
      </c>
      <c r="D2141" s="114">
        <f t="shared" si="1004"/>
        <v>7245.38</v>
      </c>
      <c r="E2141" s="115">
        <f t="shared" si="1000"/>
        <v>7276.54</v>
      </c>
      <c r="F2141" s="116">
        <f t="shared" si="1001"/>
        <v>46223</v>
      </c>
      <c r="G2141" s="117">
        <f t="shared" si="1005"/>
        <v>4.3006716003852752E-3</v>
      </c>
      <c r="H2141" s="118">
        <f t="shared" si="1006"/>
        <v>46315</v>
      </c>
      <c r="I2141" s="118">
        <f t="shared" si="1007"/>
        <v>46286</v>
      </c>
      <c r="J2141" s="119">
        <f t="shared" si="1008"/>
        <v>21</v>
      </c>
      <c r="K2141" s="119">
        <f t="shared" si="1009"/>
        <v>21</v>
      </c>
      <c r="L2141" s="8">
        <f t="shared" si="1010"/>
        <v>1.0043006699999999</v>
      </c>
      <c r="M2141" s="120">
        <f t="shared" si="1011"/>
        <v>1.0043006699999999</v>
      </c>
      <c r="N2141" s="120">
        <f t="shared" si="1012"/>
        <v>1.4431941369400156</v>
      </c>
      <c r="O2141" s="113">
        <f t="shared" si="1013"/>
        <v>1.4494008300000001</v>
      </c>
      <c r="P2141" s="113">
        <f t="shared" si="1014"/>
        <v>1620.8180139200001</v>
      </c>
      <c r="Q2141" s="11">
        <f t="shared" si="1015"/>
        <v>70</v>
      </c>
      <c r="R2141" s="30">
        <f t="shared" si="1016"/>
        <v>0</v>
      </c>
      <c r="S2141" s="8">
        <f t="shared" si="1017"/>
        <v>0</v>
      </c>
      <c r="T2141" s="122">
        <f t="shared" si="1022"/>
        <v>0.13059999999999999</v>
      </c>
      <c r="U2141" s="121">
        <f t="shared" si="1018"/>
        <v>21</v>
      </c>
      <c r="V2141" s="121">
        <v>252</v>
      </c>
      <c r="W2141" s="120">
        <f t="shared" si="1019"/>
        <v>1.010281534</v>
      </c>
      <c r="X2141" s="113">
        <f t="shared" si="999"/>
        <v>16.664495509999998</v>
      </c>
      <c r="Y2141" s="113">
        <f t="shared" si="1020"/>
        <v>16.664495509999998</v>
      </c>
      <c r="Z2141" s="125" t="str">
        <f t="shared" si="1023"/>
        <v>J=</v>
      </c>
      <c r="AA2141" s="118">
        <f t="shared" si="1024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>
        <f t="shared" si="1021"/>
        <v>46287</v>
      </c>
      <c r="B2142" s="113">
        <f t="shared" si="1002"/>
        <v>1621.9556866299999</v>
      </c>
      <c r="C2142" s="113">
        <f t="shared" si="1003"/>
        <v>1118.26761816</v>
      </c>
      <c r="D2142" s="114">
        <f t="shared" si="1004"/>
        <v>7245.38</v>
      </c>
      <c r="E2142" s="115">
        <f t="shared" si="1000"/>
        <v>7276.54</v>
      </c>
      <c r="F2142" s="116">
        <f t="shared" si="1001"/>
        <v>46255</v>
      </c>
      <c r="G2142" s="117">
        <f t="shared" si="1005"/>
        <v>4.3006716003852752E-3</v>
      </c>
      <c r="H2142" s="118">
        <f t="shared" si="1006"/>
        <v>46315</v>
      </c>
      <c r="I2142" s="118">
        <f t="shared" si="1007"/>
        <v>46315</v>
      </c>
      <c r="J2142" s="119">
        <f t="shared" si="1008"/>
        <v>20</v>
      </c>
      <c r="K2142" s="119">
        <f t="shared" si="1009"/>
        <v>1</v>
      </c>
      <c r="L2142" s="8">
        <f t="shared" si="1010"/>
        <v>1.0002145899999999</v>
      </c>
      <c r="M2142" s="120">
        <f t="shared" si="1011"/>
        <v>1.0043006699999999</v>
      </c>
      <c r="N2142" s="120">
        <f t="shared" si="1012"/>
        <v>1.4494008386689292</v>
      </c>
      <c r="O2142" s="113">
        <f t="shared" si="1013"/>
        <v>1.4497118600000001</v>
      </c>
      <c r="P2142" s="113">
        <f t="shared" si="1014"/>
        <v>1621.1658287</v>
      </c>
      <c r="Q2142" s="11">
        <f t="shared" si="1015"/>
        <v>0</v>
      </c>
      <c r="R2142" s="30">
        <f t="shared" si="1016"/>
        <v>0</v>
      </c>
      <c r="S2142" s="8">
        <f t="shared" si="1017"/>
        <v>0</v>
      </c>
      <c r="T2142" s="122">
        <f t="shared" si="1022"/>
        <v>0.13059999999999999</v>
      </c>
      <c r="U2142" s="121">
        <f t="shared" si="1018"/>
        <v>1</v>
      </c>
      <c r="V2142" s="121">
        <v>252</v>
      </c>
      <c r="W2142" s="120">
        <f t="shared" si="1019"/>
        <v>1.000487216</v>
      </c>
      <c r="X2142" s="113">
        <f t="shared" si="999"/>
        <v>0.78985793000000004</v>
      </c>
      <c r="Y2142" s="113">
        <f t="shared" si="1020"/>
        <v>0</v>
      </c>
      <c r="Z2142" s="125" t="str">
        <f t="shared" si="1023"/>
        <v>J=</v>
      </c>
      <c r="AA2142" s="118">
        <f t="shared" si="1024"/>
        <v>46315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>
        <f t="shared" si="1021"/>
        <v>46288</v>
      </c>
      <c r="B2143" s="113">
        <f t="shared" si="1002"/>
        <v>1623.0941609000001</v>
      </c>
      <c r="C2143" s="113">
        <f t="shared" si="1003"/>
        <v>1118.26761816</v>
      </c>
      <c r="D2143" s="114">
        <f t="shared" si="1004"/>
        <v>7245.38</v>
      </c>
      <c r="E2143" s="115">
        <f t="shared" si="1000"/>
        <v>7276.54</v>
      </c>
      <c r="F2143" s="116">
        <f t="shared" si="1001"/>
        <v>46255</v>
      </c>
      <c r="G2143" s="117">
        <f t="shared" si="1005"/>
        <v>4.3006716003852752E-3</v>
      </c>
      <c r="H2143" s="118">
        <f t="shared" si="1006"/>
        <v>46315</v>
      </c>
      <c r="I2143" s="118">
        <f t="shared" si="1007"/>
        <v>46315</v>
      </c>
      <c r="J2143" s="119">
        <f t="shared" si="1008"/>
        <v>20</v>
      </c>
      <c r="K2143" s="119">
        <f t="shared" si="1009"/>
        <v>2</v>
      </c>
      <c r="L2143" s="8">
        <f t="shared" si="1010"/>
        <v>1.0004292299999999</v>
      </c>
      <c r="M2143" s="120">
        <f t="shared" si="1011"/>
        <v>1.0043006699999999</v>
      </c>
      <c r="N2143" s="120">
        <f t="shared" si="1012"/>
        <v>1.4494008386689292</v>
      </c>
      <c r="O2143" s="113">
        <f t="shared" si="1013"/>
        <v>1.4500229600000001</v>
      </c>
      <c r="P2143" s="113">
        <f t="shared" si="1014"/>
        <v>1621.5137217500001</v>
      </c>
      <c r="Q2143" s="11">
        <f t="shared" si="1015"/>
        <v>0</v>
      </c>
      <c r="R2143" s="30">
        <f t="shared" si="1016"/>
        <v>0</v>
      </c>
      <c r="S2143" s="8">
        <f t="shared" si="1017"/>
        <v>0</v>
      </c>
      <c r="T2143" s="122">
        <f t="shared" si="1022"/>
        <v>0.13059999999999999</v>
      </c>
      <c r="U2143" s="121">
        <f t="shared" si="1018"/>
        <v>2</v>
      </c>
      <c r="V2143" s="121">
        <v>252</v>
      </c>
      <c r="W2143" s="120">
        <f t="shared" si="1019"/>
        <v>1.0009746690000001</v>
      </c>
      <c r="X2143" s="113">
        <f t="shared" si="999"/>
        <v>1.5804391499999999</v>
      </c>
      <c r="Y2143" s="113">
        <f t="shared" si="1020"/>
        <v>0</v>
      </c>
      <c r="Z2143" s="125" t="str">
        <f t="shared" si="1023"/>
        <v>J=</v>
      </c>
      <c r="AA2143" s="118">
        <f t="shared" si="1024"/>
        <v>46315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>
        <f t="shared" si="1021"/>
        <v>46289</v>
      </c>
      <c r="B2144" s="113">
        <f t="shared" si="1002"/>
        <v>1624.2334371300001</v>
      </c>
      <c r="C2144" s="113">
        <f t="shared" si="1003"/>
        <v>1118.26761816</v>
      </c>
      <c r="D2144" s="114">
        <f t="shared" si="1004"/>
        <v>7245.38</v>
      </c>
      <c r="E2144" s="115">
        <f t="shared" si="1000"/>
        <v>7276.54</v>
      </c>
      <c r="F2144" s="116">
        <f t="shared" si="1001"/>
        <v>46255</v>
      </c>
      <c r="G2144" s="117">
        <f t="shared" si="1005"/>
        <v>4.3006716003852752E-3</v>
      </c>
      <c r="H2144" s="118">
        <f t="shared" si="1006"/>
        <v>46315</v>
      </c>
      <c r="I2144" s="118">
        <f t="shared" si="1007"/>
        <v>46315</v>
      </c>
      <c r="J2144" s="119">
        <f t="shared" si="1008"/>
        <v>20</v>
      </c>
      <c r="K2144" s="119">
        <f t="shared" si="1009"/>
        <v>3</v>
      </c>
      <c r="L2144" s="8">
        <f t="shared" si="1010"/>
        <v>1.0006439199999999</v>
      </c>
      <c r="M2144" s="120">
        <f t="shared" si="1011"/>
        <v>1.0043006699999999</v>
      </c>
      <c r="N2144" s="120">
        <f t="shared" si="1012"/>
        <v>1.4494008386689292</v>
      </c>
      <c r="O2144" s="113">
        <f t="shared" si="1013"/>
        <v>1.4503341300000001</v>
      </c>
      <c r="P2144" s="113">
        <f t="shared" si="1014"/>
        <v>1621.86169309</v>
      </c>
      <c r="Q2144" s="11">
        <f t="shared" si="1015"/>
        <v>0</v>
      </c>
      <c r="R2144" s="30">
        <f t="shared" si="1016"/>
        <v>0</v>
      </c>
      <c r="S2144" s="8">
        <f t="shared" si="1017"/>
        <v>0</v>
      </c>
      <c r="T2144" s="122">
        <f t="shared" si="1022"/>
        <v>0.13059999999999999</v>
      </c>
      <c r="U2144" s="121">
        <f t="shared" si="1018"/>
        <v>3</v>
      </c>
      <c r="V2144" s="121">
        <v>252</v>
      </c>
      <c r="W2144" s="120">
        <f t="shared" si="1019"/>
        <v>1.001462359</v>
      </c>
      <c r="X2144" s="113">
        <f t="shared" si="999"/>
        <v>2.3717440399999998</v>
      </c>
      <c r="Y2144" s="113">
        <f t="shared" si="1020"/>
        <v>0</v>
      </c>
      <c r="Z2144" s="125" t="str">
        <f t="shared" si="1023"/>
        <v>J=</v>
      </c>
      <c r="AA2144" s="118">
        <f t="shared" si="1024"/>
        <v>46315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>
        <f t="shared" si="1021"/>
        <v>46290</v>
      </c>
      <c r="B2145" s="113">
        <f t="shared" si="1002"/>
        <v>1625.37350769</v>
      </c>
      <c r="C2145" s="113">
        <f t="shared" si="1003"/>
        <v>1118.26761816</v>
      </c>
      <c r="D2145" s="114">
        <f t="shared" si="1004"/>
        <v>7245.38</v>
      </c>
      <c r="E2145" s="115">
        <f t="shared" si="1000"/>
        <v>7276.54</v>
      </c>
      <c r="F2145" s="116">
        <f t="shared" si="1001"/>
        <v>46255</v>
      </c>
      <c r="G2145" s="117">
        <f t="shared" si="1005"/>
        <v>4.3006716003852752E-3</v>
      </c>
      <c r="H2145" s="118">
        <f t="shared" si="1006"/>
        <v>46315</v>
      </c>
      <c r="I2145" s="118">
        <f t="shared" si="1007"/>
        <v>46315</v>
      </c>
      <c r="J2145" s="119">
        <f t="shared" si="1008"/>
        <v>20</v>
      </c>
      <c r="K2145" s="119">
        <f t="shared" si="1009"/>
        <v>4</v>
      </c>
      <c r="L2145" s="8">
        <f t="shared" si="1010"/>
        <v>1.0008586500000001</v>
      </c>
      <c r="M2145" s="120">
        <f t="shared" si="1011"/>
        <v>1.0043006699999999</v>
      </c>
      <c r="N2145" s="120">
        <f t="shared" si="1012"/>
        <v>1.4494008386689292</v>
      </c>
      <c r="O2145" s="113">
        <f t="shared" si="1013"/>
        <v>1.45064536</v>
      </c>
      <c r="P2145" s="113">
        <f t="shared" si="1014"/>
        <v>1622.2097315200001</v>
      </c>
      <c r="Q2145" s="11">
        <f t="shared" si="1015"/>
        <v>0</v>
      </c>
      <c r="R2145" s="30">
        <f t="shared" si="1016"/>
        <v>0</v>
      </c>
      <c r="S2145" s="8">
        <f t="shared" si="1017"/>
        <v>0</v>
      </c>
      <c r="T2145" s="122">
        <f t="shared" si="1022"/>
        <v>0.13059999999999999</v>
      </c>
      <c r="U2145" s="121">
        <f t="shared" si="1018"/>
        <v>4</v>
      </c>
      <c r="V2145" s="121">
        <v>252</v>
      </c>
      <c r="W2145" s="120">
        <f t="shared" si="1019"/>
        <v>1.001950288</v>
      </c>
      <c r="X2145" s="113">
        <f t="shared" si="999"/>
        <v>3.1637761700000002</v>
      </c>
      <c r="Y2145" s="113">
        <f t="shared" si="1020"/>
        <v>0</v>
      </c>
      <c r="Z2145" s="125" t="str">
        <f t="shared" si="1023"/>
        <v>J=</v>
      </c>
      <c r="AA2145" s="118">
        <f t="shared" si="1024"/>
        <v>46315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>
        <f t="shared" si="1021"/>
        <v>46291</v>
      </c>
      <c r="B2146" s="113">
        <f t="shared" si="1002"/>
        <v>1626.5143808999999</v>
      </c>
      <c r="C2146" s="113">
        <f t="shared" si="1003"/>
        <v>1118.26761816</v>
      </c>
      <c r="D2146" s="114">
        <f t="shared" si="1004"/>
        <v>7245.38</v>
      </c>
      <c r="E2146" s="115">
        <f t="shared" si="1000"/>
        <v>7276.54</v>
      </c>
      <c r="F2146" s="116">
        <f t="shared" si="1001"/>
        <v>46255</v>
      </c>
      <c r="G2146" s="117">
        <f t="shared" si="1005"/>
        <v>4.3006716003852752E-3</v>
      </c>
      <c r="H2146" s="118">
        <f t="shared" si="1006"/>
        <v>46315</v>
      </c>
      <c r="I2146" s="118">
        <f t="shared" si="1007"/>
        <v>46315</v>
      </c>
      <c r="J2146" s="119">
        <f t="shared" si="1008"/>
        <v>20</v>
      </c>
      <c r="K2146" s="119">
        <f t="shared" si="1009"/>
        <v>5</v>
      </c>
      <c r="L2146" s="8">
        <f t="shared" si="1010"/>
        <v>1.0010734299999999</v>
      </c>
      <c r="M2146" s="120">
        <f t="shared" si="1011"/>
        <v>1.0043006699999999</v>
      </c>
      <c r="N2146" s="120">
        <f t="shared" si="1012"/>
        <v>1.4494008386689292</v>
      </c>
      <c r="O2146" s="113">
        <f t="shared" si="1013"/>
        <v>1.4509566599999999</v>
      </c>
      <c r="P2146" s="113">
        <f t="shared" si="1014"/>
        <v>1622.55784823</v>
      </c>
      <c r="Q2146" s="11">
        <f t="shared" si="1015"/>
        <v>0</v>
      </c>
      <c r="R2146" s="30">
        <f t="shared" si="1016"/>
        <v>0</v>
      </c>
      <c r="S2146" s="8">
        <f t="shared" si="1017"/>
        <v>0</v>
      </c>
      <c r="T2146" s="122">
        <f t="shared" si="1022"/>
        <v>0.13059999999999999</v>
      </c>
      <c r="U2146" s="121">
        <f t="shared" si="1018"/>
        <v>5</v>
      </c>
      <c r="V2146" s="121">
        <v>252</v>
      </c>
      <c r="W2146" s="120">
        <f t="shared" si="1019"/>
        <v>1.002438454</v>
      </c>
      <c r="X2146" s="113">
        <f t="shared" ref="X2146:X2209" si="1025">TRUNC((P2146*(W2146-1)),8)</f>
        <v>3.9565326700000001</v>
      </c>
      <c r="Y2146" s="113">
        <f t="shared" si="1020"/>
        <v>0</v>
      </c>
      <c r="Z2146" s="125" t="str">
        <f t="shared" si="1023"/>
        <v>J=</v>
      </c>
      <c r="AA2146" s="118">
        <f t="shared" si="1024"/>
        <v>46315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>
        <f t="shared" si="1021"/>
        <v>46292</v>
      </c>
      <c r="B2147" s="113">
        <f t="shared" si="1002"/>
        <v>1626.5143808999999</v>
      </c>
      <c r="C2147" s="113">
        <f t="shared" si="1003"/>
        <v>1118.26761816</v>
      </c>
      <c r="D2147" s="114">
        <f t="shared" si="1004"/>
        <v>7245.38</v>
      </c>
      <c r="E2147" s="115">
        <f t="shared" si="1000"/>
        <v>7276.54</v>
      </c>
      <c r="F2147" s="116">
        <f t="shared" si="1001"/>
        <v>46255</v>
      </c>
      <c r="G2147" s="117">
        <f t="shared" si="1005"/>
        <v>4.3006716003852752E-3</v>
      </c>
      <c r="H2147" s="118">
        <f t="shared" si="1006"/>
        <v>46315</v>
      </c>
      <c r="I2147" s="118">
        <f t="shared" si="1007"/>
        <v>46315</v>
      </c>
      <c r="J2147" s="119">
        <f t="shared" si="1008"/>
        <v>20</v>
      </c>
      <c r="K2147" s="119">
        <f t="shared" si="1009"/>
        <v>5</v>
      </c>
      <c r="L2147" s="8">
        <f t="shared" si="1010"/>
        <v>1.0010734299999999</v>
      </c>
      <c r="M2147" s="120">
        <f t="shared" si="1011"/>
        <v>1.0043006699999999</v>
      </c>
      <c r="N2147" s="120">
        <f t="shared" si="1012"/>
        <v>1.4494008386689292</v>
      </c>
      <c r="O2147" s="113">
        <f t="shared" si="1013"/>
        <v>1.4509566599999999</v>
      </c>
      <c r="P2147" s="113">
        <f t="shared" si="1014"/>
        <v>1622.55784823</v>
      </c>
      <c r="Q2147" s="11">
        <f t="shared" si="1015"/>
        <v>0</v>
      </c>
      <c r="R2147" s="30">
        <f t="shared" si="1016"/>
        <v>0</v>
      </c>
      <c r="S2147" s="8">
        <f t="shared" si="1017"/>
        <v>0</v>
      </c>
      <c r="T2147" s="122">
        <f t="shared" si="1022"/>
        <v>0.13059999999999999</v>
      </c>
      <c r="U2147" s="121">
        <f t="shared" si="1018"/>
        <v>5</v>
      </c>
      <c r="V2147" s="121">
        <v>252</v>
      </c>
      <c r="W2147" s="120">
        <f t="shared" si="1019"/>
        <v>1.002438454</v>
      </c>
      <c r="X2147" s="113">
        <f t="shared" si="1025"/>
        <v>3.9565326700000001</v>
      </c>
      <c r="Y2147" s="113">
        <f t="shared" si="1020"/>
        <v>0</v>
      </c>
      <c r="Z2147" s="125" t="str">
        <f t="shared" si="1023"/>
        <v>J=</v>
      </c>
      <c r="AA2147" s="118">
        <f t="shared" si="1024"/>
        <v>46315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>
        <f t="shared" si="1021"/>
        <v>46293</v>
      </c>
      <c r="B2148" s="113">
        <f t="shared" si="1002"/>
        <v>1626.5143808999999</v>
      </c>
      <c r="C2148" s="113">
        <f t="shared" si="1003"/>
        <v>1118.26761816</v>
      </c>
      <c r="D2148" s="114">
        <f t="shared" si="1004"/>
        <v>7245.38</v>
      </c>
      <c r="E2148" s="115">
        <f t="shared" si="1000"/>
        <v>7276.54</v>
      </c>
      <c r="F2148" s="116">
        <f t="shared" si="1001"/>
        <v>46255</v>
      </c>
      <c r="G2148" s="117">
        <f t="shared" si="1005"/>
        <v>4.3006716003852752E-3</v>
      </c>
      <c r="H2148" s="118">
        <f t="shared" si="1006"/>
        <v>46315</v>
      </c>
      <c r="I2148" s="118">
        <f t="shared" si="1007"/>
        <v>46315</v>
      </c>
      <c r="J2148" s="119">
        <f t="shared" si="1008"/>
        <v>20</v>
      </c>
      <c r="K2148" s="119">
        <f t="shared" si="1009"/>
        <v>5</v>
      </c>
      <c r="L2148" s="8">
        <f t="shared" si="1010"/>
        <v>1.0010734299999999</v>
      </c>
      <c r="M2148" s="120">
        <f t="shared" si="1011"/>
        <v>1.0043006699999999</v>
      </c>
      <c r="N2148" s="120">
        <f t="shared" si="1012"/>
        <v>1.4494008386689292</v>
      </c>
      <c r="O2148" s="113">
        <f t="shared" si="1013"/>
        <v>1.4509566599999999</v>
      </c>
      <c r="P2148" s="113">
        <f t="shared" si="1014"/>
        <v>1622.55784823</v>
      </c>
      <c r="Q2148" s="11">
        <f t="shared" si="1015"/>
        <v>0</v>
      </c>
      <c r="R2148" s="30">
        <f t="shared" si="1016"/>
        <v>0</v>
      </c>
      <c r="S2148" s="8">
        <f t="shared" si="1017"/>
        <v>0</v>
      </c>
      <c r="T2148" s="122">
        <f t="shared" si="1022"/>
        <v>0.13059999999999999</v>
      </c>
      <c r="U2148" s="121">
        <f t="shared" si="1018"/>
        <v>5</v>
      </c>
      <c r="V2148" s="121">
        <v>252</v>
      </c>
      <c r="W2148" s="120">
        <f t="shared" si="1019"/>
        <v>1.002438454</v>
      </c>
      <c r="X2148" s="113">
        <f t="shared" si="1025"/>
        <v>3.9565326700000001</v>
      </c>
      <c r="Y2148" s="113">
        <f t="shared" si="1020"/>
        <v>0</v>
      </c>
      <c r="Z2148" s="125" t="str">
        <f t="shared" si="1023"/>
        <v>J=</v>
      </c>
      <c r="AA2148" s="118">
        <f t="shared" si="1024"/>
        <v>46315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>
        <f t="shared" si="1021"/>
        <v>46294</v>
      </c>
      <c r="B2149" s="113">
        <f t="shared" si="1002"/>
        <v>1627.6560683399998</v>
      </c>
      <c r="C2149" s="113">
        <f t="shared" si="1003"/>
        <v>1118.26761816</v>
      </c>
      <c r="D2149" s="114">
        <f t="shared" si="1004"/>
        <v>7245.38</v>
      </c>
      <c r="E2149" s="115">
        <f t="shared" si="1000"/>
        <v>7276.54</v>
      </c>
      <c r="F2149" s="116">
        <f t="shared" si="1001"/>
        <v>46255</v>
      </c>
      <c r="G2149" s="117">
        <f t="shared" si="1005"/>
        <v>4.3006716003852752E-3</v>
      </c>
      <c r="H2149" s="118">
        <f t="shared" si="1006"/>
        <v>46315</v>
      </c>
      <c r="I2149" s="118">
        <f t="shared" si="1007"/>
        <v>46315</v>
      </c>
      <c r="J2149" s="119">
        <f t="shared" si="1008"/>
        <v>20</v>
      </c>
      <c r="K2149" s="119">
        <f t="shared" si="1009"/>
        <v>6</v>
      </c>
      <c r="L2149" s="8">
        <f t="shared" si="1010"/>
        <v>1.0012882599999999</v>
      </c>
      <c r="M2149" s="120">
        <f t="shared" si="1011"/>
        <v>1.0043006699999999</v>
      </c>
      <c r="N2149" s="120">
        <f t="shared" si="1012"/>
        <v>1.4494008386689292</v>
      </c>
      <c r="O2149" s="113">
        <f t="shared" si="1013"/>
        <v>1.45126804</v>
      </c>
      <c r="P2149" s="113">
        <f t="shared" si="1014"/>
        <v>1622.9060543999999</v>
      </c>
      <c r="Q2149" s="11">
        <f t="shared" si="1015"/>
        <v>0</v>
      </c>
      <c r="R2149" s="30">
        <f t="shared" si="1016"/>
        <v>0</v>
      </c>
      <c r="S2149" s="8">
        <f t="shared" si="1017"/>
        <v>0</v>
      </c>
      <c r="T2149" s="122">
        <f t="shared" si="1022"/>
        <v>0.13059999999999999</v>
      </c>
      <c r="U2149" s="121">
        <f t="shared" si="1018"/>
        <v>6</v>
      </c>
      <c r="V2149" s="121">
        <v>252</v>
      </c>
      <c r="W2149" s="120">
        <f t="shared" si="1019"/>
        <v>1.0029268570000001</v>
      </c>
      <c r="X2149" s="113">
        <f t="shared" si="1025"/>
        <v>4.7500139399999997</v>
      </c>
      <c r="Y2149" s="113">
        <f t="shared" si="1020"/>
        <v>0</v>
      </c>
      <c r="Z2149" s="125" t="str">
        <f t="shared" si="1023"/>
        <v>J=</v>
      </c>
      <c r="AA2149" s="118">
        <f t="shared" si="1024"/>
        <v>46315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>
        <f t="shared" si="1021"/>
        <v>46295</v>
      </c>
      <c r="B2150" s="113">
        <f t="shared" si="1002"/>
        <v>1628.7985399699999</v>
      </c>
      <c r="C2150" s="113">
        <f t="shared" si="1003"/>
        <v>1118.26761816</v>
      </c>
      <c r="D2150" s="114">
        <f t="shared" si="1004"/>
        <v>7245.38</v>
      </c>
      <c r="E2150" s="115">
        <f t="shared" si="1000"/>
        <v>7276.54</v>
      </c>
      <c r="F2150" s="116">
        <f t="shared" si="1001"/>
        <v>46255</v>
      </c>
      <c r="G2150" s="117">
        <f t="shared" si="1005"/>
        <v>4.3006716003852752E-3</v>
      </c>
      <c r="H2150" s="118">
        <f t="shared" si="1006"/>
        <v>46315</v>
      </c>
      <c r="I2150" s="118">
        <f t="shared" si="1007"/>
        <v>46315</v>
      </c>
      <c r="J2150" s="119">
        <f t="shared" si="1008"/>
        <v>20</v>
      </c>
      <c r="K2150" s="119">
        <f t="shared" si="1009"/>
        <v>7</v>
      </c>
      <c r="L2150" s="8">
        <f t="shared" si="1010"/>
        <v>1.0015031299999999</v>
      </c>
      <c r="M2150" s="120">
        <f t="shared" si="1011"/>
        <v>1.0043006699999999</v>
      </c>
      <c r="N2150" s="120">
        <f t="shared" si="1012"/>
        <v>1.4494008386689292</v>
      </c>
      <c r="O2150" s="113">
        <f t="shared" si="1013"/>
        <v>1.45157947</v>
      </c>
      <c r="P2150" s="113">
        <f t="shared" si="1014"/>
        <v>1623.2543164799999</v>
      </c>
      <c r="Q2150" s="11">
        <f t="shared" si="1015"/>
        <v>0</v>
      </c>
      <c r="R2150" s="30">
        <f t="shared" si="1016"/>
        <v>0</v>
      </c>
      <c r="S2150" s="8">
        <f t="shared" si="1017"/>
        <v>0</v>
      </c>
      <c r="T2150" s="122">
        <f t="shared" si="1022"/>
        <v>0.13059999999999999</v>
      </c>
      <c r="U2150" s="121">
        <f t="shared" si="1018"/>
        <v>7</v>
      </c>
      <c r="V2150" s="121">
        <v>252</v>
      </c>
      <c r="W2150" s="120">
        <f t="shared" si="1019"/>
        <v>1.0034154989999999</v>
      </c>
      <c r="X2150" s="113">
        <f t="shared" si="1025"/>
        <v>5.5442234900000003</v>
      </c>
      <c r="Y2150" s="113">
        <f t="shared" si="1020"/>
        <v>0</v>
      </c>
      <c r="Z2150" s="125" t="str">
        <f t="shared" si="1023"/>
        <v>J=</v>
      </c>
      <c r="AA2150" s="118">
        <f t="shared" si="1024"/>
        <v>46315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>
        <f t="shared" si="1021"/>
        <v>46296</v>
      </c>
      <c r="B2151" s="113">
        <f t="shared" si="1002"/>
        <v>1629.9418281899998</v>
      </c>
      <c r="C2151" s="113">
        <f t="shared" si="1003"/>
        <v>1118.26761816</v>
      </c>
      <c r="D2151" s="114">
        <f t="shared" si="1004"/>
        <v>7245.38</v>
      </c>
      <c r="E2151" s="115">
        <f t="shared" si="1000"/>
        <v>7276.54</v>
      </c>
      <c r="F2151" s="116">
        <f t="shared" si="1001"/>
        <v>46255</v>
      </c>
      <c r="G2151" s="117">
        <f t="shared" si="1005"/>
        <v>4.3006716003852752E-3</v>
      </c>
      <c r="H2151" s="118">
        <f t="shared" si="1006"/>
        <v>46315</v>
      </c>
      <c r="I2151" s="118">
        <f t="shared" si="1007"/>
        <v>46315</v>
      </c>
      <c r="J2151" s="119">
        <f t="shared" si="1008"/>
        <v>20</v>
      </c>
      <c r="K2151" s="119">
        <f t="shared" si="1009"/>
        <v>8</v>
      </c>
      <c r="L2151" s="8">
        <f t="shared" si="1010"/>
        <v>1.00171805</v>
      </c>
      <c r="M2151" s="120">
        <f t="shared" si="1011"/>
        <v>1.0043006699999999</v>
      </c>
      <c r="N2151" s="120">
        <f t="shared" si="1012"/>
        <v>1.4494008386689292</v>
      </c>
      <c r="O2151" s="113">
        <f t="shared" si="1013"/>
        <v>1.4518909799999999</v>
      </c>
      <c r="P2151" s="113">
        <f t="shared" si="1014"/>
        <v>1623.6026680299999</v>
      </c>
      <c r="Q2151" s="11">
        <f t="shared" si="1015"/>
        <v>0</v>
      </c>
      <c r="R2151" s="30">
        <f t="shared" si="1016"/>
        <v>0</v>
      </c>
      <c r="S2151" s="8">
        <f t="shared" si="1017"/>
        <v>0</v>
      </c>
      <c r="T2151" s="122">
        <f t="shared" si="1022"/>
        <v>0.13059999999999999</v>
      </c>
      <c r="U2151" s="121">
        <f t="shared" si="1018"/>
        <v>8</v>
      </c>
      <c r="V2151" s="121">
        <v>252</v>
      </c>
      <c r="W2151" s="120">
        <f t="shared" si="1019"/>
        <v>1.003904379</v>
      </c>
      <c r="X2151" s="113">
        <f t="shared" si="1025"/>
        <v>6.3391601599999996</v>
      </c>
      <c r="Y2151" s="113">
        <f t="shared" si="1020"/>
        <v>0</v>
      </c>
      <c r="Z2151" s="125" t="str">
        <f t="shared" si="1023"/>
        <v>J=</v>
      </c>
      <c r="AA2151" s="118">
        <f t="shared" si="1024"/>
        <v>46315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>
        <f t="shared" si="1021"/>
        <v>46297</v>
      </c>
      <c r="B2152" s="113">
        <f t="shared" si="1002"/>
        <v>1631.08589966</v>
      </c>
      <c r="C2152" s="113">
        <f t="shared" si="1003"/>
        <v>1118.26761816</v>
      </c>
      <c r="D2152" s="114">
        <f t="shared" si="1004"/>
        <v>7245.38</v>
      </c>
      <c r="E2152" s="115">
        <f t="shared" si="1000"/>
        <v>7276.54</v>
      </c>
      <c r="F2152" s="116">
        <f t="shared" si="1001"/>
        <v>46255</v>
      </c>
      <c r="G2152" s="117">
        <f t="shared" si="1005"/>
        <v>4.3006716003852752E-3</v>
      </c>
      <c r="H2152" s="118">
        <f t="shared" si="1006"/>
        <v>46315</v>
      </c>
      <c r="I2152" s="118">
        <f t="shared" si="1007"/>
        <v>46315</v>
      </c>
      <c r="J2152" s="119">
        <f t="shared" si="1008"/>
        <v>20</v>
      </c>
      <c r="K2152" s="119">
        <f t="shared" si="1009"/>
        <v>9</v>
      </c>
      <c r="L2152" s="8">
        <f t="shared" si="1010"/>
        <v>1.0019330099999999</v>
      </c>
      <c r="M2152" s="120">
        <f t="shared" si="1011"/>
        <v>1.0043006699999999</v>
      </c>
      <c r="N2152" s="120">
        <f t="shared" si="1012"/>
        <v>1.4494008386689292</v>
      </c>
      <c r="O2152" s="113">
        <f t="shared" si="1013"/>
        <v>1.45220254</v>
      </c>
      <c r="P2152" s="113">
        <f t="shared" si="1014"/>
        <v>1623.95107549</v>
      </c>
      <c r="Q2152" s="11">
        <f t="shared" si="1015"/>
        <v>0</v>
      </c>
      <c r="R2152" s="30">
        <f t="shared" si="1016"/>
        <v>0</v>
      </c>
      <c r="S2152" s="8">
        <f t="shared" si="1017"/>
        <v>0</v>
      </c>
      <c r="T2152" s="122">
        <f t="shared" si="1022"/>
        <v>0.13059999999999999</v>
      </c>
      <c r="U2152" s="121">
        <f t="shared" si="1018"/>
        <v>9</v>
      </c>
      <c r="V2152" s="121">
        <v>252</v>
      </c>
      <c r="W2152" s="120">
        <f t="shared" si="1019"/>
        <v>1.0043934969999999</v>
      </c>
      <c r="X2152" s="113">
        <f t="shared" si="1025"/>
        <v>7.1348241699999999</v>
      </c>
      <c r="Y2152" s="113">
        <f t="shared" si="1020"/>
        <v>0</v>
      </c>
      <c r="Z2152" s="125" t="str">
        <f t="shared" si="1023"/>
        <v>J=</v>
      </c>
      <c r="AA2152" s="118">
        <f t="shared" si="1024"/>
        <v>46315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>
        <f t="shared" si="1021"/>
        <v>46298</v>
      </c>
      <c r="B2153" s="113">
        <f t="shared" si="1002"/>
        <v>1632.2307884500001</v>
      </c>
      <c r="C2153" s="113">
        <f t="shared" si="1003"/>
        <v>1118.26761816</v>
      </c>
      <c r="D2153" s="114">
        <f t="shared" si="1004"/>
        <v>7245.38</v>
      </c>
      <c r="E2153" s="115">
        <f t="shared" si="1000"/>
        <v>7276.54</v>
      </c>
      <c r="F2153" s="116">
        <f t="shared" si="1001"/>
        <v>46255</v>
      </c>
      <c r="G2153" s="117">
        <f t="shared" si="1005"/>
        <v>4.3006716003852752E-3</v>
      </c>
      <c r="H2153" s="118">
        <f t="shared" si="1006"/>
        <v>46315</v>
      </c>
      <c r="I2153" s="118">
        <f t="shared" si="1007"/>
        <v>46315</v>
      </c>
      <c r="J2153" s="119">
        <f t="shared" si="1008"/>
        <v>20</v>
      </c>
      <c r="K2153" s="119">
        <f t="shared" si="1009"/>
        <v>10</v>
      </c>
      <c r="L2153" s="8">
        <f t="shared" si="1010"/>
        <v>1.0021480199999999</v>
      </c>
      <c r="M2153" s="120">
        <f t="shared" si="1011"/>
        <v>1.0043006699999999</v>
      </c>
      <c r="N2153" s="120">
        <f t="shared" si="1012"/>
        <v>1.4494008386689292</v>
      </c>
      <c r="O2153" s="113">
        <f t="shared" si="1013"/>
        <v>1.4525141800000001</v>
      </c>
      <c r="P2153" s="113">
        <f t="shared" si="1014"/>
        <v>1624.2995724100001</v>
      </c>
      <c r="Q2153" s="11">
        <f t="shared" si="1015"/>
        <v>0</v>
      </c>
      <c r="R2153" s="30">
        <f t="shared" si="1016"/>
        <v>0</v>
      </c>
      <c r="S2153" s="8">
        <f t="shared" si="1017"/>
        <v>0</v>
      </c>
      <c r="T2153" s="122">
        <f t="shared" si="1022"/>
        <v>0.13059999999999999</v>
      </c>
      <c r="U2153" s="121">
        <f t="shared" si="1018"/>
        <v>10</v>
      </c>
      <c r="V2153" s="121">
        <v>252</v>
      </c>
      <c r="W2153" s="120">
        <f t="shared" si="1019"/>
        <v>1.004882853</v>
      </c>
      <c r="X2153" s="113">
        <f t="shared" si="1025"/>
        <v>7.9312160399999998</v>
      </c>
      <c r="Y2153" s="113">
        <f t="shared" si="1020"/>
        <v>0</v>
      </c>
      <c r="Z2153" s="125" t="str">
        <f t="shared" si="1023"/>
        <v>J=</v>
      </c>
      <c r="AA2153" s="118">
        <f t="shared" si="1024"/>
        <v>46315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>
        <f t="shared" si="1021"/>
        <v>46299</v>
      </c>
      <c r="B2154" s="113">
        <f t="shared" si="1002"/>
        <v>1632.2307884500001</v>
      </c>
      <c r="C2154" s="113">
        <f t="shared" si="1003"/>
        <v>1118.26761816</v>
      </c>
      <c r="D2154" s="114">
        <f t="shared" si="1004"/>
        <v>7245.38</v>
      </c>
      <c r="E2154" s="115">
        <f t="shared" ref="E2154:E2217" si="1026">IF($K2154=1,VLOOKUP($A2153,$AO$10:$AS$131,4),E2153)</f>
        <v>7276.54</v>
      </c>
      <c r="F2154" s="116">
        <f t="shared" ref="F2154:F2217" si="1027">IF($K2154=1,VLOOKUP($A2153,$AO$10:$AS$131,5),F2153)</f>
        <v>46255</v>
      </c>
      <c r="G2154" s="117">
        <f t="shared" si="1005"/>
        <v>4.3006716003852752E-3</v>
      </c>
      <c r="H2154" s="118">
        <f t="shared" si="1006"/>
        <v>46315</v>
      </c>
      <c r="I2154" s="118">
        <f t="shared" si="1007"/>
        <v>46315</v>
      </c>
      <c r="J2154" s="119">
        <f t="shared" si="1008"/>
        <v>20</v>
      </c>
      <c r="K2154" s="119">
        <f t="shared" si="1009"/>
        <v>10</v>
      </c>
      <c r="L2154" s="8">
        <f t="shared" si="1010"/>
        <v>1.0021480199999999</v>
      </c>
      <c r="M2154" s="120">
        <f t="shared" si="1011"/>
        <v>1.0043006699999999</v>
      </c>
      <c r="N2154" s="120">
        <f t="shared" si="1012"/>
        <v>1.4494008386689292</v>
      </c>
      <c r="O2154" s="113">
        <f t="shared" si="1013"/>
        <v>1.4525141800000001</v>
      </c>
      <c r="P2154" s="113">
        <f t="shared" si="1014"/>
        <v>1624.2995724100001</v>
      </c>
      <c r="Q2154" s="11">
        <f t="shared" si="1015"/>
        <v>0</v>
      </c>
      <c r="R2154" s="30">
        <f t="shared" si="1016"/>
        <v>0</v>
      </c>
      <c r="S2154" s="8">
        <f t="shared" si="1017"/>
        <v>0</v>
      </c>
      <c r="T2154" s="122">
        <f t="shared" si="1022"/>
        <v>0.13059999999999999</v>
      </c>
      <c r="U2154" s="121">
        <f t="shared" si="1018"/>
        <v>10</v>
      </c>
      <c r="V2154" s="121">
        <v>252</v>
      </c>
      <c r="W2154" s="120">
        <f t="shared" si="1019"/>
        <v>1.004882853</v>
      </c>
      <c r="X2154" s="113">
        <f t="shared" si="1025"/>
        <v>7.9312160399999998</v>
      </c>
      <c r="Y2154" s="113">
        <f t="shared" si="1020"/>
        <v>0</v>
      </c>
      <c r="Z2154" s="125" t="str">
        <f t="shared" si="1023"/>
        <v>J=</v>
      </c>
      <c r="AA2154" s="118">
        <f t="shared" si="1024"/>
        <v>46315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>
        <f t="shared" si="1021"/>
        <v>46300</v>
      </c>
      <c r="B2155" s="113">
        <f t="shared" si="1002"/>
        <v>1632.2307884500001</v>
      </c>
      <c r="C2155" s="113">
        <f t="shared" si="1003"/>
        <v>1118.26761816</v>
      </c>
      <c r="D2155" s="114">
        <f t="shared" si="1004"/>
        <v>7245.38</v>
      </c>
      <c r="E2155" s="115">
        <f t="shared" si="1026"/>
        <v>7276.54</v>
      </c>
      <c r="F2155" s="116">
        <f t="shared" si="1027"/>
        <v>46255</v>
      </c>
      <c r="G2155" s="117">
        <f t="shared" si="1005"/>
        <v>4.3006716003852752E-3</v>
      </c>
      <c r="H2155" s="118">
        <f t="shared" si="1006"/>
        <v>46315</v>
      </c>
      <c r="I2155" s="118">
        <f t="shared" si="1007"/>
        <v>46315</v>
      </c>
      <c r="J2155" s="119">
        <f t="shared" si="1008"/>
        <v>20</v>
      </c>
      <c r="K2155" s="119">
        <f t="shared" si="1009"/>
        <v>10</v>
      </c>
      <c r="L2155" s="8">
        <f t="shared" si="1010"/>
        <v>1.0021480199999999</v>
      </c>
      <c r="M2155" s="120">
        <f t="shared" si="1011"/>
        <v>1.0043006699999999</v>
      </c>
      <c r="N2155" s="120">
        <f t="shared" si="1012"/>
        <v>1.4494008386689292</v>
      </c>
      <c r="O2155" s="113">
        <f t="shared" si="1013"/>
        <v>1.4525141800000001</v>
      </c>
      <c r="P2155" s="113">
        <f t="shared" si="1014"/>
        <v>1624.2995724100001</v>
      </c>
      <c r="Q2155" s="11">
        <f t="shared" si="1015"/>
        <v>0</v>
      </c>
      <c r="R2155" s="30">
        <f t="shared" si="1016"/>
        <v>0</v>
      </c>
      <c r="S2155" s="8">
        <f t="shared" si="1017"/>
        <v>0</v>
      </c>
      <c r="T2155" s="122">
        <f t="shared" si="1022"/>
        <v>0.13059999999999999</v>
      </c>
      <c r="U2155" s="121">
        <f t="shared" si="1018"/>
        <v>10</v>
      </c>
      <c r="V2155" s="121">
        <v>252</v>
      </c>
      <c r="W2155" s="120">
        <f t="shared" si="1019"/>
        <v>1.004882853</v>
      </c>
      <c r="X2155" s="113">
        <f t="shared" si="1025"/>
        <v>7.9312160399999998</v>
      </c>
      <c r="Y2155" s="113">
        <f t="shared" si="1020"/>
        <v>0</v>
      </c>
      <c r="Z2155" s="125" t="str">
        <f t="shared" si="1023"/>
        <v>J=</v>
      </c>
      <c r="AA2155" s="118">
        <f t="shared" si="1024"/>
        <v>46315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>
        <f t="shared" si="1021"/>
        <v>46301</v>
      </c>
      <c r="B2156" s="113">
        <f t="shared" si="1002"/>
        <v>1633.3764740499998</v>
      </c>
      <c r="C2156" s="113">
        <f t="shared" si="1003"/>
        <v>1118.26761816</v>
      </c>
      <c r="D2156" s="114">
        <f t="shared" si="1004"/>
        <v>7245.38</v>
      </c>
      <c r="E2156" s="115">
        <f t="shared" si="1026"/>
        <v>7276.54</v>
      </c>
      <c r="F2156" s="116">
        <f t="shared" si="1027"/>
        <v>46255</v>
      </c>
      <c r="G2156" s="117">
        <f t="shared" si="1005"/>
        <v>4.3006716003852752E-3</v>
      </c>
      <c r="H2156" s="118">
        <f t="shared" si="1006"/>
        <v>46315</v>
      </c>
      <c r="I2156" s="118">
        <f t="shared" si="1007"/>
        <v>46315</v>
      </c>
      <c r="J2156" s="119">
        <f t="shared" si="1008"/>
        <v>20</v>
      </c>
      <c r="K2156" s="119">
        <f t="shared" si="1009"/>
        <v>11</v>
      </c>
      <c r="L2156" s="8">
        <f t="shared" si="1010"/>
        <v>1.0023630800000001</v>
      </c>
      <c r="M2156" s="120">
        <f t="shared" si="1011"/>
        <v>1.0043006699999999</v>
      </c>
      <c r="N2156" s="120">
        <f t="shared" si="1012"/>
        <v>1.4494008386689292</v>
      </c>
      <c r="O2156" s="113">
        <f t="shared" si="1013"/>
        <v>1.45282588</v>
      </c>
      <c r="P2156" s="113">
        <f t="shared" si="1014"/>
        <v>1624.6481364199999</v>
      </c>
      <c r="Q2156" s="11">
        <f t="shared" si="1015"/>
        <v>0</v>
      </c>
      <c r="R2156" s="30">
        <f t="shared" si="1016"/>
        <v>0</v>
      </c>
      <c r="S2156" s="8">
        <f t="shared" si="1017"/>
        <v>0</v>
      </c>
      <c r="T2156" s="122">
        <f t="shared" si="1022"/>
        <v>0.13059999999999999</v>
      </c>
      <c r="U2156" s="121">
        <f t="shared" si="1018"/>
        <v>11</v>
      </c>
      <c r="V2156" s="121">
        <v>252</v>
      </c>
      <c r="W2156" s="120">
        <f t="shared" si="1019"/>
        <v>1.0053724479999999</v>
      </c>
      <c r="X2156" s="113">
        <f t="shared" si="1025"/>
        <v>8.7283376300000004</v>
      </c>
      <c r="Y2156" s="113">
        <f t="shared" si="1020"/>
        <v>0</v>
      </c>
      <c r="Z2156" s="125" t="str">
        <f t="shared" si="1023"/>
        <v>J=</v>
      </c>
      <c r="AA2156" s="118">
        <f t="shared" si="1024"/>
        <v>46315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>
        <f t="shared" si="1021"/>
        <v>46302</v>
      </c>
      <c r="B2157" s="113">
        <f t="shared" si="1002"/>
        <v>1634.5229664600001</v>
      </c>
      <c r="C2157" s="113">
        <f t="shared" si="1003"/>
        <v>1118.26761816</v>
      </c>
      <c r="D2157" s="114">
        <f t="shared" si="1004"/>
        <v>7245.38</v>
      </c>
      <c r="E2157" s="115">
        <f t="shared" si="1026"/>
        <v>7276.54</v>
      </c>
      <c r="F2157" s="116">
        <f t="shared" si="1027"/>
        <v>46255</v>
      </c>
      <c r="G2157" s="117">
        <f t="shared" si="1005"/>
        <v>4.3006716003852752E-3</v>
      </c>
      <c r="H2157" s="118">
        <f t="shared" si="1006"/>
        <v>46315</v>
      </c>
      <c r="I2157" s="118">
        <f t="shared" si="1007"/>
        <v>46315</v>
      </c>
      <c r="J2157" s="119">
        <f t="shared" si="1008"/>
        <v>20</v>
      </c>
      <c r="K2157" s="119">
        <f t="shared" si="1009"/>
        <v>12</v>
      </c>
      <c r="L2157" s="8">
        <f t="shared" si="1010"/>
        <v>1.00257818</v>
      </c>
      <c r="M2157" s="120">
        <f t="shared" si="1011"/>
        <v>1.0043006699999999</v>
      </c>
      <c r="N2157" s="120">
        <f t="shared" si="1012"/>
        <v>1.4494008386689292</v>
      </c>
      <c r="O2157" s="113">
        <f t="shared" si="1013"/>
        <v>1.4531376499999999</v>
      </c>
      <c r="P2157" s="113">
        <f t="shared" si="1014"/>
        <v>1624.9967787200001</v>
      </c>
      <c r="Q2157" s="11">
        <f t="shared" si="1015"/>
        <v>0</v>
      </c>
      <c r="R2157" s="30">
        <f t="shared" si="1016"/>
        <v>0</v>
      </c>
      <c r="S2157" s="8">
        <f t="shared" si="1017"/>
        <v>0</v>
      </c>
      <c r="T2157" s="122">
        <f t="shared" si="1022"/>
        <v>0.13059999999999999</v>
      </c>
      <c r="U2157" s="121">
        <f t="shared" si="1018"/>
        <v>12</v>
      </c>
      <c r="V2157" s="121">
        <v>252</v>
      </c>
      <c r="W2157" s="120">
        <f t="shared" si="1019"/>
        <v>1.005862281</v>
      </c>
      <c r="X2157" s="113">
        <f t="shared" si="1025"/>
        <v>9.5261877399999992</v>
      </c>
      <c r="Y2157" s="113">
        <f t="shared" si="1020"/>
        <v>0</v>
      </c>
      <c r="Z2157" s="125" t="str">
        <f t="shared" si="1023"/>
        <v>J=</v>
      </c>
      <c r="AA2157" s="118">
        <f t="shared" si="1024"/>
        <v>46315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>
        <f t="shared" si="1021"/>
        <v>46303</v>
      </c>
      <c r="B2158" s="113">
        <f t="shared" ref="B2158:B2221" si="1028">(P2158+X2158)</f>
        <v>1635.67026764</v>
      </c>
      <c r="C2158" s="113">
        <f t="shared" ref="C2158:C2221" si="1029">TRUNC(IF(Q2157&gt;0,VLOOKUP(A2157,$AD$12:$AE$170,2),C2157),8)</f>
        <v>1118.26761816</v>
      </c>
      <c r="D2158" s="114">
        <f t="shared" ref="D2158:D2221" si="1030">IF(E2158=E2157,D2157,E2157)</f>
        <v>7245.38</v>
      </c>
      <c r="E2158" s="115">
        <f t="shared" si="1026"/>
        <v>7276.54</v>
      </c>
      <c r="F2158" s="116">
        <f t="shared" si="1027"/>
        <v>46255</v>
      </c>
      <c r="G2158" s="117">
        <f t="shared" ref="G2158:G2221" si="1031">(E2158/D2158)-1</f>
        <v>4.3006716003852752E-3</v>
      </c>
      <c r="H2158" s="118">
        <f t="shared" ref="H2158:H2221" si="1032">IF(DAY(A2158)=H$9,VLOOKUP(A2158,AH$118:AN$450,4),H2157)</f>
        <v>46315</v>
      </c>
      <c r="I2158" s="118">
        <f t="shared" ref="I2158:I2221" si="1033">IF(A2158&gt;I2157,H2158,I2157)</f>
        <v>46315</v>
      </c>
      <c r="J2158" s="119">
        <f t="shared" ref="J2158:J2221" si="1034">IF(I2158=I2157,J2157,NETWORKDAYS(I2157,I2158,$AD$176:$AD$502)-1)</f>
        <v>20</v>
      </c>
      <c r="K2158" s="119">
        <f t="shared" ref="K2158:K2221" si="1035">(J2158-(NETWORKDAYS(A2158,I2158,AD$176:AD$502)-1))</f>
        <v>13</v>
      </c>
      <c r="L2158" s="8">
        <f t="shared" ref="L2158:L2221" si="1036">IF(E2158&lt;D2158,1,TRUNC((E2158/D2158)^TRUNC((K2158/J2158),9),8))</f>
        <v>1.00279333</v>
      </c>
      <c r="M2158" s="120">
        <f t="shared" ref="M2158:M2221" si="1037">IF(I2158&gt;I2157,L2157,M2157)</f>
        <v>1.0043006699999999</v>
      </c>
      <c r="N2158" s="120">
        <f t="shared" ref="N2158:N2221" si="1038">IF(I2158&gt;I2157,N2157*M2158,N2157)</f>
        <v>1.4494008386689292</v>
      </c>
      <c r="O2158" s="113">
        <f t="shared" ref="O2158:O2221" si="1039">TRUNC(TRUNC((L2158*N2158),15),8)</f>
        <v>1.4534494899999999</v>
      </c>
      <c r="P2158" s="113">
        <f t="shared" ref="P2158:P2221" si="1040">TRUNC(C2158*O2158,8)</f>
        <v>1625.3454992899999</v>
      </c>
      <c r="Q2158" s="11">
        <f t="shared" ref="Q2158:Q2221" si="1041">IF(VLOOKUP(A2158,AD$10:AK$170,8)=VLOOKUP(A2157,AD$10:AK$170,8),0,VLOOKUP(A2158,AD$10:AK$170,8))</f>
        <v>0</v>
      </c>
      <c r="R2158" s="30">
        <f t="shared" ref="R2158:R2221" si="1042">IF(Q2158&gt;0,VLOOKUP($A2158,$AD$10:$AI$170,6),0)</f>
        <v>0</v>
      </c>
      <c r="S2158" s="8">
        <f t="shared" ref="S2158:S2221" si="1043">IF(R2158&gt;0,TRUNC(R2158*P2158,8),0)</f>
        <v>0</v>
      </c>
      <c r="T2158" s="122">
        <f t="shared" si="1022"/>
        <v>0.13059999999999999</v>
      </c>
      <c r="U2158" s="121">
        <f t="shared" ref="U2158:U2221" si="1044">IF(Q2157&gt;0,1,IF(K2158=K2157,U2157,U2157+1))</f>
        <v>13</v>
      </c>
      <c r="V2158" s="121">
        <v>252</v>
      </c>
      <c r="W2158" s="120">
        <f t="shared" ref="W2158:W2221" si="1045">ROUND((1+T2158)^TRUNC((U2158/V2158),9),9)</f>
        <v>1.006352353</v>
      </c>
      <c r="X2158" s="113">
        <f t="shared" si="1025"/>
        <v>10.324768349999999</v>
      </c>
      <c r="Y2158" s="113">
        <f t="shared" ref="Y2158:Y2221" si="1046">IF(Q2158&gt;0,S2158+X2158,0)</f>
        <v>0</v>
      </c>
      <c r="Z2158" s="125" t="str">
        <f t="shared" si="1023"/>
        <v>J=</v>
      </c>
      <c r="AA2158" s="118">
        <f t="shared" si="1024"/>
        <v>46315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>
        <f t="shared" si="1021"/>
        <v>46304</v>
      </c>
      <c r="B2159" s="113">
        <f t="shared" si="1028"/>
        <v>1636.8183779899998</v>
      </c>
      <c r="C2159" s="113">
        <f t="shared" si="1029"/>
        <v>1118.26761816</v>
      </c>
      <c r="D2159" s="114">
        <f t="shared" si="1030"/>
        <v>7245.38</v>
      </c>
      <c r="E2159" s="115">
        <f t="shared" si="1026"/>
        <v>7276.54</v>
      </c>
      <c r="F2159" s="116">
        <f t="shared" si="1027"/>
        <v>46255</v>
      </c>
      <c r="G2159" s="117">
        <f t="shared" si="1031"/>
        <v>4.3006716003852752E-3</v>
      </c>
      <c r="H2159" s="118">
        <f t="shared" si="1032"/>
        <v>46315</v>
      </c>
      <c r="I2159" s="118">
        <f t="shared" si="1033"/>
        <v>46315</v>
      </c>
      <c r="J2159" s="119">
        <f t="shared" si="1034"/>
        <v>20</v>
      </c>
      <c r="K2159" s="119">
        <f t="shared" si="1035"/>
        <v>14</v>
      </c>
      <c r="L2159" s="8">
        <f t="shared" si="1036"/>
        <v>1.00300853</v>
      </c>
      <c r="M2159" s="120">
        <f t="shared" si="1037"/>
        <v>1.0043006699999999</v>
      </c>
      <c r="N2159" s="120">
        <f t="shared" si="1038"/>
        <v>1.4494008386689292</v>
      </c>
      <c r="O2159" s="113">
        <f t="shared" si="1039"/>
        <v>1.4537614000000001</v>
      </c>
      <c r="P2159" s="113">
        <f t="shared" si="1040"/>
        <v>1625.6942981499999</v>
      </c>
      <c r="Q2159" s="11">
        <f t="shared" si="1041"/>
        <v>0</v>
      </c>
      <c r="R2159" s="30">
        <f t="shared" si="1042"/>
        <v>0</v>
      </c>
      <c r="S2159" s="8">
        <f t="shared" si="1043"/>
        <v>0</v>
      </c>
      <c r="T2159" s="122">
        <f t="shared" si="1022"/>
        <v>0.13059999999999999</v>
      </c>
      <c r="U2159" s="121">
        <f t="shared" si="1044"/>
        <v>14</v>
      </c>
      <c r="V2159" s="121">
        <v>252</v>
      </c>
      <c r="W2159" s="120">
        <f t="shared" si="1045"/>
        <v>1.0068426640000001</v>
      </c>
      <c r="X2159" s="113">
        <f t="shared" si="1025"/>
        <v>11.12407984</v>
      </c>
      <c r="Y2159" s="113">
        <f t="shared" si="1046"/>
        <v>0</v>
      </c>
      <c r="Z2159" s="125" t="str">
        <f t="shared" si="1023"/>
        <v>J=</v>
      </c>
      <c r="AA2159" s="118">
        <f t="shared" si="1024"/>
        <v>46315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>
        <f t="shared" si="1021"/>
        <v>46305</v>
      </c>
      <c r="B2160" s="113">
        <f t="shared" si="1028"/>
        <v>1637.9672849499998</v>
      </c>
      <c r="C2160" s="113">
        <f t="shared" si="1029"/>
        <v>1118.26761816</v>
      </c>
      <c r="D2160" s="114">
        <f t="shared" si="1030"/>
        <v>7245.38</v>
      </c>
      <c r="E2160" s="115">
        <f t="shared" si="1026"/>
        <v>7276.54</v>
      </c>
      <c r="F2160" s="116">
        <f t="shared" si="1027"/>
        <v>46255</v>
      </c>
      <c r="G2160" s="117">
        <f t="shared" si="1031"/>
        <v>4.3006716003852752E-3</v>
      </c>
      <c r="H2160" s="118">
        <f t="shared" si="1032"/>
        <v>46315</v>
      </c>
      <c r="I2160" s="118">
        <f t="shared" si="1033"/>
        <v>46315</v>
      </c>
      <c r="J2160" s="119">
        <f t="shared" si="1034"/>
        <v>20</v>
      </c>
      <c r="K2160" s="119">
        <f t="shared" si="1035"/>
        <v>15</v>
      </c>
      <c r="L2160" s="8">
        <f t="shared" si="1036"/>
        <v>1.00322377</v>
      </c>
      <c r="M2160" s="120">
        <f t="shared" si="1037"/>
        <v>1.0043006699999999</v>
      </c>
      <c r="N2160" s="120">
        <f t="shared" si="1038"/>
        <v>1.4494008386689292</v>
      </c>
      <c r="O2160" s="113">
        <f t="shared" si="1039"/>
        <v>1.4540733699999999</v>
      </c>
      <c r="P2160" s="113">
        <f t="shared" si="1040"/>
        <v>1626.0431640899999</v>
      </c>
      <c r="Q2160" s="11">
        <f t="shared" si="1041"/>
        <v>0</v>
      </c>
      <c r="R2160" s="30">
        <f t="shared" si="1042"/>
        <v>0</v>
      </c>
      <c r="S2160" s="8">
        <f t="shared" si="1043"/>
        <v>0</v>
      </c>
      <c r="T2160" s="122">
        <f t="shared" si="1022"/>
        <v>0.13059999999999999</v>
      </c>
      <c r="U2160" s="121">
        <f t="shared" si="1044"/>
        <v>15</v>
      </c>
      <c r="V2160" s="121">
        <v>252</v>
      </c>
      <c r="W2160" s="120">
        <f t="shared" si="1045"/>
        <v>1.0073332129999999</v>
      </c>
      <c r="X2160" s="113">
        <f t="shared" si="1025"/>
        <v>11.92412086</v>
      </c>
      <c r="Y2160" s="113">
        <f t="shared" si="1046"/>
        <v>0</v>
      </c>
      <c r="Z2160" s="125" t="str">
        <f t="shared" si="1023"/>
        <v>J=</v>
      </c>
      <c r="AA2160" s="118">
        <f t="shared" si="1024"/>
        <v>46315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>
        <f t="shared" si="1021"/>
        <v>46306</v>
      </c>
      <c r="B2161" s="113">
        <f t="shared" si="1028"/>
        <v>1637.9672849499998</v>
      </c>
      <c r="C2161" s="113">
        <f t="shared" si="1029"/>
        <v>1118.26761816</v>
      </c>
      <c r="D2161" s="114">
        <f t="shared" si="1030"/>
        <v>7245.38</v>
      </c>
      <c r="E2161" s="115">
        <f t="shared" si="1026"/>
        <v>7276.54</v>
      </c>
      <c r="F2161" s="116">
        <f t="shared" si="1027"/>
        <v>46255</v>
      </c>
      <c r="G2161" s="117">
        <f t="shared" si="1031"/>
        <v>4.3006716003852752E-3</v>
      </c>
      <c r="H2161" s="118">
        <f t="shared" si="1032"/>
        <v>46315</v>
      </c>
      <c r="I2161" s="118">
        <f t="shared" si="1033"/>
        <v>46315</v>
      </c>
      <c r="J2161" s="119">
        <f t="shared" si="1034"/>
        <v>20</v>
      </c>
      <c r="K2161" s="119">
        <f t="shared" si="1035"/>
        <v>15</v>
      </c>
      <c r="L2161" s="8">
        <f t="shared" si="1036"/>
        <v>1.00322377</v>
      </c>
      <c r="M2161" s="120">
        <f t="shared" si="1037"/>
        <v>1.0043006699999999</v>
      </c>
      <c r="N2161" s="120">
        <f t="shared" si="1038"/>
        <v>1.4494008386689292</v>
      </c>
      <c r="O2161" s="113">
        <f t="shared" si="1039"/>
        <v>1.4540733699999999</v>
      </c>
      <c r="P2161" s="113">
        <f t="shared" si="1040"/>
        <v>1626.0431640899999</v>
      </c>
      <c r="Q2161" s="11">
        <f t="shared" si="1041"/>
        <v>0</v>
      </c>
      <c r="R2161" s="30">
        <f t="shared" si="1042"/>
        <v>0</v>
      </c>
      <c r="S2161" s="8">
        <f t="shared" si="1043"/>
        <v>0</v>
      </c>
      <c r="T2161" s="122">
        <f t="shared" si="1022"/>
        <v>0.13059999999999999</v>
      </c>
      <c r="U2161" s="121">
        <f t="shared" si="1044"/>
        <v>15</v>
      </c>
      <c r="V2161" s="121">
        <v>252</v>
      </c>
      <c r="W2161" s="120">
        <f t="shared" si="1045"/>
        <v>1.0073332129999999</v>
      </c>
      <c r="X2161" s="113">
        <f t="shared" si="1025"/>
        <v>11.92412086</v>
      </c>
      <c r="Y2161" s="113">
        <f t="shared" si="1046"/>
        <v>0</v>
      </c>
      <c r="Z2161" s="125" t="str">
        <f t="shared" si="1023"/>
        <v>J=</v>
      </c>
      <c r="AA2161" s="118">
        <f t="shared" si="1024"/>
        <v>46315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>
        <f t="shared" si="1021"/>
        <v>46307</v>
      </c>
      <c r="B2162" s="113">
        <f t="shared" si="1028"/>
        <v>1637.9672849499998</v>
      </c>
      <c r="C2162" s="113">
        <f t="shared" si="1029"/>
        <v>1118.26761816</v>
      </c>
      <c r="D2162" s="114">
        <f t="shared" si="1030"/>
        <v>7245.38</v>
      </c>
      <c r="E2162" s="115">
        <f t="shared" si="1026"/>
        <v>7276.54</v>
      </c>
      <c r="F2162" s="116">
        <f t="shared" si="1027"/>
        <v>46255</v>
      </c>
      <c r="G2162" s="117">
        <f t="shared" si="1031"/>
        <v>4.3006716003852752E-3</v>
      </c>
      <c r="H2162" s="118">
        <f t="shared" si="1032"/>
        <v>46315</v>
      </c>
      <c r="I2162" s="118">
        <f t="shared" si="1033"/>
        <v>46315</v>
      </c>
      <c r="J2162" s="119">
        <f t="shared" si="1034"/>
        <v>20</v>
      </c>
      <c r="K2162" s="119">
        <f t="shared" si="1035"/>
        <v>15</v>
      </c>
      <c r="L2162" s="8">
        <f t="shared" si="1036"/>
        <v>1.00322377</v>
      </c>
      <c r="M2162" s="120">
        <f t="shared" si="1037"/>
        <v>1.0043006699999999</v>
      </c>
      <c r="N2162" s="120">
        <f t="shared" si="1038"/>
        <v>1.4494008386689292</v>
      </c>
      <c r="O2162" s="113">
        <f t="shared" si="1039"/>
        <v>1.4540733699999999</v>
      </c>
      <c r="P2162" s="113">
        <f t="shared" si="1040"/>
        <v>1626.0431640899999</v>
      </c>
      <c r="Q2162" s="11">
        <f t="shared" si="1041"/>
        <v>0</v>
      </c>
      <c r="R2162" s="30">
        <f t="shared" si="1042"/>
        <v>0</v>
      </c>
      <c r="S2162" s="8">
        <f t="shared" si="1043"/>
        <v>0</v>
      </c>
      <c r="T2162" s="122">
        <f t="shared" si="1022"/>
        <v>0.13059999999999999</v>
      </c>
      <c r="U2162" s="121">
        <f t="shared" si="1044"/>
        <v>15</v>
      </c>
      <c r="V2162" s="121">
        <v>252</v>
      </c>
      <c r="W2162" s="120">
        <f t="shared" si="1045"/>
        <v>1.0073332129999999</v>
      </c>
      <c r="X2162" s="113">
        <f t="shared" si="1025"/>
        <v>11.92412086</v>
      </c>
      <c r="Y2162" s="113">
        <f t="shared" si="1046"/>
        <v>0</v>
      </c>
      <c r="Z2162" s="125" t="str">
        <f t="shared" si="1023"/>
        <v>J=</v>
      </c>
      <c r="AA2162" s="118">
        <f t="shared" si="1024"/>
        <v>46315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>
        <f t="shared" si="1021"/>
        <v>46308</v>
      </c>
      <c r="B2163" s="113">
        <f t="shared" si="1028"/>
        <v>1637.9672849499998</v>
      </c>
      <c r="C2163" s="113">
        <f t="shared" si="1029"/>
        <v>1118.26761816</v>
      </c>
      <c r="D2163" s="114">
        <f t="shared" si="1030"/>
        <v>7245.38</v>
      </c>
      <c r="E2163" s="115">
        <f t="shared" si="1026"/>
        <v>7276.54</v>
      </c>
      <c r="F2163" s="116">
        <f t="shared" si="1027"/>
        <v>46255</v>
      </c>
      <c r="G2163" s="117">
        <f t="shared" si="1031"/>
        <v>4.3006716003852752E-3</v>
      </c>
      <c r="H2163" s="118">
        <f t="shared" si="1032"/>
        <v>46315</v>
      </c>
      <c r="I2163" s="118">
        <f t="shared" si="1033"/>
        <v>46315</v>
      </c>
      <c r="J2163" s="119">
        <f t="shared" si="1034"/>
        <v>20</v>
      </c>
      <c r="K2163" s="119">
        <f t="shared" si="1035"/>
        <v>15</v>
      </c>
      <c r="L2163" s="8">
        <f t="shared" si="1036"/>
        <v>1.00322377</v>
      </c>
      <c r="M2163" s="120">
        <f t="shared" si="1037"/>
        <v>1.0043006699999999</v>
      </c>
      <c r="N2163" s="120">
        <f t="shared" si="1038"/>
        <v>1.4494008386689292</v>
      </c>
      <c r="O2163" s="113">
        <f t="shared" si="1039"/>
        <v>1.4540733699999999</v>
      </c>
      <c r="P2163" s="113">
        <f t="shared" si="1040"/>
        <v>1626.0431640899999</v>
      </c>
      <c r="Q2163" s="11">
        <f t="shared" si="1041"/>
        <v>0</v>
      </c>
      <c r="R2163" s="30">
        <f t="shared" si="1042"/>
        <v>0</v>
      </c>
      <c r="S2163" s="8">
        <f t="shared" si="1043"/>
        <v>0</v>
      </c>
      <c r="T2163" s="122">
        <f t="shared" si="1022"/>
        <v>0.13059999999999999</v>
      </c>
      <c r="U2163" s="121">
        <f t="shared" si="1044"/>
        <v>15</v>
      </c>
      <c r="V2163" s="121">
        <v>252</v>
      </c>
      <c r="W2163" s="120">
        <f t="shared" si="1045"/>
        <v>1.0073332129999999</v>
      </c>
      <c r="X2163" s="113">
        <f t="shared" si="1025"/>
        <v>11.92412086</v>
      </c>
      <c r="Y2163" s="113">
        <f t="shared" si="1046"/>
        <v>0</v>
      </c>
      <c r="Z2163" s="125" t="str">
        <f t="shared" si="1023"/>
        <v>J=</v>
      </c>
      <c r="AA2163" s="118">
        <f t="shared" si="1024"/>
        <v>46315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>
        <f t="shared" si="1021"/>
        <v>46309</v>
      </c>
      <c r="B2164" s="113">
        <f t="shared" si="1028"/>
        <v>1639.1170034199999</v>
      </c>
      <c r="C2164" s="113">
        <f t="shared" si="1029"/>
        <v>1118.26761816</v>
      </c>
      <c r="D2164" s="114">
        <f t="shared" si="1030"/>
        <v>7245.38</v>
      </c>
      <c r="E2164" s="115">
        <f t="shared" si="1026"/>
        <v>7276.54</v>
      </c>
      <c r="F2164" s="116">
        <f t="shared" si="1027"/>
        <v>46255</v>
      </c>
      <c r="G2164" s="117">
        <f t="shared" si="1031"/>
        <v>4.3006716003852752E-3</v>
      </c>
      <c r="H2164" s="118">
        <f t="shared" si="1032"/>
        <v>46315</v>
      </c>
      <c r="I2164" s="118">
        <f t="shared" si="1033"/>
        <v>46315</v>
      </c>
      <c r="J2164" s="119">
        <f t="shared" si="1034"/>
        <v>20</v>
      </c>
      <c r="K2164" s="119">
        <f t="shared" si="1035"/>
        <v>16</v>
      </c>
      <c r="L2164" s="8">
        <f t="shared" si="1036"/>
        <v>1.00343906</v>
      </c>
      <c r="M2164" s="120">
        <f t="shared" si="1037"/>
        <v>1.0043006699999999</v>
      </c>
      <c r="N2164" s="120">
        <f t="shared" si="1038"/>
        <v>1.4494008386689292</v>
      </c>
      <c r="O2164" s="113">
        <f t="shared" si="1039"/>
        <v>1.45438541</v>
      </c>
      <c r="P2164" s="113">
        <f t="shared" si="1040"/>
        <v>1626.39210832</v>
      </c>
      <c r="Q2164" s="11">
        <f t="shared" si="1041"/>
        <v>0</v>
      </c>
      <c r="R2164" s="30">
        <f t="shared" si="1042"/>
        <v>0</v>
      </c>
      <c r="S2164" s="8">
        <f t="shared" si="1043"/>
        <v>0</v>
      </c>
      <c r="T2164" s="122">
        <f t="shared" si="1022"/>
        <v>0.13059999999999999</v>
      </c>
      <c r="U2164" s="121">
        <f t="shared" si="1044"/>
        <v>16</v>
      </c>
      <c r="V2164" s="121">
        <v>252</v>
      </c>
      <c r="W2164" s="120">
        <f t="shared" si="1045"/>
        <v>1.007824002</v>
      </c>
      <c r="X2164" s="113">
        <f t="shared" si="1025"/>
        <v>12.724895099999999</v>
      </c>
      <c r="Y2164" s="113">
        <f t="shared" si="1046"/>
        <v>0</v>
      </c>
      <c r="Z2164" s="125" t="str">
        <f t="shared" si="1023"/>
        <v>J=</v>
      </c>
      <c r="AA2164" s="118">
        <f t="shared" si="1024"/>
        <v>46315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>
        <f t="shared" si="1021"/>
        <v>46310</v>
      </c>
      <c r="B2165" s="113">
        <f t="shared" si="1028"/>
        <v>1640.2675208599999</v>
      </c>
      <c r="C2165" s="113">
        <f t="shared" si="1029"/>
        <v>1118.26761816</v>
      </c>
      <c r="D2165" s="114">
        <f t="shared" si="1030"/>
        <v>7245.38</v>
      </c>
      <c r="E2165" s="115">
        <f t="shared" si="1026"/>
        <v>7276.54</v>
      </c>
      <c r="F2165" s="116">
        <f t="shared" si="1027"/>
        <v>46255</v>
      </c>
      <c r="G2165" s="117">
        <f t="shared" si="1031"/>
        <v>4.3006716003852752E-3</v>
      </c>
      <c r="H2165" s="118">
        <f t="shared" si="1032"/>
        <v>46315</v>
      </c>
      <c r="I2165" s="118">
        <f t="shared" si="1033"/>
        <v>46315</v>
      </c>
      <c r="J2165" s="119">
        <f t="shared" si="1034"/>
        <v>20</v>
      </c>
      <c r="K2165" s="119">
        <f t="shared" si="1035"/>
        <v>17</v>
      </c>
      <c r="L2165" s="8">
        <f t="shared" si="1036"/>
        <v>1.0036543899999999</v>
      </c>
      <c r="M2165" s="120">
        <f t="shared" si="1037"/>
        <v>1.0043006699999999</v>
      </c>
      <c r="N2165" s="120">
        <f t="shared" si="1038"/>
        <v>1.4494008386689292</v>
      </c>
      <c r="O2165" s="113">
        <f t="shared" si="1039"/>
        <v>1.4546975099999999</v>
      </c>
      <c r="P2165" s="113">
        <f t="shared" si="1040"/>
        <v>1626.74111965</v>
      </c>
      <c r="Q2165" s="11">
        <f t="shared" si="1041"/>
        <v>0</v>
      </c>
      <c r="R2165" s="30">
        <f t="shared" si="1042"/>
        <v>0</v>
      </c>
      <c r="S2165" s="8">
        <f t="shared" si="1043"/>
        <v>0</v>
      </c>
      <c r="T2165" s="122">
        <f t="shared" si="1022"/>
        <v>0.13059999999999999</v>
      </c>
      <c r="U2165" s="121">
        <f t="shared" si="1044"/>
        <v>17</v>
      </c>
      <c r="V2165" s="121">
        <v>252</v>
      </c>
      <c r="W2165" s="120">
        <f t="shared" si="1045"/>
        <v>1.0083150299999999</v>
      </c>
      <c r="X2165" s="113">
        <f t="shared" si="1025"/>
        <v>13.52640121</v>
      </c>
      <c r="Y2165" s="113">
        <f t="shared" si="1046"/>
        <v>0</v>
      </c>
      <c r="Z2165" s="125" t="str">
        <f t="shared" si="1023"/>
        <v>J=</v>
      </c>
      <c r="AA2165" s="118">
        <f t="shared" si="1024"/>
        <v>46315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>
        <f t="shared" si="1021"/>
        <v>46311</v>
      </c>
      <c r="B2166" s="113">
        <f t="shared" si="1028"/>
        <v>1641.4188488700001</v>
      </c>
      <c r="C2166" s="113">
        <f t="shared" si="1029"/>
        <v>1118.26761816</v>
      </c>
      <c r="D2166" s="114">
        <f t="shared" si="1030"/>
        <v>7245.38</v>
      </c>
      <c r="E2166" s="115">
        <f t="shared" si="1026"/>
        <v>7276.54</v>
      </c>
      <c r="F2166" s="116">
        <f t="shared" si="1027"/>
        <v>46255</v>
      </c>
      <c r="G2166" s="117">
        <f t="shared" si="1031"/>
        <v>4.3006716003852752E-3</v>
      </c>
      <c r="H2166" s="118">
        <f t="shared" si="1032"/>
        <v>46315</v>
      </c>
      <c r="I2166" s="118">
        <f t="shared" si="1033"/>
        <v>46315</v>
      </c>
      <c r="J2166" s="119">
        <f t="shared" si="1034"/>
        <v>20</v>
      </c>
      <c r="K2166" s="119">
        <f t="shared" si="1035"/>
        <v>18</v>
      </c>
      <c r="L2166" s="8">
        <f t="shared" si="1036"/>
        <v>1.0038697700000001</v>
      </c>
      <c r="M2166" s="120">
        <f t="shared" si="1037"/>
        <v>1.0043006699999999</v>
      </c>
      <c r="N2166" s="120">
        <f t="shared" si="1038"/>
        <v>1.4494008386689292</v>
      </c>
      <c r="O2166" s="113">
        <f t="shared" si="1039"/>
        <v>1.4550096800000001</v>
      </c>
      <c r="P2166" s="113">
        <f t="shared" si="1040"/>
        <v>1627.09020925</v>
      </c>
      <c r="Q2166" s="11">
        <f t="shared" si="1041"/>
        <v>0</v>
      </c>
      <c r="R2166" s="30">
        <f t="shared" si="1042"/>
        <v>0</v>
      </c>
      <c r="S2166" s="8">
        <f t="shared" si="1043"/>
        <v>0</v>
      </c>
      <c r="T2166" s="122">
        <f t="shared" si="1022"/>
        <v>0.13059999999999999</v>
      </c>
      <c r="U2166" s="121">
        <f t="shared" si="1044"/>
        <v>18</v>
      </c>
      <c r="V2166" s="121">
        <v>252</v>
      </c>
      <c r="W2166" s="120">
        <f t="shared" si="1045"/>
        <v>1.008806297</v>
      </c>
      <c r="X2166" s="113">
        <f t="shared" si="1025"/>
        <v>14.328639620000001</v>
      </c>
      <c r="Y2166" s="113">
        <f t="shared" si="1046"/>
        <v>0</v>
      </c>
      <c r="Z2166" s="125" t="str">
        <f t="shared" si="1023"/>
        <v>J=</v>
      </c>
      <c r="AA2166" s="118">
        <f t="shared" si="1024"/>
        <v>46315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>
        <f t="shared" si="1021"/>
        <v>46312</v>
      </c>
      <c r="B2167" s="113">
        <f t="shared" si="1028"/>
        <v>1642.57097656</v>
      </c>
      <c r="C2167" s="113">
        <f t="shared" si="1029"/>
        <v>1118.26761816</v>
      </c>
      <c r="D2167" s="114">
        <f t="shared" si="1030"/>
        <v>7245.38</v>
      </c>
      <c r="E2167" s="115">
        <f t="shared" si="1026"/>
        <v>7276.54</v>
      </c>
      <c r="F2167" s="116">
        <f t="shared" si="1027"/>
        <v>46255</v>
      </c>
      <c r="G2167" s="117">
        <f t="shared" si="1031"/>
        <v>4.3006716003852752E-3</v>
      </c>
      <c r="H2167" s="118">
        <f t="shared" si="1032"/>
        <v>46315</v>
      </c>
      <c r="I2167" s="118">
        <f t="shared" si="1033"/>
        <v>46315</v>
      </c>
      <c r="J2167" s="119">
        <f t="shared" si="1034"/>
        <v>20</v>
      </c>
      <c r="K2167" s="119">
        <f t="shared" si="1035"/>
        <v>19</v>
      </c>
      <c r="L2167" s="8">
        <f t="shared" si="1036"/>
        <v>1.0040851900000001</v>
      </c>
      <c r="M2167" s="120">
        <f t="shared" si="1037"/>
        <v>1.0043006699999999</v>
      </c>
      <c r="N2167" s="120">
        <f t="shared" si="1038"/>
        <v>1.4494008386689292</v>
      </c>
      <c r="O2167" s="113">
        <f t="shared" si="1039"/>
        <v>1.4553219100000001</v>
      </c>
      <c r="P2167" s="113">
        <f t="shared" si="1040"/>
        <v>1627.4393659499999</v>
      </c>
      <c r="Q2167" s="11">
        <f t="shared" si="1041"/>
        <v>0</v>
      </c>
      <c r="R2167" s="30">
        <f t="shared" si="1042"/>
        <v>0</v>
      </c>
      <c r="S2167" s="8">
        <f t="shared" si="1043"/>
        <v>0</v>
      </c>
      <c r="T2167" s="122">
        <f t="shared" si="1022"/>
        <v>0.13059999999999999</v>
      </c>
      <c r="U2167" s="121">
        <f t="shared" si="1044"/>
        <v>19</v>
      </c>
      <c r="V2167" s="121">
        <v>252</v>
      </c>
      <c r="W2167" s="120">
        <f t="shared" si="1045"/>
        <v>1.0092978029999999</v>
      </c>
      <c r="X2167" s="113">
        <f t="shared" si="1025"/>
        <v>15.131610609999999</v>
      </c>
      <c r="Y2167" s="113">
        <f t="shared" si="1046"/>
        <v>0</v>
      </c>
      <c r="Z2167" s="125" t="str">
        <f t="shared" si="1023"/>
        <v>J=</v>
      </c>
      <c r="AA2167" s="118">
        <f t="shared" si="1024"/>
        <v>46315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>
        <f t="shared" si="1021"/>
        <v>46313</v>
      </c>
      <c r="B2168" s="113">
        <f t="shared" si="1028"/>
        <v>1642.57097656</v>
      </c>
      <c r="C2168" s="113">
        <f t="shared" si="1029"/>
        <v>1118.26761816</v>
      </c>
      <c r="D2168" s="114">
        <f t="shared" si="1030"/>
        <v>7245.38</v>
      </c>
      <c r="E2168" s="115">
        <f t="shared" si="1026"/>
        <v>7276.54</v>
      </c>
      <c r="F2168" s="116">
        <f t="shared" si="1027"/>
        <v>46255</v>
      </c>
      <c r="G2168" s="117">
        <f t="shared" si="1031"/>
        <v>4.3006716003852752E-3</v>
      </c>
      <c r="H2168" s="118">
        <f t="shared" si="1032"/>
        <v>46315</v>
      </c>
      <c r="I2168" s="118">
        <f t="shared" si="1033"/>
        <v>46315</v>
      </c>
      <c r="J2168" s="119">
        <f t="shared" si="1034"/>
        <v>20</v>
      </c>
      <c r="K2168" s="119">
        <f t="shared" si="1035"/>
        <v>19</v>
      </c>
      <c r="L2168" s="8">
        <f t="shared" si="1036"/>
        <v>1.0040851900000001</v>
      </c>
      <c r="M2168" s="120">
        <f t="shared" si="1037"/>
        <v>1.0043006699999999</v>
      </c>
      <c r="N2168" s="120">
        <f t="shared" si="1038"/>
        <v>1.4494008386689292</v>
      </c>
      <c r="O2168" s="113">
        <f t="shared" si="1039"/>
        <v>1.4553219100000001</v>
      </c>
      <c r="P2168" s="113">
        <f t="shared" si="1040"/>
        <v>1627.4393659499999</v>
      </c>
      <c r="Q2168" s="11">
        <f t="shared" si="1041"/>
        <v>0</v>
      </c>
      <c r="R2168" s="30">
        <f t="shared" si="1042"/>
        <v>0</v>
      </c>
      <c r="S2168" s="8">
        <f t="shared" si="1043"/>
        <v>0</v>
      </c>
      <c r="T2168" s="122">
        <f t="shared" si="1022"/>
        <v>0.13059999999999999</v>
      </c>
      <c r="U2168" s="121">
        <f t="shared" si="1044"/>
        <v>19</v>
      </c>
      <c r="V2168" s="121">
        <v>252</v>
      </c>
      <c r="W2168" s="120">
        <f t="shared" si="1045"/>
        <v>1.0092978029999999</v>
      </c>
      <c r="X2168" s="113">
        <f t="shared" si="1025"/>
        <v>15.131610609999999</v>
      </c>
      <c r="Y2168" s="113">
        <f t="shared" si="1046"/>
        <v>0</v>
      </c>
      <c r="Z2168" s="125" t="str">
        <f t="shared" si="1023"/>
        <v>J=</v>
      </c>
      <c r="AA2168" s="118">
        <f t="shared" si="1024"/>
        <v>46315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>
        <f t="shared" si="1021"/>
        <v>46314</v>
      </c>
      <c r="B2169" s="113">
        <f t="shared" si="1028"/>
        <v>1642.57097656</v>
      </c>
      <c r="C2169" s="113">
        <f t="shared" si="1029"/>
        <v>1118.26761816</v>
      </c>
      <c r="D2169" s="114">
        <f t="shared" si="1030"/>
        <v>7245.38</v>
      </c>
      <c r="E2169" s="115">
        <f t="shared" si="1026"/>
        <v>7276.54</v>
      </c>
      <c r="F2169" s="116">
        <f t="shared" si="1027"/>
        <v>46255</v>
      </c>
      <c r="G2169" s="117">
        <f t="shared" si="1031"/>
        <v>4.3006716003852752E-3</v>
      </c>
      <c r="H2169" s="118">
        <f t="shared" si="1032"/>
        <v>46315</v>
      </c>
      <c r="I2169" s="118">
        <f t="shared" si="1033"/>
        <v>46315</v>
      </c>
      <c r="J2169" s="119">
        <f t="shared" si="1034"/>
        <v>20</v>
      </c>
      <c r="K2169" s="119">
        <f t="shared" si="1035"/>
        <v>19</v>
      </c>
      <c r="L2169" s="8">
        <f t="shared" si="1036"/>
        <v>1.0040851900000001</v>
      </c>
      <c r="M2169" s="120">
        <f t="shared" si="1037"/>
        <v>1.0043006699999999</v>
      </c>
      <c r="N2169" s="120">
        <f t="shared" si="1038"/>
        <v>1.4494008386689292</v>
      </c>
      <c r="O2169" s="113">
        <f t="shared" si="1039"/>
        <v>1.4553219100000001</v>
      </c>
      <c r="P2169" s="113">
        <f t="shared" si="1040"/>
        <v>1627.4393659499999</v>
      </c>
      <c r="Q2169" s="11">
        <f t="shared" si="1041"/>
        <v>0</v>
      </c>
      <c r="R2169" s="30">
        <f t="shared" si="1042"/>
        <v>0</v>
      </c>
      <c r="S2169" s="8">
        <f t="shared" si="1043"/>
        <v>0</v>
      </c>
      <c r="T2169" s="122">
        <f t="shared" si="1022"/>
        <v>0.13059999999999999</v>
      </c>
      <c r="U2169" s="121">
        <f t="shared" si="1044"/>
        <v>19</v>
      </c>
      <c r="V2169" s="121">
        <v>252</v>
      </c>
      <c r="W2169" s="120">
        <f t="shared" si="1045"/>
        <v>1.0092978029999999</v>
      </c>
      <c r="X2169" s="113">
        <f t="shared" si="1025"/>
        <v>15.131610609999999</v>
      </c>
      <c r="Y2169" s="113">
        <f t="shared" si="1046"/>
        <v>0</v>
      </c>
      <c r="Z2169" s="125" t="str">
        <f t="shared" si="1023"/>
        <v>J=</v>
      </c>
      <c r="AA2169" s="118">
        <f t="shared" si="1024"/>
        <v>46315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>
        <f t="shared" si="1021"/>
        <v>46315</v>
      </c>
      <c r="B2170" s="113">
        <f t="shared" si="1028"/>
        <v>1643.72393977</v>
      </c>
      <c r="C2170" s="113">
        <f t="shared" si="1029"/>
        <v>1118.26761816</v>
      </c>
      <c r="D2170" s="114">
        <f t="shared" si="1030"/>
        <v>7245.38</v>
      </c>
      <c r="E2170" s="115">
        <f t="shared" si="1026"/>
        <v>7276.54</v>
      </c>
      <c r="F2170" s="116">
        <f t="shared" si="1027"/>
        <v>46255</v>
      </c>
      <c r="G2170" s="117">
        <f t="shared" si="1031"/>
        <v>4.3006716003852752E-3</v>
      </c>
      <c r="H2170" s="118">
        <f t="shared" si="1032"/>
        <v>46349</v>
      </c>
      <c r="I2170" s="118">
        <f t="shared" si="1033"/>
        <v>46315</v>
      </c>
      <c r="J2170" s="119">
        <f t="shared" si="1034"/>
        <v>20</v>
      </c>
      <c r="K2170" s="119">
        <f t="shared" si="1035"/>
        <v>20</v>
      </c>
      <c r="L2170" s="8">
        <f t="shared" si="1036"/>
        <v>1.0043006699999999</v>
      </c>
      <c r="M2170" s="120">
        <f t="shared" si="1037"/>
        <v>1.0043006699999999</v>
      </c>
      <c r="N2170" s="120">
        <f t="shared" si="1038"/>
        <v>1.4494008386689292</v>
      </c>
      <c r="O2170" s="113">
        <f t="shared" si="1039"/>
        <v>1.45563423</v>
      </c>
      <c r="P2170" s="113">
        <f t="shared" si="1040"/>
        <v>1627.78862329</v>
      </c>
      <c r="Q2170" s="11">
        <f t="shared" si="1041"/>
        <v>71</v>
      </c>
      <c r="R2170" s="30">
        <f t="shared" si="1042"/>
        <v>0</v>
      </c>
      <c r="S2170" s="8">
        <f t="shared" si="1043"/>
        <v>0</v>
      </c>
      <c r="T2170" s="122">
        <f t="shared" si="1022"/>
        <v>0.13059999999999999</v>
      </c>
      <c r="U2170" s="121">
        <f t="shared" si="1044"/>
        <v>20</v>
      </c>
      <c r="V2170" s="121">
        <v>252</v>
      </c>
      <c r="W2170" s="120">
        <f t="shared" si="1045"/>
        <v>1.009789549</v>
      </c>
      <c r="X2170" s="113">
        <f t="shared" si="1025"/>
        <v>15.935316479999999</v>
      </c>
      <c r="Y2170" s="113">
        <f t="shared" si="1046"/>
        <v>15.935316479999999</v>
      </c>
      <c r="Z2170" s="125" t="str">
        <f t="shared" si="1023"/>
        <v>J=</v>
      </c>
      <c r="AA2170" s="118">
        <f t="shared" si="1024"/>
        <v>46315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>
        <f t="shared" si="1021"/>
        <v>46316</v>
      </c>
      <c r="B2171" s="113">
        <f t="shared" si="1028"/>
        <v>1628.8994059300001</v>
      </c>
      <c r="C2171" s="113">
        <f t="shared" si="1029"/>
        <v>1118.26761816</v>
      </c>
      <c r="D2171" s="114">
        <f t="shared" si="1030"/>
        <v>7245.38</v>
      </c>
      <c r="E2171" s="115">
        <f t="shared" si="1026"/>
        <v>7276.54</v>
      </c>
      <c r="F2171" s="116">
        <f t="shared" si="1027"/>
        <v>46285</v>
      </c>
      <c r="G2171" s="117">
        <f t="shared" si="1031"/>
        <v>4.3006716003852752E-3</v>
      </c>
      <c r="H2171" s="118">
        <f t="shared" si="1032"/>
        <v>46349</v>
      </c>
      <c r="I2171" s="118">
        <f t="shared" si="1033"/>
        <v>46349</v>
      </c>
      <c r="J2171" s="119">
        <f t="shared" si="1034"/>
        <v>22</v>
      </c>
      <c r="K2171" s="119">
        <f t="shared" si="1035"/>
        <v>1</v>
      </c>
      <c r="L2171" s="8">
        <f t="shared" si="1036"/>
        <v>1.0001950799999999</v>
      </c>
      <c r="M2171" s="120">
        <f t="shared" si="1037"/>
        <v>1.0043006699999999</v>
      </c>
      <c r="N2171" s="120">
        <f t="shared" si="1038"/>
        <v>1.4556342333737673</v>
      </c>
      <c r="O2171" s="113">
        <f t="shared" si="1039"/>
        <v>1.45591819</v>
      </c>
      <c r="P2171" s="113">
        <f t="shared" si="1040"/>
        <v>1628.10616656</v>
      </c>
      <c r="Q2171" s="11">
        <f t="shared" si="1041"/>
        <v>0</v>
      </c>
      <c r="R2171" s="30">
        <f t="shared" si="1042"/>
        <v>0</v>
      </c>
      <c r="S2171" s="8">
        <f t="shared" si="1043"/>
        <v>0</v>
      </c>
      <c r="T2171" s="122">
        <f t="shared" si="1022"/>
        <v>0.13059999999999999</v>
      </c>
      <c r="U2171" s="121">
        <f t="shared" si="1044"/>
        <v>1</v>
      </c>
      <c r="V2171" s="121">
        <v>252</v>
      </c>
      <c r="W2171" s="120">
        <f t="shared" si="1045"/>
        <v>1.000487216</v>
      </c>
      <c r="X2171" s="113">
        <f t="shared" si="1025"/>
        <v>0.79323937</v>
      </c>
      <c r="Y2171" s="113">
        <f t="shared" si="1046"/>
        <v>0</v>
      </c>
      <c r="Z2171" s="125" t="str">
        <f t="shared" si="1023"/>
        <v>J=</v>
      </c>
      <c r="AA2171" s="118">
        <f t="shared" si="1024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>
        <f t="shared" si="1021"/>
        <v>46317</v>
      </c>
      <c r="B2172" s="113">
        <f t="shared" si="1028"/>
        <v>1630.01096229</v>
      </c>
      <c r="C2172" s="113">
        <f t="shared" si="1029"/>
        <v>1118.26761816</v>
      </c>
      <c r="D2172" s="114">
        <f t="shared" si="1030"/>
        <v>7245.38</v>
      </c>
      <c r="E2172" s="115">
        <f t="shared" si="1026"/>
        <v>7276.54</v>
      </c>
      <c r="F2172" s="116">
        <f t="shared" si="1027"/>
        <v>46285</v>
      </c>
      <c r="G2172" s="117">
        <f t="shared" si="1031"/>
        <v>4.3006716003852752E-3</v>
      </c>
      <c r="H2172" s="118">
        <f t="shared" si="1032"/>
        <v>46349</v>
      </c>
      <c r="I2172" s="118">
        <f t="shared" si="1033"/>
        <v>46349</v>
      </c>
      <c r="J2172" s="119">
        <f t="shared" si="1034"/>
        <v>22</v>
      </c>
      <c r="K2172" s="119">
        <f t="shared" si="1035"/>
        <v>2</v>
      </c>
      <c r="L2172" s="8">
        <f t="shared" si="1036"/>
        <v>1.0003902</v>
      </c>
      <c r="M2172" s="120">
        <f t="shared" si="1037"/>
        <v>1.0043006699999999</v>
      </c>
      <c r="N2172" s="120">
        <f t="shared" si="1038"/>
        <v>1.4556342333737673</v>
      </c>
      <c r="O2172" s="113">
        <f t="shared" si="1039"/>
        <v>1.45620222</v>
      </c>
      <c r="P2172" s="113">
        <f t="shared" si="1040"/>
        <v>1628.42378811</v>
      </c>
      <c r="Q2172" s="11">
        <f t="shared" si="1041"/>
        <v>0</v>
      </c>
      <c r="R2172" s="30">
        <f t="shared" si="1042"/>
        <v>0</v>
      </c>
      <c r="S2172" s="8">
        <f t="shared" si="1043"/>
        <v>0</v>
      </c>
      <c r="T2172" s="122">
        <f t="shared" si="1022"/>
        <v>0.13059999999999999</v>
      </c>
      <c r="U2172" s="121">
        <f t="shared" si="1044"/>
        <v>2</v>
      </c>
      <c r="V2172" s="121">
        <v>252</v>
      </c>
      <c r="W2172" s="120">
        <f t="shared" si="1045"/>
        <v>1.0009746690000001</v>
      </c>
      <c r="X2172" s="113">
        <f t="shared" si="1025"/>
        <v>1.5871741800000001</v>
      </c>
      <c r="Y2172" s="113">
        <f t="shared" si="1046"/>
        <v>0</v>
      </c>
      <c r="Z2172" s="125" t="str">
        <f t="shared" si="1023"/>
        <v>J=</v>
      </c>
      <c r="AA2172" s="118">
        <f t="shared" si="1024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>
        <f t="shared" si="1021"/>
        <v>46318</v>
      </c>
      <c r="B2173" s="113">
        <f t="shared" si="1028"/>
        <v>1631.1232703200001</v>
      </c>
      <c r="C2173" s="113">
        <f t="shared" si="1029"/>
        <v>1118.26761816</v>
      </c>
      <c r="D2173" s="114">
        <f t="shared" si="1030"/>
        <v>7245.38</v>
      </c>
      <c r="E2173" s="115">
        <f t="shared" si="1026"/>
        <v>7276.54</v>
      </c>
      <c r="F2173" s="116">
        <f t="shared" si="1027"/>
        <v>46285</v>
      </c>
      <c r="G2173" s="117">
        <f t="shared" si="1031"/>
        <v>4.3006716003852752E-3</v>
      </c>
      <c r="H2173" s="118">
        <f t="shared" si="1032"/>
        <v>46349</v>
      </c>
      <c r="I2173" s="118">
        <f t="shared" si="1033"/>
        <v>46349</v>
      </c>
      <c r="J2173" s="119">
        <f t="shared" si="1034"/>
        <v>22</v>
      </c>
      <c r="K2173" s="119">
        <f t="shared" si="1035"/>
        <v>3</v>
      </c>
      <c r="L2173" s="8">
        <f t="shared" si="1036"/>
        <v>1.0005853600000001</v>
      </c>
      <c r="M2173" s="120">
        <f t="shared" si="1037"/>
        <v>1.0043006699999999</v>
      </c>
      <c r="N2173" s="120">
        <f t="shared" si="1038"/>
        <v>1.4556342333737673</v>
      </c>
      <c r="O2173" s="113">
        <f t="shared" si="1039"/>
        <v>1.4564862999999999</v>
      </c>
      <c r="P2173" s="113">
        <f t="shared" si="1040"/>
        <v>1628.7414655800001</v>
      </c>
      <c r="Q2173" s="11">
        <f t="shared" si="1041"/>
        <v>0</v>
      </c>
      <c r="R2173" s="30">
        <f t="shared" si="1042"/>
        <v>0</v>
      </c>
      <c r="S2173" s="8">
        <f t="shared" si="1043"/>
        <v>0</v>
      </c>
      <c r="T2173" s="122">
        <f t="shared" si="1022"/>
        <v>0.13059999999999999</v>
      </c>
      <c r="U2173" s="121">
        <f t="shared" si="1044"/>
        <v>3</v>
      </c>
      <c r="V2173" s="121">
        <v>252</v>
      </c>
      <c r="W2173" s="120">
        <f t="shared" si="1045"/>
        <v>1.001462359</v>
      </c>
      <c r="X2173" s="113">
        <f t="shared" si="1025"/>
        <v>2.3818047400000002</v>
      </c>
      <c r="Y2173" s="113">
        <f t="shared" si="1046"/>
        <v>0</v>
      </c>
      <c r="Z2173" s="125" t="str">
        <f t="shared" si="1023"/>
        <v>J=</v>
      </c>
      <c r="AA2173" s="118">
        <f t="shared" si="1024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>
        <f t="shared" si="1021"/>
        <v>46319</v>
      </c>
      <c r="B2174" s="113">
        <f t="shared" si="1028"/>
        <v>1632.2363447600001</v>
      </c>
      <c r="C2174" s="113">
        <f t="shared" si="1029"/>
        <v>1118.26761816</v>
      </c>
      <c r="D2174" s="114">
        <f t="shared" si="1030"/>
        <v>7245.38</v>
      </c>
      <c r="E2174" s="115">
        <f t="shared" si="1026"/>
        <v>7276.54</v>
      </c>
      <c r="F2174" s="116">
        <f t="shared" si="1027"/>
        <v>46285</v>
      </c>
      <c r="G2174" s="117">
        <f t="shared" si="1031"/>
        <v>4.3006716003852752E-3</v>
      </c>
      <c r="H2174" s="118">
        <f t="shared" si="1032"/>
        <v>46349</v>
      </c>
      <c r="I2174" s="118">
        <f t="shared" si="1033"/>
        <v>46349</v>
      </c>
      <c r="J2174" s="119">
        <f t="shared" si="1034"/>
        <v>22</v>
      </c>
      <c r="K2174" s="119">
        <f t="shared" si="1035"/>
        <v>4</v>
      </c>
      <c r="L2174" s="8">
        <f t="shared" si="1036"/>
        <v>1.0007805599999999</v>
      </c>
      <c r="M2174" s="120">
        <f t="shared" si="1037"/>
        <v>1.0043006699999999</v>
      </c>
      <c r="N2174" s="120">
        <f t="shared" si="1038"/>
        <v>1.4556342333737673</v>
      </c>
      <c r="O2174" s="113">
        <f t="shared" si="1039"/>
        <v>1.4567704400000001</v>
      </c>
      <c r="P2174" s="113">
        <f t="shared" si="1040"/>
        <v>1629.05921014</v>
      </c>
      <c r="Q2174" s="11">
        <f t="shared" si="1041"/>
        <v>0</v>
      </c>
      <c r="R2174" s="30">
        <f t="shared" si="1042"/>
        <v>0</v>
      </c>
      <c r="S2174" s="8">
        <f t="shared" si="1043"/>
        <v>0</v>
      </c>
      <c r="T2174" s="122">
        <f t="shared" si="1022"/>
        <v>0.13059999999999999</v>
      </c>
      <c r="U2174" s="121">
        <f t="shared" si="1044"/>
        <v>4</v>
      </c>
      <c r="V2174" s="121">
        <v>252</v>
      </c>
      <c r="W2174" s="120">
        <f t="shared" si="1045"/>
        <v>1.001950288</v>
      </c>
      <c r="X2174" s="113">
        <f t="shared" si="1025"/>
        <v>3.1771346199999999</v>
      </c>
      <c r="Y2174" s="113">
        <f t="shared" si="1046"/>
        <v>0</v>
      </c>
      <c r="Z2174" s="125" t="str">
        <f t="shared" si="1023"/>
        <v>J=</v>
      </c>
      <c r="AA2174" s="118">
        <f t="shared" si="1024"/>
        <v>46349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>
        <f t="shared" si="1021"/>
        <v>46320</v>
      </c>
      <c r="B2175" s="113">
        <f t="shared" si="1028"/>
        <v>1632.2363447600001</v>
      </c>
      <c r="C2175" s="113">
        <f t="shared" si="1029"/>
        <v>1118.26761816</v>
      </c>
      <c r="D2175" s="114">
        <f t="shared" si="1030"/>
        <v>7245.38</v>
      </c>
      <c r="E2175" s="115">
        <f t="shared" si="1026"/>
        <v>7276.54</v>
      </c>
      <c r="F2175" s="116">
        <f t="shared" si="1027"/>
        <v>46285</v>
      </c>
      <c r="G2175" s="117">
        <f t="shared" si="1031"/>
        <v>4.3006716003852752E-3</v>
      </c>
      <c r="H2175" s="118">
        <f t="shared" si="1032"/>
        <v>46349</v>
      </c>
      <c r="I2175" s="118">
        <f t="shared" si="1033"/>
        <v>46349</v>
      </c>
      <c r="J2175" s="119">
        <f t="shared" si="1034"/>
        <v>22</v>
      </c>
      <c r="K2175" s="119">
        <f t="shared" si="1035"/>
        <v>4</v>
      </c>
      <c r="L2175" s="8">
        <f t="shared" si="1036"/>
        <v>1.0007805599999999</v>
      </c>
      <c r="M2175" s="120">
        <f t="shared" si="1037"/>
        <v>1.0043006699999999</v>
      </c>
      <c r="N2175" s="120">
        <f t="shared" si="1038"/>
        <v>1.4556342333737673</v>
      </c>
      <c r="O2175" s="113">
        <f t="shared" si="1039"/>
        <v>1.4567704400000001</v>
      </c>
      <c r="P2175" s="113">
        <f t="shared" si="1040"/>
        <v>1629.05921014</v>
      </c>
      <c r="Q2175" s="11">
        <f t="shared" si="1041"/>
        <v>0</v>
      </c>
      <c r="R2175" s="30">
        <f t="shared" si="1042"/>
        <v>0</v>
      </c>
      <c r="S2175" s="8">
        <f t="shared" si="1043"/>
        <v>0</v>
      </c>
      <c r="T2175" s="122">
        <f t="shared" si="1022"/>
        <v>0.13059999999999999</v>
      </c>
      <c r="U2175" s="121">
        <f t="shared" si="1044"/>
        <v>4</v>
      </c>
      <c r="V2175" s="121">
        <v>252</v>
      </c>
      <c r="W2175" s="120">
        <f t="shared" si="1045"/>
        <v>1.001950288</v>
      </c>
      <c r="X2175" s="113">
        <f t="shared" si="1025"/>
        <v>3.1771346199999999</v>
      </c>
      <c r="Y2175" s="113">
        <f t="shared" si="1046"/>
        <v>0</v>
      </c>
      <c r="Z2175" s="125" t="str">
        <f t="shared" si="1023"/>
        <v>J=</v>
      </c>
      <c r="AA2175" s="118">
        <f t="shared" si="1024"/>
        <v>46349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>
        <f t="shared" si="1021"/>
        <v>46321</v>
      </c>
      <c r="B2176" s="113">
        <f t="shared" si="1028"/>
        <v>1632.2363447600001</v>
      </c>
      <c r="C2176" s="113">
        <f t="shared" si="1029"/>
        <v>1118.26761816</v>
      </c>
      <c r="D2176" s="114">
        <f t="shared" si="1030"/>
        <v>7245.38</v>
      </c>
      <c r="E2176" s="115">
        <f t="shared" si="1026"/>
        <v>7276.54</v>
      </c>
      <c r="F2176" s="116">
        <f t="shared" si="1027"/>
        <v>46285</v>
      </c>
      <c r="G2176" s="117">
        <f t="shared" si="1031"/>
        <v>4.3006716003852752E-3</v>
      </c>
      <c r="H2176" s="118">
        <f t="shared" si="1032"/>
        <v>46349</v>
      </c>
      <c r="I2176" s="118">
        <f t="shared" si="1033"/>
        <v>46349</v>
      </c>
      <c r="J2176" s="119">
        <f t="shared" si="1034"/>
        <v>22</v>
      </c>
      <c r="K2176" s="119">
        <f t="shared" si="1035"/>
        <v>4</v>
      </c>
      <c r="L2176" s="8">
        <f t="shared" si="1036"/>
        <v>1.0007805599999999</v>
      </c>
      <c r="M2176" s="120">
        <f t="shared" si="1037"/>
        <v>1.0043006699999999</v>
      </c>
      <c r="N2176" s="120">
        <f t="shared" si="1038"/>
        <v>1.4556342333737673</v>
      </c>
      <c r="O2176" s="113">
        <f t="shared" si="1039"/>
        <v>1.4567704400000001</v>
      </c>
      <c r="P2176" s="113">
        <f t="shared" si="1040"/>
        <v>1629.05921014</v>
      </c>
      <c r="Q2176" s="11">
        <f t="shared" si="1041"/>
        <v>0</v>
      </c>
      <c r="R2176" s="30">
        <f t="shared" si="1042"/>
        <v>0</v>
      </c>
      <c r="S2176" s="8">
        <f t="shared" si="1043"/>
        <v>0</v>
      </c>
      <c r="T2176" s="122">
        <f t="shared" si="1022"/>
        <v>0.13059999999999999</v>
      </c>
      <c r="U2176" s="121">
        <f t="shared" si="1044"/>
        <v>4</v>
      </c>
      <c r="V2176" s="121">
        <v>252</v>
      </c>
      <c r="W2176" s="120">
        <f t="shared" si="1045"/>
        <v>1.001950288</v>
      </c>
      <c r="X2176" s="113">
        <f t="shared" si="1025"/>
        <v>3.1771346199999999</v>
      </c>
      <c r="Y2176" s="113">
        <f t="shared" si="1046"/>
        <v>0</v>
      </c>
      <c r="Z2176" s="125" t="str">
        <f t="shared" si="1023"/>
        <v>J=</v>
      </c>
      <c r="AA2176" s="118">
        <f t="shared" si="1024"/>
        <v>46349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>
        <f t="shared" si="1021"/>
        <v>46322</v>
      </c>
      <c r="B2177" s="113">
        <f t="shared" si="1028"/>
        <v>1633.3501827099999</v>
      </c>
      <c r="C2177" s="113">
        <f t="shared" si="1029"/>
        <v>1118.26761816</v>
      </c>
      <c r="D2177" s="114">
        <f t="shared" si="1030"/>
        <v>7245.38</v>
      </c>
      <c r="E2177" s="115">
        <f t="shared" si="1026"/>
        <v>7276.54</v>
      </c>
      <c r="F2177" s="116">
        <f t="shared" si="1027"/>
        <v>46285</v>
      </c>
      <c r="G2177" s="117">
        <f t="shared" si="1031"/>
        <v>4.3006716003852752E-3</v>
      </c>
      <c r="H2177" s="118">
        <f t="shared" si="1032"/>
        <v>46349</v>
      </c>
      <c r="I2177" s="118">
        <f t="shared" si="1033"/>
        <v>46349</v>
      </c>
      <c r="J2177" s="119">
        <f t="shared" si="1034"/>
        <v>22</v>
      </c>
      <c r="K2177" s="119">
        <f t="shared" si="1035"/>
        <v>5</v>
      </c>
      <c r="L2177" s="8">
        <f t="shared" si="1036"/>
        <v>1.0009758</v>
      </c>
      <c r="M2177" s="120">
        <f t="shared" si="1037"/>
        <v>1.0043006699999999</v>
      </c>
      <c r="N2177" s="120">
        <f t="shared" si="1038"/>
        <v>1.4556342333737673</v>
      </c>
      <c r="O2177" s="113">
        <f t="shared" si="1039"/>
        <v>1.45705464</v>
      </c>
      <c r="P2177" s="113">
        <f t="shared" si="1040"/>
        <v>1629.3770218</v>
      </c>
      <c r="Q2177" s="11">
        <f t="shared" si="1041"/>
        <v>0</v>
      </c>
      <c r="R2177" s="30">
        <f t="shared" si="1042"/>
        <v>0</v>
      </c>
      <c r="S2177" s="8">
        <f t="shared" si="1043"/>
        <v>0</v>
      </c>
      <c r="T2177" s="122">
        <f t="shared" si="1022"/>
        <v>0.13059999999999999</v>
      </c>
      <c r="U2177" s="121">
        <f t="shared" si="1044"/>
        <v>5</v>
      </c>
      <c r="V2177" s="121">
        <v>252</v>
      </c>
      <c r="W2177" s="120">
        <f t="shared" si="1045"/>
        <v>1.002438454</v>
      </c>
      <c r="X2177" s="113">
        <f t="shared" si="1025"/>
        <v>3.9731609099999998</v>
      </c>
      <c r="Y2177" s="113">
        <f t="shared" si="1046"/>
        <v>0</v>
      </c>
      <c r="Z2177" s="125" t="str">
        <f t="shared" si="1023"/>
        <v>J=</v>
      </c>
      <c r="AA2177" s="118">
        <f t="shared" si="1024"/>
        <v>46349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>
        <f t="shared" si="1021"/>
        <v>46323</v>
      </c>
      <c r="B2178" s="113">
        <f t="shared" si="1028"/>
        <v>1634.4647732600001</v>
      </c>
      <c r="C2178" s="113">
        <f t="shared" si="1029"/>
        <v>1118.26761816</v>
      </c>
      <c r="D2178" s="114">
        <f t="shared" si="1030"/>
        <v>7245.38</v>
      </c>
      <c r="E2178" s="115">
        <f t="shared" si="1026"/>
        <v>7276.54</v>
      </c>
      <c r="F2178" s="116">
        <f t="shared" si="1027"/>
        <v>46285</v>
      </c>
      <c r="G2178" s="117">
        <f t="shared" si="1031"/>
        <v>4.3006716003852752E-3</v>
      </c>
      <c r="H2178" s="118">
        <f t="shared" si="1032"/>
        <v>46349</v>
      </c>
      <c r="I2178" s="118">
        <f t="shared" si="1033"/>
        <v>46349</v>
      </c>
      <c r="J2178" s="119">
        <f t="shared" si="1034"/>
        <v>22</v>
      </c>
      <c r="K2178" s="119">
        <f t="shared" si="1035"/>
        <v>6</v>
      </c>
      <c r="L2178" s="8">
        <f t="shared" si="1036"/>
        <v>1.00117108</v>
      </c>
      <c r="M2178" s="120">
        <f t="shared" si="1037"/>
        <v>1.0043006699999999</v>
      </c>
      <c r="N2178" s="120">
        <f t="shared" si="1038"/>
        <v>1.4556342333737673</v>
      </c>
      <c r="O2178" s="113">
        <f t="shared" si="1039"/>
        <v>1.4573388899999999</v>
      </c>
      <c r="P2178" s="113">
        <f t="shared" si="1040"/>
        <v>1629.6948893700001</v>
      </c>
      <c r="Q2178" s="11">
        <f t="shared" si="1041"/>
        <v>0</v>
      </c>
      <c r="R2178" s="30">
        <f t="shared" si="1042"/>
        <v>0</v>
      </c>
      <c r="S2178" s="8">
        <f t="shared" si="1043"/>
        <v>0</v>
      </c>
      <c r="T2178" s="122">
        <f t="shared" si="1022"/>
        <v>0.13059999999999999</v>
      </c>
      <c r="U2178" s="121">
        <f t="shared" si="1044"/>
        <v>6</v>
      </c>
      <c r="V2178" s="121">
        <v>252</v>
      </c>
      <c r="W2178" s="120">
        <f t="shared" si="1045"/>
        <v>1.0029268570000001</v>
      </c>
      <c r="X2178" s="113">
        <f t="shared" si="1025"/>
        <v>4.76988389</v>
      </c>
      <c r="Y2178" s="113">
        <f t="shared" si="1046"/>
        <v>0</v>
      </c>
      <c r="Z2178" s="125" t="str">
        <f t="shared" si="1023"/>
        <v>J=</v>
      </c>
      <c r="AA2178" s="118">
        <f t="shared" si="1024"/>
        <v>46349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>
        <f t="shared" si="1021"/>
        <v>46324</v>
      </c>
      <c r="B2179" s="113">
        <f t="shared" si="1028"/>
        <v>1635.5801199800001</v>
      </c>
      <c r="C2179" s="113">
        <f t="shared" si="1029"/>
        <v>1118.26761816</v>
      </c>
      <c r="D2179" s="114">
        <f t="shared" si="1030"/>
        <v>7245.38</v>
      </c>
      <c r="E2179" s="115">
        <f t="shared" si="1026"/>
        <v>7276.54</v>
      </c>
      <c r="F2179" s="116">
        <f t="shared" si="1027"/>
        <v>46285</v>
      </c>
      <c r="G2179" s="117">
        <f t="shared" si="1031"/>
        <v>4.3006716003852752E-3</v>
      </c>
      <c r="H2179" s="118">
        <f t="shared" si="1032"/>
        <v>46349</v>
      </c>
      <c r="I2179" s="118">
        <f t="shared" si="1033"/>
        <v>46349</v>
      </c>
      <c r="J2179" s="119">
        <f t="shared" si="1034"/>
        <v>22</v>
      </c>
      <c r="K2179" s="119">
        <f t="shared" si="1035"/>
        <v>7</v>
      </c>
      <c r="L2179" s="8">
        <f t="shared" si="1036"/>
        <v>1.0013663900000001</v>
      </c>
      <c r="M2179" s="120">
        <f t="shared" si="1037"/>
        <v>1.0043006699999999</v>
      </c>
      <c r="N2179" s="120">
        <f t="shared" si="1038"/>
        <v>1.4556342333737673</v>
      </c>
      <c r="O2179" s="113">
        <f t="shared" si="1039"/>
        <v>1.4576231900000001</v>
      </c>
      <c r="P2179" s="113">
        <f t="shared" si="1040"/>
        <v>1630.01281285</v>
      </c>
      <c r="Q2179" s="11">
        <f t="shared" si="1041"/>
        <v>0</v>
      </c>
      <c r="R2179" s="30">
        <f t="shared" si="1042"/>
        <v>0</v>
      </c>
      <c r="S2179" s="8">
        <f t="shared" si="1043"/>
        <v>0</v>
      </c>
      <c r="T2179" s="122">
        <f t="shared" si="1022"/>
        <v>0.13059999999999999</v>
      </c>
      <c r="U2179" s="121">
        <f t="shared" si="1044"/>
        <v>7</v>
      </c>
      <c r="V2179" s="121">
        <v>252</v>
      </c>
      <c r="W2179" s="120">
        <f t="shared" si="1045"/>
        <v>1.0034154989999999</v>
      </c>
      <c r="X2179" s="113">
        <f t="shared" si="1025"/>
        <v>5.5673071299999997</v>
      </c>
      <c r="Y2179" s="113">
        <f t="shared" si="1046"/>
        <v>0</v>
      </c>
      <c r="Z2179" s="125" t="str">
        <f t="shared" si="1023"/>
        <v>J=</v>
      </c>
      <c r="AA2179" s="118">
        <f t="shared" si="1024"/>
        <v>46349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>
        <f t="shared" si="1021"/>
        <v>46325</v>
      </c>
      <c r="B2180" s="113">
        <f t="shared" si="1028"/>
        <v>1636.6962327800002</v>
      </c>
      <c r="C2180" s="113">
        <f t="shared" si="1029"/>
        <v>1118.26761816</v>
      </c>
      <c r="D2180" s="114">
        <f t="shared" si="1030"/>
        <v>7245.38</v>
      </c>
      <c r="E2180" s="115">
        <f t="shared" si="1026"/>
        <v>7276.54</v>
      </c>
      <c r="F2180" s="116">
        <f t="shared" si="1027"/>
        <v>46285</v>
      </c>
      <c r="G2180" s="117">
        <f t="shared" si="1031"/>
        <v>4.3006716003852752E-3</v>
      </c>
      <c r="H2180" s="118">
        <f t="shared" si="1032"/>
        <v>46349</v>
      </c>
      <c r="I2180" s="118">
        <f t="shared" si="1033"/>
        <v>46349</v>
      </c>
      <c r="J2180" s="119">
        <f t="shared" si="1034"/>
        <v>22</v>
      </c>
      <c r="K2180" s="119">
        <f t="shared" si="1035"/>
        <v>8</v>
      </c>
      <c r="L2180" s="8">
        <f t="shared" si="1036"/>
        <v>1.0015617400000001</v>
      </c>
      <c r="M2180" s="120">
        <f t="shared" si="1037"/>
        <v>1.0043006699999999</v>
      </c>
      <c r="N2180" s="120">
        <f t="shared" si="1038"/>
        <v>1.4556342333737673</v>
      </c>
      <c r="O2180" s="113">
        <f t="shared" si="1039"/>
        <v>1.4579075500000001</v>
      </c>
      <c r="P2180" s="113">
        <f t="shared" si="1040"/>
        <v>1630.3308034300001</v>
      </c>
      <c r="Q2180" s="11">
        <f t="shared" si="1041"/>
        <v>0</v>
      </c>
      <c r="R2180" s="30">
        <f t="shared" si="1042"/>
        <v>0</v>
      </c>
      <c r="S2180" s="8">
        <f t="shared" si="1043"/>
        <v>0</v>
      </c>
      <c r="T2180" s="122">
        <f t="shared" si="1022"/>
        <v>0.13059999999999999</v>
      </c>
      <c r="U2180" s="121">
        <f t="shared" si="1044"/>
        <v>8</v>
      </c>
      <c r="V2180" s="121">
        <v>252</v>
      </c>
      <c r="W2180" s="120">
        <f t="shared" si="1045"/>
        <v>1.003904379</v>
      </c>
      <c r="X2180" s="113">
        <f t="shared" si="1025"/>
        <v>6.3654293500000003</v>
      </c>
      <c r="Y2180" s="113">
        <f t="shared" si="1046"/>
        <v>0</v>
      </c>
      <c r="Z2180" s="125" t="str">
        <f t="shared" si="1023"/>
        <v>J=</v>
      </c>
      <c r="AA2180" s="118">
        <f t="shared" si="1024"/>
        <v>46349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>
        <f t="shared" si="1021"/>
        <v>46326</v>
      </c>
      <c r="B2181" s="113">
        <f t="shared" si="1028"/>
        <v>1637.81311198</v>
      </c>
      <c r="C2181" s="113">
        <f t="shared" si="1029"/>
        <v>1118.26761816</v>
      </c>
      <c r="D2181" s="114">
        <f t="shared" si="1030"/>
        <v>7245.38</v>
      </c>
      <c r="E2181" s="115">
        <f t="shared" si="1026"/>
        <v>7276.54</v>
      </c>
      <c r="F2181" s="116">
        <f t="shared" si="1027"/>
        <v>46285</v>
      </c>
      <c r="G2181" s="117">
        <f t="shared" si="1031"/>
        <v>4.3006716003852752E-3</v>
      </c>
      <c r="H2181" s="118">
        <f t="shared" si="1032"/>
        <v>46349</v>
      </c>
      <c r="I2181" s="118">
        <f t="shared" si="1033"/>
        <v>46349</v>
      </c>
      <c r="J2181" s="119">
        <f t="shared" si="1034"/>
        <v>22</v>
      </c>
      <c r="K2181" s="119">
        <f t="shared" si="1035"/>
        <v>9</v>
      </c>
      <c r="L2181" s="8">
        <f t="shared" si="1036"/>
        <v>1.0017571300000001</v>
      </c>
      <c r="M2181" s="120">
        <f t="shared" si="1037"/>
        <v>1.0043006699999999</v>
      </c>
      <c r="N2181" s="120">
        <f t="shared" si="1038"/>
        <v>1.4556342333737673</v>
      </c>
      <c r="O2181" s="113">
        <f t="shared" si="1039"/>
        <v>1.4581919699999999</v>
      </c>
      <c r="P2181" s="113">
        <f t="shared" si="1040"/>
        <v>1630.6488611100001</v>
      </c>
      <c r="Q2181" s="11">
        <f t="shared" si="1041"/>
        <v>0</v>
      </c>
      <c r="R2181" s="30">
        <f t="shared" si="1042"/>
        <v>0</v>
      </c>
      <c r="S2181" s="8">
        <f t="shared" si="1043"/>
        <v>0</v>
      </c>
      <c r="T2181" s="122">
        <f t="shared" si="1022"/>
        <v>0.13059999999999999</v>
      </c>
      <c r="U2181" s="121">
        <f t="shared" si="1044"/>
        <v>9</v>
      </c>
      <c r="V2181" s="121">
        <v>252</v>
      </c>
      <c r="W2181" s="120">
        <f t="shared" si="1045"/>
        <v>1.0043934969999999</v>
      </c>
      <c r="X2181" s="113">
        <f t="shared" si="1025"/>
        <v>7.16425087</v>
      </c>
      <c r="Y2181" s="113">
        <f t="shared" si="1046"/>
        <v>0</v>
      </c>
      <c r="Z2181" s="125" t="str">
        <f t="shared" si="1023"/>
        <v>J=</v>
      </c>
      <c r="AA2181" s="118">
        <f t="shared" si="1024"/>
        <v>46349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>
        <f t="shared" si="1021"/>
        <v>46327</v>
      </c>
      <c r="B2182" s="113">
        <f t="shared" si="1028"/>
        <v>1637.81311198</v>
      </c>
      <c r="C2182" s="113">
        <f t="shared" si="1029"/>
        <v>1118.26761816</v>
      </c>
      <c r="D2182" s="114">
        <f t="shared" si="1030"/>
        <v>7245.38</v>
      </c>
      <c r="E2182" s="115">
        <f t="shared" si="1026"/>
        <v>7276.54</v>
      </c>
      <c r="F2182" s="116">
        <f t="shared" si="1027"/>
        <v>46285</v>
      </c>
      <c r="G2182" s="117">
        <f t="shared" si="1031"/>
        <v>4.3006716003852752E-3</v>
      </c>
      <c r="H2182" s="118">
        <f t="shared" si="1032"/>
        <v>46349</v>
      </c>
      <c r="I2182" s="118">
        <f t="shared" si="1033"/>
        <v>46349</v>
      </c>
      <c r="J2182" s="119">
        <f t="shared" si="1034"/>
        <v>22</v>
      </c>
      <c r="K2182" s="119">
        <f t="shared" si="1035"/>
        <v>9</v>
      </c>
      <c r="L2182" s="8">
        <f t="shared" si="1036"/>
        <v>1.0017571300000001</v>
      </c>
      <c r="M2182" s="120">
        <f t="shared" si="1037"/>
        <v>1.0043006699999999</v>
      </c>
      <c r="N2182" s="120">
        <f t="shared" si="1038"/>
        <v>1.4556342333737673</v>
      </c>
      <c r="O2182" s="113">
        <f t="shared" si="1039"/>
        <v>1.4581919699999999</v>
      </c>
      <c r="P2182" s="113">
        <f t="shared" si="1040"/>
        <v>1630.6488611100001</v>
      </c>
      <c r="Q2182" s="11">
        <f t="shared" si="1041"/>
        <v>0</v>
      </c>
      <c r="R2182" s="30">
        <f t="shared" si="1042"/>
        <v>0</v>
      </c>
      <c r="S2182" s="8">
        <f t="shared" si="1043"/>
        <v>0</v>
      </c>
      <c r="T2182" s="122">
        <f t="shared" si="1022"/>
        <v>0.13059999999999999</v>
      </c>
      <c r="U2182" s="121">
        <f t="shared" si="1044"/>
        <v>9</v>
      </c>
      <c r="V2182" s="121">
        <v>252</v>
      </c>
      <c r="W2182" s="120">
        <f t="shared" si="1045"/>
        <v>1.0043934969999999</v>
      </c>
      <c r="X2182" s="113">
        <f t="shared" si="1025"/>
        <v>7.16425087</v>
      </c>
      <c r="Y2182" s="113">
        <f t="shared" si="1046"/>
        <v>0</v>
      </c>
      <c r="Z2182" s="125" t="str">
        <f t="shared" si="1023"/>
        <v>J=</v>
      </c>
      <c r="AA2182" s="118">
        <f t="shared" si="1024"/>
        <v>46349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>
        <f t="shared" si="1021"/>
        <v>46328</v>
      </c>
      <c r="B2183" s="113">
        <f t="shared" si="1028"/>
        <v>1637.81311198</v>
      </c>
      <c r="C2183" s="113">
        <f t="shared" si="1029"/>
        <v>1118.26761816</v>
      </c>
      <c r="D2183" s="114">
        <f t="shared" si="1030"/>
        <v>7245.38</v>
      </c>
      <c r="E2183" s="115">
        <f t="shared" si="1026"/>
        <v>7276.54</v>
      </c>
      <c r="F2183" s="116">
        <f t="shared" si="1027"/>
        <v>46285</v>
      </c>
      <c r="G2183" s="117">
        <f t="shared" si="1031"/>
        <v>4.3006716003852752E-3</v>
      </c>
      <c r="H2183" s="118">
        <f t="shared" si="1032"/>
        <v>46349</v>
      </c>
      <c r="I2183" s="118">
        <f t="shared" si="1033"/>
        <v>46349</v>
      </c>
      <c r="J2183" s="119">
        <f t="shared" si="1034"/>
        <v>22</v>
      </c>
      <c r="K2183" s="119">
        <f t="shared" si="1035"/>
        <v>9</v>
      </c>
      <c r="L2183" s="8">
        <f t="shared" si="1036"/>
        <v>1.0017571300000001</v>
      </c>
      <c r="M2183" s="120">
        <f t="shared" si="1037"/>
        <v>1.0043006699999999</v>
      </c>
      <c r="N2183" s="120">
        <f t="shared" si="1038"/>
        <v>1.4556342333737673</v>
      </c>
      <c r="O2183" s="113">
        <f t="shared" si="1039"/>
        <v>1.4581919699999999</v>
      </c>
      <c r="P2183" s="113">
        <f t="shared" si="1040"/>
        <v>1630.6488611100001</v>
      </c>
      <c r="Q2183" s="11">
        <f t="shared" si="1041"/>
        <v>0</v>
      </c>
      <c r="R2183" s="30">
        <f t="shared" si="1042"/>
        <v>0</v>
      </c>
      <c r="S2183" s="8">
        <f t="shared" si="1043"/>
        <v>0</v>
      </c>
      <c r="T2183" s="122">
        <f t="shared" si="1022"/>
        <v>0.13059999999999999</v>
      </c>
      <c r="U2183" s="121">
        <f t="shared" si="1044"/>
        <v>9</v>
      </c>
      <c r="V2183" s="121">
        <v>252</v>
      </c>
      <c r="W2183" s="120">
        <f t="shared" si="1045"/>
        <v>1.0043934969999999</v>
      </c>
      <c r="X2183" s="113">
        <f t="shared" si="1025"/>
        <v>7.16425087</v>
      </c>
      <c r="Y2183" s="113">
        <f t="shared" si="1046"/>
        <v>0</v>
      </c>
      <c r="Z2183" s="125" t="str">
        <f t="shared" si="1023"/>
        <v>J=</v>
      </c>
      <c r="AA2183" s="118">
        <f t="shared" si="1024"/>
        <v>46349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>
        <f t="shared" si="1021"/>
        <v>46329</v>
      </c>
      <c r="B2184" s="113">
        <f t="shared" si="1028"/>
        <v>1637.81311198</v>
      </c>
      <c r="C2184" s="113">
        <f t="shared" si="1029"/>
        <v>1118.26761816</v>
      </c>
      <c r="D2184" s="114">
        <f t="shared" si="1030"/>
        <v>7245.38</v>
      </c>
      <c r="E2184" s="115">
        <f t="shared" si="1026"/>
        <v>7276.54</v>
      </c>
      <c r="F2184" s="116">
        <f t="shared" si="1027"/>
        <v>46285</v>
      </c>
      <c r="G2184" s="117">
        <f t="shared" si="1031"/>
        <v>4.3006716003852752E-3</v>
      </c>
      <c r="H2184" s="118">
        <f t="shared" si="1032"/>
        <v>46349</v>
      </c>
      <c r="I2184" s="118">
        <f t="shared" si="1033"/>
        <v>46349</v>
      </c>
      <c r="J2184" s="119">
        <f t="shared" si="1034"/>
        <v>22</v>
      </c>
      <c r="K2184" s="119">
        <f t="shared" si="1035"/>
        <v>9</v>
      </c>
      <c r="L2184" s="8">
        <f t="shared" si="1036"/>
        <v>1.0017571300000001</v>
      </c>
      <c r="M2184" s="120">
        <f t="shared" si="1037"/>
        <v>1.0043006699999999</v>
      </c>
      <c r="N2184" s="120">
        <f t="shared" si="1038"/>
        <v>1.4556342333737673</v>
      </c>
      <c r="O2184" s="113">
        <f t="shared" si="1039"/>
        <v>1.4581919699999999</v>
      </c>
      <c r="P2184" s="113">
        <f t="shared" si="1040"/>
        <v>1630.6488611100001</v>
      </c>
      <c r="Q2184" s="11">
        <f t="shared" si="1041"/>
        <v>0</v>
      </c>
      <c r="R2184" s="30">
        <f t="shared" si="1042"/>
        <v>0</v>
      </c>
      <c r="S2184" s="8">
        <f t="shared" si="1043"/>
        <v>0</v>
      </c>
      <c r="T2184" s="122">
        <f t="shared" si="1022"/>
        <v>0.13059999999999999</v>
      </c>
      <c r="U2184" s="121">
        <f t="shared" si="1044"/>
        <v>9</v>
      </c>
      <c r="V2184" s="121">
        <v>252</v>
      </c>
      <c r="W2184" s="120">
        <f t="shared" si="1045"/>
        <v>1.0043934969999999</v>
      </c>
      <c r="X2184" s="113">
        <f t="shared" si="1025"/>
        <v>7.16425087</v>
      </c>
      <c r="Y2184" s="113">
        <f t="shared" si="1046"/>
        <v>0</v>
      </c>
      <c r="Z2184" s="125" t="str">
        <f t="shared" si="1023"/>
        <v>J=</v>
      </c>
      <c r="AA2184" s="118">
        <f t="shared" si="1024"/>
        <v>46349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>
        <f t="shared" si="1021"/>
        <v>46330</v>
      </c>
      <c r="B2185" s="113">
        <f t="shared" si="1028"/>
        <v>1638.9307466800001</v>
      </c>
      <c r="C2185" s="113">
        <f t="shared" si="1029"/>
        <v>1118.26761816</v>
      </c>
      <c r="D2185" s="114">
        <f t="shared" si="1030"/>
        <v>7245.38</v>
      </c>
      <c r="E2185" s="115">
        <f t="shared" si="1026"/>
        <v>7276.54</v>
      </c>
      <c r="F2185" s="116">
        <f t="shared" si="1027"/>
        <v>46285</v>
      </c>
      <c r="G2185" s="117">
        <f t="shared" si="1031"/>
        <v>4.3006716003852752E-3</v>
      </c>
      <c r="H2185" s="118">
        <f t="shared" si="1032"/>
        <v>46349</v>
      </c>
      <c r="I2185" s="118">
        <f t="shared" si="1033"/>
        <v>46349</v>
      </c>
      <c r="J2185" s="119">
        <f t="shared" si="1034"/>
        <v>22</v>
      </c>
      <c r="K2185" s="119">
        <f t="shared" si="1035"/>
        <v>10</v>
      </c>
      <c r="L2185" s="8">
        <f t="shared" si="1036"/>
        <v>1.0019525600000001</v>
      </c>
      <c r="M2185" s="120">
        <f t="shared" si="1037"/>
        <v>1.0043006699999999</v>
      </c>
      <c r="N2185" s="120">
        <f t="shared" si="1038"/>
        <v>1.4556342333737673</v>
      </c>
      <c r="O2185" s="113">
        <f t="shared" si="1039"/>
        <v>1.4584764400000001</v>
      </c>
      <c r="P2185" s="113">
        <f t="shared" si="1040"/>
        <v>1630.9669747</v>
      </c>
      <c r="Q2185" s="11">
        <f t="shared" si="1041"/>
        <v>0</v>
      </c>
      <c r="R2185" s="30">
        <f t="shared" si="1042"/>
        <v>0</v>
      </c>
      <c r="S2185" s="8">
        <f t="shared" si="1043"/>
        <v>0</v>
      </c>
      <c r="T2185" s="122">
        <f t="shared" si="1022"/>
        <v>0.13059999999999999</v>
      </c>
      <c r="U2185" s="121">
        <f t="shared" si="1044"/>
        <v>10</v>
      </c>
      <c r="V2185" s="121">
        <v>252</v>
      </c>
      <c r="W2185" s="120">
        <f t="shared" si="1045"/>
        <v>1.004882853</v>
      </c>
      <c r="X2185" s="113">
        <f t="shared" si="1025"/>
        <v>7.9637719799999998</v>
      </c>
      <c r="Y2185" s="113">
        <f t="shared" si="1046"/>
        <v>0</v>
      </c>
      <c r="Z2185" s="125" t="str">
        <f t="shared" si="1023"/>
        <v>J=</v>
      </c>
      <c r="AA2185" s="118">
        <f t="shared" si="1024"/>
        <v>46349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>
        <f t="shared" si="1021"/>
        <v>46331</v>
      </c>
      <c r="B2186" s="113">
        <f t="shared" si="1028"/>
        <v>1640.0491388100002</v>
      </c>
      <c r="C2186" s="113">
        <f t="shared" si="1029"/>
        <v>1118.26761816</v>
      </c>
      <c r="D2186" s="114">
        <f t="shared" si="1030"/>
        <v>7245.38</v>
      </c>
      <c r="E2186" s="115">
        <f t="shared" si="1026"/>
        <v>7276.54</v>
      </c>
      <c r="F2186" s="116">
        <f t="shared" si="1027"/>
        <v>46285</v>
      </c>
      <c r="G2186" s="117">
        <f t="shared" si="1031"/>
        <v>4.3006716003852752E-3</v>
      </c>
      <c r="H2186" s="118">
        <f t="shared" si="1032"/>
        <v>46349</v>
      </c>
      <c r="I2186" s="118">
        <f t="shared" si="1033"/>
        <v>46349</v>
      </c>
      <c r="J2186" s="119">
        <f t="shared" si="1034"/>
        <v>22</v>
      </c>
      <c r="K2186" s="119">
        <f t="shared" si="1035"/>
        <v>11</v>
      </c>
      <c r="L2186" s="8">
        <f t="shared" si="1036"/>
        <v>1.0021480199999999</v>
      </c>
      <c r="M2186" s="120">
        <f t="shared" si="1037"/>
        <v>1.0043006699999999</v>
      </c>
      <c r="N2186" s="120">
        <f t="shared" si="1038"/>
        <v>1.4556342333737673</v>
      </c>
      <c r="O2186" s="113">
        <f t="shared" si="1039"/>
        <v>1.45876096</v>
      </c>
      <c r="P2186" s="113">
        <f t="shared" si="1040"/>
        <v>1631.2851442000001</v>
      </c>
      <c r="Q2186" s="11">
        <f t="shared" si="1041"/>
        <v>0</v>
      </c>
      <c r="R2186" s="30">
        <f t="shared" si="1042"/>
        <v>0</v>
      </c>
      <c r="S2186" s="8">
        <f t="shared" si="1043"/>
        <v>0</v>
      </c>
      <c r="T2186" s="122">
        <f t="shared" si="1022"/>
        <v>0.13059999999999999</v>
      </c>
      <c r="U2186" s="121">
        <f t="shared" si="1044"/>
        <v>11</v>
      </c>
      <c r="V2186" s="121">
        <v>252</v>
      </c>
      <c r="W2186" s="120">
        <f t="shared" si="1045"/>
        <v>1.0053724479999999</v>
      </c>
      <c r="X2186" s="113">
        <f t="shared" si="1025"/>
        <v>8.7639946099999992</v>
      </c>
      <c r="Y2186" s="113">
        <f t="shared" si="1046"/>
        <v>0</v>
      </c>
      <c r="Z2186" s="125" t="str">
        <f t="shared" si="1023"/>
        <v>J=</v>
      </c>
      <c r="AA2186" s="118">
        <f t="shared" si="1024"/>
        <v>46349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>
        <f t="shared" ref="A2187:A2250" si="1047">(A2186+1)</f>
        <v>46332</v>
      </c>
      <c r="B2187" s="113">
        <f t="shared" si="1028"/>
        <v>1641.1683095399999</v>
      </c>
      <c r="C2187" s="113">
        <f t="shared" si="1029"/>
        <v>1118.26761816</v>
      </c>
      <c r="D2187" s="114">
        <f t="shared" si="1030"/>
        <v>7245.38</v>
      </c>
      <c r="E2187" s="115">
        <f t="shared" si="1026"/>
        <v>7276.54</v>
      </c>
      <c r="F2187" s="116">
        <f t="shared" si="1027"/>
        <v>46285</v>
      </c>
      <c r="G2187" s="117">
        <f t="shared" si="1031"/>
        <v>4.3006716003852752E-3</v>
      </c>
      <c r="H2187" s="118">
        <f t="shared" si="1032"/>
        <v>46349</v>
      </c>
      <c r="I2187" s="118">
        <f t="shared" si="1033"/>
        <v>46349</v>
      </c>
      <c r="J2187" s="119">
        <f t="shared" si="1034"/>
        <v>22</v>
      </c>
      <c r="K2187" s="119">
        <f t="shared" si="1035"/>
        <v>12</v>
      </c>
      <c r="L2187" s="8">
        <f t="shared" si="1036"/>
        <v>1.0023435300000001</v>
      </c>
      <c r="M2187" s="120">
        <f t="shared" si="1037"/>
        <v>1.0043006699999999</v>
      </c>
      <c r="N2187" s="120">
        <f t="shared" si="1038"/>
        <v>1.4556342333737673</v>
      </c>
      <c r="O2187" s="113">
        <f t="shared" si="1039"/>
        <v>1.4590455499999999</v>
      </c>
      <c r="P2187" s="113">
        <f t="shared" si="1040"/>
        <v>1631.60339198</v>
      </c>
      <c r="Q2187" s="11">
        <f t="shared" si="1041"/>
        <v>0</v>
      </c>
      <c r="R2187" s="30">
        <f t="shared" si="1042"/>
        <v>0</v>
      </c>
      <c r="S2187" s="8">
        <f t="shared" si="1043"/>
        <v>0</v>
      </c>
      <c r="T2187" s="122">
        <f t="shared" ref="T2187:T2250" si="1048">(T2186)</f>
        <v>0.13059999999999999</v>
      </c>
      <c r="U2187" s="121">
        <f t="shared" si="1044"/>
        <v>12</v>
      </c>
      <c r="V2187" s="121">
        <v>252</v>
      </c>
      <c r="W2187" s="120">
        <f t="shared" si="1045"/>
        <v>1.005862281</v>
      </c>
      <c r="X2187" s="113">
        <f t="shared" si="1025"/>
        <v>9.5649175599999996</v>
      </c>
      <c r="Y2187" s="113">
        <f t="shared" si="1046"/>
        <v>0</v>
      </c>
      <c r="Z2187" s="125" t="str">
        <f t="shared" si="1023"/>
        <v>J=</v>
      </c>
      <c r="AA2187" s="118">
        <f t="shared" si="1024"/>
        <v>46349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>
        <f t="shared" si="1047"/>
        <v>46333</v>
      </c>
      <c r="B2188" s="113">
        <f t="shared" si="1028"/>
        <v>1642.28823835</v>
      </c>
      <c r="C2188" s="113">
        <f t="shared" si="1029"/>
        <v>1118.26761816</v>
      </c>
      <c r="D2188" s="114">
        <f t="shared" si="1030"/>
        <v>7245.38</v>
      </c>
      <c r="E2188" s="115">
        <f t="shared" si="1026"/>
        <v>7276.54</v>
      </c>
      <c r="F2188" s="116">
        <f t="shared" si="1027"/>
        <v>46285</v>
      </c>
      <c r="G2188" s="117">
        <f t="shared" si="1031"/>
        <v>4.3006716003852752E-3</v>
      </c>
      <c r="H2188" s="118">
        <f t="shared" si="1032"/>
        <v>46349</v>
      </c>
      <c r="I2188" s="118">
        <f t="shared" si="1033"/>
        <v>46349</v>
      </c>
      <c r="J2188" s="119">
        <f t="shared" si="1034"/>
        <v>22</v>
      </c>
      <c r="K2188" s="119">
        <f t="shared" si="1035"/>
        <v>13</v>
      </c>
      <c r="L2188" s="8">
        <f t="shared" si="1036"/>
        <v>1.0025390700000001</v>
      </c>
      <c r="M2188" s="120">
        <f t="shared" si="1037"/>
        <v>1.0043006699999999</v>
      </c>
      <c r="N2188" s="120">
        <f t="shared" si="1038"/>
        <v>1.4556342333737673</v>
      </c>
      <c r="O2188" s="113">
        <f t="shared" si="1039"/>
        <v>1.45933019</v>
      </c>
      <c r="P2188" s="113">
        <f t="shared" si="1040"/>
        <v>1631.9216956800001</v>
      </c>
      <c r="Q2188" s="11">
        <f t="shared" si="1041"/>
        <v>0</v>
      </c>
      <c r="R2188" s="30">
        <f t="shared" si="1042"/>
        <v>0</v>
      </c>
      <c r="S2188" s="8">
        <f t="shared" si="1043"/>
        <v>0</v>
      </c>
      <c r="T2188" s="122">
        <f t="shared" si="1048"/>
        <v>0.13059999999999999</v>
      </c>
      <c r="U2188" s="121">
        <f t="shared" si="1044"/>
        <v>13</v>
      </c>
      <c r="V2188" s="121">
        <v>252</v>
      </c>
      <c r="W2188" s="120">
        <f t="shared" si="1045"/>
        <v>1.006352353</v>
      </c>
      <c r="X2188" s="113">
        <f t="shared" si="1025"/>
        <v>10.366542669999999</v>
      </c>
      <c r="Y2188" s="113">
        <f t="shared" si="1046"/>
        <v>0</v>
      </c>
      <c r="Z2188" s="125" t="str">
        <f t="shared" ref="Z2188:Z2251" si="1049">IF($Q2187&gt;0,VLOOKUP($A2187,$AD$10:$AM$170,9),Z2187)</f>
        <v>J=</v>
      </c>
      <c r="AA2188" s="118">
        <f t="shared" ref="AA2188:AA2251" si="1050">IF($Q2187&gt;0,VLOOKUP($A2187,$AD$10:$AM$170,10),AA2187)</f>
        <v>46349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>
        <f t="shared" si="1047"/>
        <v>46334</v>
      </c>
      <c r="B2189" s="113">
        <f t="shared" si="1028"/>
        <v>1642.28823835</v>
      </c>
      <c r="C2189" s="113">
        <f t="shared" si="1029"/>
        <v>1118.26761816</v>
      </c>
      <c r="D2189" s="114">
        <f t="shared" si="1030"/>
        <v>7245.38</v>
      </c>
      <c r="E2189" s="115">
        <f t="shared" si="1026"/>
        <v>7276.54</v>
      </c>
      <c r="F2189" s="116">
        <f t="shared" si="1027"/>
        <v>46285</v>
      </c>
      <c r="G2189" s="117">
        <f t="shared" si="1031"/>
        <v>4.3006716003852752E-3</v>
      </c>
      <c r="H2189" s="118">
        <f t="shared" si="1032"/>
        <v>46349</v>
      </c>
      <c r="I2189" s="118">
        <f t="shared" si="1033"/>
        <v>46349</v>
      </c>
      <c r="J2189" s="119">
        <f t="shared" si="1034"/>
        <v>22</v>
      </c>
      <c r="K2189" s="119">
        <f t="shared" si="1035"/>
        <v>13</v>
      </c>
      <c r="L2189" s="8">
        <f t="shared" si="1036"/>
        <v>1.0025390700000001</v>
      </c>
      <c r="M2189" s="120">
        <f t="shared" si="1037"/>
        <v>1.0043006699999999</v>
      </c>
      <c r="N2189" s="120">
        <f t="shared" si="1038"/>
        <v>1.4556342333737673</v>
      </c>
      <c r="O2189" s="113">
        <f t="shared" si="1039"/>
        <v>1.45933019</v>
      </c>
      <c r="P2189" s="113">
        <f t="shared" si="1040"/>
        <v>1631.9216956800001</v>
      </c>
      <c r="Q2189" s="11">
        <f t="shared" si="1041"/>
        <v>0</v>
      </c>
      <c r="R2189" s="30">
        <f t="shared" si="1042"/>
        <v>0</v>
      </c>
      <c r="S2189" s="8">
        <f t="shared" si="1043"/>
        <v>0</v>
      </c>
      <c r="T2189" s="122">
        <f t="shared" si="1048"/>
        <v>0.13059999999999999</v>
      </c>
      <c r="U2189" s="121">
        <f t="shared" si="1044"/>
        <v>13</v>
      </c>
      <c r="V2189" s="121">
        <v>252</v>
      </c>
      <c r="W2189" s="120">
        <f t="shared" si="1045"/>
        <v>1.006352353</v>
      </c>
      <c r="X2189" s="113">
        <f t="shared" si="1025"/>
        <v>10.366542669999999</v>
      </c>
      <c r="Y2189" s="113">
        <f t="shared" si="1046"/>
        <v>0</v>
      </c>
      <c r="Z2189" s="125" t="str">
        <f t="shared" si="1049"/>
        <v>J=</v>
      </c>
      <c r="AA2189" s="118">
        <f t="shared" si="1050"/>
        <v>46349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>
        <f t="shared" si="1047"/>
        <v>46335</v>
      </c>
      <c r="B2190" s="113">
        <f t="shared" si="1028"/>
        <v>1642.28823835</v>
      </c>
      <c r="C2190" s="113">
        <f t="shared" si="1029"/>
        <v>1118.26761816</v>
      </c>
      <c r="D2190" s="114">
        <f t="shared" si="1030"/>
        <v>7245.38</v>
      </c>
      <c r="E2190" s="115">
        <f t="shared" si="1026"/>
        <v>7276.54</v>
      </c>
      <c r="F2190" s="116">
        <f t="shared" si="1027"/>
        <v>46285</v>
      </c>
      <c r="G2190" s="117">
        <f t="shared" si="1031"/>
        <v>4.3006716003852752E-3</v>
      </c>
      <c r="H2190" s="118">
        <f t="shared" si="1032"/>
        <v>46349</v>
      </c>
      <c r="I2190" s="118">
        <f t="shared" si="1033"/>
        <v>46349</v>
      </c>
      <c r="J2190" s="119">
        <f t="shared" si="1034"/>
        <v>22</v>
      </c>
      <c r="K2190" s="119">
        <f t="shared" si="1035"/>
        <v>13</v>
      </c>
      <c r="L2190" s="8">
        <f t="shared" si="1036"/>
        <v>1.0025390700000001</v>
      </c>
      <c r="M2190" s="120">
        <f t="shared" si="1037"/>
        <v>1.0043006699999999</v>
      </c>
      <c r="N2190" s="120">
        <f t="shared" si="1038"/>
        <v>1.4556342333737673</v>
      </c>
      <c r="O2190" s="113">
        <f t="shared" si="1039"/>
        <v>1.45933019</v>
      </c>
      <c r="P2190" s="113">
        <f t="shared" si="1040"/>
        <v>1631.9216956800001</v>
      </c>
      <c r="Q2190" s="11">
        <f t="shared" si="1041"/>
        <v>0</v>
      </c>
      <c r="R2190" s="30">
        <f t="shared" si="1042"/>
        <v>0</v>
      </c>
      <c r="S2190" s="8">
        <f t="shared" si="1043"/>
        <v>0</v>
      </c>
      <c r="T2190" s="122">
        <f t="shared" si="1048"/>
        <v>0.13059999999999999</v>
      </c>
      <c r="U2190" s="121">
        <f t="shared" si="1044"/>
        <v>13</v>
      </c>
      <c r="V2190" s="121">
        <v>252</v>
      </c>
      <c r="W2190" s="120">
        <f t="shared" si="1045"/>
        <v>1.006352353</v>
      </c>
      <c r="X2190" s="113">
        <f t="shared" si="1025"/>
        <v>10.366542669999999</v>
      </c>
      <c r="Y2190" s="113">
        <f t="shared" si="1046"/>
        <v>0</v>
      </c>
      <c r="Z2190" s="125" t="str">
        <f t="shared" si="1049"/>
        <v>J=</v>
      </c>
      <c r="AA2190" s="118">
        <f t="shared" si="1050"/>
        <v>46349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>
        <f t="shared" si="1047"/>
        <v>46336</v>
      </c>
      <c r="B2191" s="113">
        <f t="shared" si="1028"/>
        <v>1643.4089255399999</v>
      </c>
      <c r="C2191" s="113">
        <f t="shared" si="1029"/>
        <v>1118.26761816</v>
      </c>
      <c r="D2191" s="114">
        <f t="shared" si="1030"/>
        <v>7245.38</v>
      </c>
      <c r="E2191" s="115">
        <f t="shared" si="1026"/>
        <v>7276.54</v>
      </c>
      <c r="F2191" s="116">
        <f t="shared" si="1027"/>
        <v>46285</v>
      </c>
      <c r="G2191" s="117">
        <f t="shared" si="1031"/>
        <v>4.3006716003852752E-3</v>
      </c>
      <c r="H2191" s="118">
        <f t="shared" si="1032"/>
        <v>46349</v>
      </c>
      <c r="I2191" s="118">
        <f t="shared" si="1033"/>
        <v>46349</v>
      </c>
      <c r="J2191" s="119">
        <f t="shared" si="1034"/>
        <v>22</v>
      </c>
      <c r="K2191" s="119">
        <f t="shared" si="1035"/>
        <v>14</v>
      </c>
      <c r="L2191" s="8">
        <f t="shared" si="1036"/>
        <v>1.0027346500000001</v>
      </c>
      <c r="M2191" s="120">
        <f t="shared" si="1037"/>
        <v>1.0043006699999999</v>
      </c>
      <c r="N2191" s="120">
        <f t="shared" si="1038"/>
        <v>1.4556342333737673</v>
      </c>
      <c r="O2191" s="113">
        <f t="shared" si="1039"/>
        <v>1.4596148799999999</v>
      </c>
      <c r="P2191" s="113">
        <f t="shared" si="1040"/>
        <v>1632.24005528</v>
      </c>
      <c r="Q2191" s="11">
        <f t="shared" si="1041"/>
        <v>0</v>
      </c>
      <c r="R2191" s="30">
        <f t="shared" si="1042"/>
        <v>0</v>
      </c>
      <c r="S2191" s="8">
        <f t="shared" si="1043"/>
        <v>0</v>
      </c>
      <c r="T2191" s="122">
        <f t="shared" si="1048"/>
        <v>0.13059999999999999</v>
      </c>
      <c r="U2191" s="121">
        <f t="shared" si="1044"/>
        <v>14</v>
      </c>
      <c r="V2191" s="121">
        <v>252</v>
      </c>
      <c r="W2191" s="120">
        <f t="shared" si="1045"/>
        <v>1.0068426640000001</v>
      </c>
      <c r="X2191" s="113">
        <f t="shared" si="1025"/>
        <v>11.16887026</v>
      </c>
      <c r="Y2191" s="113">
        <f t="shared" si="1046"/>
        <v>0</v>
      </c>
      <c r="Z2191" s="125" t="str">
        <f t="shared" si="1049"/>
        <v>J=</v>
      </c>
      <c r="AA2191" s="118">
        <f t="shared" si="1050"/>
        <v>46349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>
        <f t="shared" si="1047"/>
        <v>46337</v>
      </c>
      <c r="B2192" s="113">
        <f t="shared" si="1028"/>
        <v>1644.53038107</v>
      </c>
      <c r="C2192" s="113">
        <f t="shared" si="1029"/>
        <v>1118.26761816</v>
      </c>
      <c r="D2192" s="114">
        <f t="shared" si="1030"/>
        <v>7245.38</v>
      </c>
      <c r="E2192" s="115">
        <f t="shared" si="1026"/>
        <v>7276.54</v>
      </c>
      <c r="F2192" s="116">
        <f t="shared" si="1027"/>
        <v>46285</v>
      </c>
      <c r="G2192" s="117">
        <f t="shared" si="1031"/>
        <v>4.3006716003852752E-3</v>
      </c>
      <c r="H2192" s="118">
        <f t="shared" si="1032"/>
        <v>46349</v>
      </c>
      <c r="I2192" s="118">
        <f t="shared" si="1033"/>
        <v>46349</v>
      </c>
      <c r="J2192" s="119">
        <f t="shared" si="1034"/>
        <v>22</v>
      </c>
      <c r="K2192" s="119">
        <f t="shared" si="1035"/>
        <v>15</v>
      </c>
      <c r="L2192" s="8">
        <f t="shared" si="1036"/>
        <v>1.00293027</v>
      </c>
      <c r="M2192" s="120">
        <f t="shared" si="1037"/>
        <v>1.0043006699999999</v>
      </c>
      <c r="N2192" s="120">
        <f t="shared" si="1038"/>
        <v>1.4556342333737673</v>
      </c>
      <c r="O2192" s="113">
        <f t="shared" si="1039"/>
        <v>1.45989963</v>
      </c>
      <c r="P2192" s="113">
        <f t="shared" si="1040"/>
        <v>1632.55848199</v>
      </c>
      <c r="Q2192" s="11">
        <f t="shared" si="1041"/>
        <v>0</v>
      </c>
      <c r="R2192" s="30">
        <f t="shared" si="1042"/>
        <v>0</v>
      </c>
      <c r="S2192" s="8">
        <f t="shared" si="1043"/>
        <v>0</v>
      </c>
      <c r="T2192" s="122">
        <f t="shared" si="1048"/>
        <v>0.13059999999999999</v>
      </c>
      <c r="U2192" s="121">
        <f t="shared" si="1044"/>
        <v>15</v>
      </c>
      <c r="V2192" s="121">
        <v>252</v>
      </c>
      <c r="W2192" s="120">
        <f t="shared" si="1045"/>
        <v>1.0073332129999999</v>
      </c>
      <c r="X2192" s="113">
        <f t="shared" si="1025"/>
        <v>11.97189908</v>
      </c>
      <c r="Y2192" s="113">
        <f t="shared" si="1046"/>
        <v>0</v>
      </c>
      <c r="Z2192" s="125" t="str">
        <f t="shared" si="1049"/>
        <v>J=</v>
      </c>
      <c r="AA2192" s="118">
        <f t="shared" si="1050"/>
        <v>46349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>
        <f t="shared" si="1047"/>
        <v>46338</v>
      </c>
      <c r="B2193" s="113">
        <f t="shared" si="1028"/>
        <v>1645.6526085099999</v>
      </c>
      <c r="C2193" s="113">
        <f t="shared" si="1029"/>
        <v>1118.26761816</v>
      </c>
      <c r="D2193" s="114">
        <f t="shared" si="1030"/>
        <v>7245.38</v>
      </c>
      <c r="E2193" s="115">
        <f t="shared" si="1026"/>
        <v>7276.54</v>
      </c>
      <c r="F2193" s="116">
        <f t="shared" si="1027"/>
        <v>46285</v>
      </c>
      <c r="G2193" s="117">
        <f t="shared" si="1031"/>
        <v>4.3006716003852752E-3</v>
      </c>
      <c r="H2193" s="118">
        <f t="shared" si="1032"/>
        <v>46349</v>
      </c>
      <c r="I2193" s="118">
        <f t="shared" si="1033"/>
        <v>46349</v>
      </c>
      <c r="J2193" s="119">
        <f t="shared" si="1034"/>
        <v>22</v>
      </c>
      <c r="K2193" s="119">
        <f t="shared" si="1035"/>
        <v>16</v>
      </c>
      <c r="L2193" s="8">
        <f t="shared" si="1036"/>
        <v>1.0031259299999999</v>
      </c>
      <c r="M2193" s="120">
        <f t="shared" si="1037"/>
        <v>1.0043006699999999</v>
      </c>
      <c r="N2193" s="120">
        <f t="shared" si="1038"/>
        <v>1.4556342333737673</v>
      </c>
      <c r="O2193" s="113">
        <f t="shared" si="1039"/>
        <v>1.4601844399999999</v>
      </c>
      <c r="P2193" s="113">
        <f t="shared" si="1040"/>
        <v>1632.87697579</v>
      </c>
      <c r="Q2193" s="11">
        <f t="shared" si="1041"/>
        <v>0</v>
      </c>
      <c r="R2193" s="30">
        <f t="shared" si="1042"/>
        <v>0</v>
      </c>
      <c r="S2193" s="8">
        <f t="shared" si="1043"/>
        <v>0</v>
      </c>
      <c r="T2193" s="122">
        <f t="shared" si="1048"/>
        <v>0.13059999999999999</v>
      </c>
      <c r="U2193" s="121">
        <f t="shared" si="1044"/>
        <v>16</v>
      </c>
      <c r="V2193" s="121">
        <v>252</v>
      </c>
      <c r="W2193" s="120">
        <f t="shared" si="1045"/>
        <v>1.007824002</v>
      </c>
      <c r="X2193" s="113">
        <f t="shared" si="1025"/>
        <v>12.775632720000001</v>
      </c>
      <c r="Y2193" s="113">
        <f t="shared" si="1046"/>
        <v>0</v>
      </c>
      <c r="Z2193" s="125" t="str">
        <f t="shared" si="1049"/>
        <v>J=</v>
      </c>
      <c r="AA2193" s="118">
        <f t="shared" si="1050"/>
        <v>46349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>
        <f t="shared" si="1047"/>
        <v>46339</v>
      </c>
      <c r="B2194" s="113">
        <f t="shared" si="1028"/>
        <v>1646.7755840100001</v>
      </c>
      <c r="C2194" s="113">
        <f t="shared" si="1029"/>
        <v>1118.26761816</v>
      </c>
      <c r="D2194" s="114">
        <f t="shared" si="1030"/>
        <v>7245.38</v>
      </c>
      <c r="E2194" s="115">
        <f t="shared" si="1026"/>
        <v>7276.54</v>
      </c>
      <c r="F2194" s="116">
        <f t="shared" si="1027"/>
        <v>46285</v>
      </c>
      <c r="G2194" s="117">
        <f t="shared" si="1031"/>
        <v>4.3006716003852752E-3</v>
      </c>
      <c r="H2194" s="118">
        <f t="shared" si="1032"/>
        <v>46349</v>
      </c>
      <c r="I2194" s="118">
        <f t="shared" si="1033"/>
        <v>46349</v>
      </c>
      <c r="J2194" s="119">
        <f t="shared" si="1034"/>
        <v>22</v>
      </c>
      <c r="K2194" s="119">
        <f t="shared" si="1035"/>
        <v>17</v>
      </c>
      <c r="L2194" s="8">
        <f t="shared" si="1036"/>
        <v>1.0033216199999999</v>
      </c>
      <c r="M2194" s="120">
        <f t="shared" si="1037"/>
        <v>1.0043006699999999</v>
      </c>
      <c r="N2194" s="120">
        <f t="shared" si="1038"/>
        <v>1.4556342333737673</v>
      </c>
      <c r="O2194" s="113">
        <f t="shared" si="1039"/>
        <v>1.46046929</v>
      </c>
      <c r="P2194" s="113">
        <f t="shared" si="1040"/>
        <v>1633.19551432</v>
      </c>
      <c r="Q2194" s="11">
        <f t="shared" si="1041"/>
        <v>0</v>
      </c>
      <c r="R2194" s="30">
        <f t="shared" si="1042"/>
        <v>0</v>
      </c>
      <c r="S2194" s="8">
        <f t="shared" si="1043"/>
        <v>0</v>
      </c>
      <c r="T2194" s="122">
        <f t="shared" si="1048"/>
        <v>0.13059999999999999</v>
      </c>
      <c r="U2194" s="121">
        <f t="shared" si="1044"/>
        <v>17</v>
      </c>
      <c r="V2194" s="121">
        <v>252</v>
      </c>
      <c r="W2194" s="120">
        <f t="shared" si="1045"/>
        <v>1.0083150299999999</v>
      </c>
      <c r="X2194" s="113">
        <f t="shared" si="1025"/>
        <v>13.58006969</v>
      </c>
      <c r="Y2194" s="113">
        <f t="shared" si="1046"/>
        <v>0</v>
      </c>
      <c r="Z2194" s="125" t="str">
        <f t="shared" si="1049"/>
        <v>J=</v>
      </c>
      <c r="AA2194" s="118">
        <f t="shared" si="1050"/>
        <v>46349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>
        <f t="shared" si="1047"/>
        <v>46340</v>
      </c>
      <c r="B2195" s="113">
        <f t="shared" si="1028"/>
        <v>1647.8993304399999</v>
      </c>
      <c r="C2195" s="113">
        <f t="shared" si="1029"/>
        <v>1118.26761816</v>
      </c>
      <c r="D2195" s="114">
        <f t="shared" si="1030"/>
        <v>7245.38</v>
      </c>
      <c r="E2195" s="115">
        <f t="shared" si="1026"/>
        <v>7276.54</v>
      </c>
      <c r="F2195" s="116">
        <f t="shared" si="1027"/>
        <v>46285</v>
      </c>
      <c r="G2195" s="117">
        <f t="shared" si="1031"/>
        <v>4.3006716003852752E-3</v>
      </c>
      <c r="H2195" s="118">
        <f t="shared" si="1032"/>
        <v>46349</v>
      </c>
      <c r="I2195" s="118">
        <f t="shared" si="1033"/>
        <v>46349</v>
      </c>
      <c r="J2195" s="119">
        <f t="shared" si="1034"/>
        <v>22</v>
      </c>
      <c r="K2195" s="119">
        <f t="shared" si="1035"/>
        <v>18</v>
      </c>
      <c r="L2195" s="8">
        <f t="shared" si="1036"/>
        <v>1.0035173500000001</v>
      </c>
      <c r="M2195" s="120">
        <f t="shared" si="1037"/>
        <v>1.0043006699999999</v>
      </c>
      <c r="N2195" s="120">
        <f t="shared" si="1038"/>
        <v>1.4556342333737673</v>
      </c>
      <c r="O2195" s="113">
        <f t="shared" si="1039"/>
        <v>1.4607542</v>
      </c>
      <c r="P2195" s="113">
        <f t="shared" si="1040"/>
        <v>1633.5141199499999</v>
      </c>
      <c r="Q2195" s="11">
        <f t="shared" si="1041"/>
        <v>0</v>
      </c>
      <c r="R2195" s="30">
        <f t="shared" si="1042"/>
        <v>0</v>
      </c>
      <c r="S2195" s="8">
        <f t="shared" si="1043"/>
        <v>0</v>
      </c>
      <c r="T2195" s="122">
        <f t="shared" si="1048"/>
        <v>0.13059999999999999</v>
      </c>
      <c r="U2195" s="121">
        <f t="shared" si="1044"/>
        <v>18</v>
      </c>
      <c r="V2195" s="121">
        <v>252</v>
      </c>
      <c r="W2195" s="120">
        <f t="shared" si="1045"/>
        <v>1.008806297</v>
      </c>
      <c r="X2195" s="113">
        <f t="shared" si="1025"/>
        <v>14.38521049</v>
      </c>
      <c r="Y2195" s="113">
        <f t="shared" si="1046"/>
        <v>0</v>
      </c>
      <c r="Z2195" s="125" t="str">
        <f t="shared" si="1049"/>
        <v>J=</v>
      </c>
      <c r="AA2195" s="118">
        <f t="shared" si="1050"/>
        <v>46349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>
        <f t="shared" si="1047"/>
        <v>46341</v>
      </c>
      <c r="B2196" s="113">
        <f t="shared" si="1028"/>
        <v>1647.8993304399999</v>
      </c>
      <c r="C2196" s="113">
        <f t="shared" si="1029"/>
        <v>1118.26761816</v>
      </c>
      <c r="D2196" s="114">
        <f t="shared" si="1030"/>
        <v>7245.38</v>
      </c>
      <c r="E2196" s="115">
        <f t="shared" si="1026"/>
        <v>7276.54</v>
      </c>
      <c r="F2196" s="116">
        <f t="shared" si="1027"/>
        <v>46285</v>
      </c>
      <c r="G2196" s="117">
        <f t="shared" si="1031"/>
        <v>4.3006716003852752E-3</v>
      </c>
      <c r="H2196" s="118">
        <f t="shared" si="1032"/>
        <v>46349</v>
      </c>
      <c r="I2196" s="118">
        <f t="shared" si="1033"/>
        <v>46349</v>
      </c>
      <c r="J2196" s="119">
        <f t="shared" si="1034"/>
        <v>22</v>
      </c>
      <c r="K2196" s="119">
        <f t="shared" si="1035"/>
        <v>18</v>
      </c>
      <c r="L2196" s="8">
        <f t="shared" si="1036"/>
        <v>1.0035173500000001</v>
      </c>
      <c r="M2196" s="120">
        <f t="shared" si="1037"/>
        <v>1.0043006699999999</v>
      </c>
      <c r="N2196" s="120">
        <f t="shared" si="1038"/>
        <v>1.4556342333737673</v>
      </c>
      <c r="O2196" s="113">
        <f t="shared" si="1039"/>
        <v>1.4607542</v>
      </c>
      <c r="P2196" s="113">
        <f t="shared" si="1040"/>
        <v>1633.5141199499999</v>
      </c>
      <c r="Q2196" s="11">
        <f t="shared" si="1041"/>
        <v>0</v>
      </c>
      <c r="R2196" s="30">
        <f t="shared" si="1042"/>
        <v>0</v>
      </c>
      <c r="S2196" s="8">
        <f t="shared" si="1043"/>
        <v>0</v>
      </c>
      <c r="T2196" s="122">
        <f t="shared" si="1048"/>
        <v>0.13059999999999999</v>
      </c>
      <c r="U2196" s="121">
        <f t="shared" si="1044"/>
        <v>18</v>
      </c>
      <c r="V2196" s="121">
        <v>252</v>
      </c>
      <c r="W2196" s="120">
        <f t="shared" si="1045"/>
        <v>1.008806297</v>
      </c>
      <c r="X2196" s="113">
        <f t="shared" si="1025"/>
        <v>14.38521049</v>
      </c>
      <c r="Y2196" s="113">
        <f t="shared" si="1046"/>
        <v>0</v>
      </c>
      <c r="Z2196" s="125" t="str">
        <f t="shared" si="1049"/>
        <v>J=</v>
      </c>
      <c r="AA2196" s="118">
        <f t="shared" si="1050"/>
        <v>46349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>
        <f t="shared" si="1047"/>
        <v>46342</v>
      </c>
      <c r="B2197" s="113">
        <f t="shared" si="1028"/>
        <v>1647.8993304399999</v>
      </c>
      <c r="C2197" s="113">
        <f t="shared" si="1029"/>
        <v>1118.26761816</v>
      </c>
      <c r="D2197" s="114">
        <f t="shared" si="1030"/>
        <v>7245.38</v>
      </c>
      <c r="E2197" s="115">
        <f t="shared" si="1026"/>
        <v>7276.54</v>
      </c>
      <c r="F2197" s="116">
        <f t="shared" si="1027"/>
        <v>46285</v>
      </c>
      <c r="G2197" s="117">
        <f t="shared" si="1031"/>
        <v>4.3006716003852752E-3</v>
      </c>
      <c r="H2197" s="118">
        <f t="shared" si="1032"/>
        <v>46349</v>
      </c>
      <c r="I2197" s="118">
        <f t="shared" si="1033"/>
        <v>46349</v>
      </c>
      <c r="J2197" s="119">
        <f t="shared" si="1034"/>
        <v>22</v>
      </c>
      <c r="K2197" s="119">
        <f t="shared" si="1035"/>
        <v>18</v>
      </c>
      <c r="L2197" s="8">
        <f t="shared" si="1036"/>
        <v>1.0035173500000001</v>
      </c>
      <c r="M2197" s="120">
        <f t="shared" si="1037"/>
        <v>1.0043006699999999</v>
      </c>
      <c r="N2197" s="120">
        <f t="shared" si="1038"/>
        <v>1.4556342333737673</v>
      </c>
      <c r="O2197" s="113">
        <f t="shared" si="1039"/>
        <v>1.4607542</v>
      </c>
      <c r="P2197" s="113">
        <f t="shared" si="1040"/>
        <v>1633.5141199499999</v>
      </c>
      <c r="Q2197" s="11">
        <f t="shared" si="1041"/>
        <v>0</v>
      </c>
      <c r="R2197" s="30">
        <f t="shared" si="1042"/>
        <v>0</v>
      </c>
      <c r="S2197" s="8">
        <f t="shared" si="1043"/>
        <v>0</v>
      </c>
      <c r="T2197" s="122">
        <f t="shared" si="1048"/>
        <v>0.13059999999999999</v>
      </c>
      <c r="U2197" s="121">
        <f t="shared" si="1044"/>
        <v>18</v>
      </c>
      <c r="V2197" s="121">
        <v>252</v>
      </c>
      <c r="W2197" s="120">
        <f t="shared" si="1045"/>
        <v>1.008806297</v>
      </c>
      <c r="X2197" s="113">
        <f t="shared" si="1025"/>
        <v>14.38521049</v>
      </c>
      <c r="Y2197" s="113">
        <f t="shared" si="1046"/>
        <v>0</v>
      </c>
      <c r="Z2197" s="125" t="str">
        <f t="shared" si="1049"/>
        <v>J=</v>
      </c>
      <c r="AA2197" s="118">
        <f t="shared" si="1050"/>
        <v>46349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>
        <f t="shared" si="1047"/>
        <v>46343</v>
      </c>
      <c r="B2198" s="113">
        <f t="shared" si="1028"/>
        <v>1649.0238481099998</v>
      </c>
      <c r="C2198" s="113">
        <f t="shared" si="1029"/>
        <v>1118.26761816</v>
      </c>
      <c r="D2198" s="114">
        <f t="shared" si="1030"/>
        <v>7245.38</v>
      </c>
      <c r="E2198" s="115">
        <f t="shared" si="1026"/>
        <v>7276.54</v>
      </c>
      <c r="F2198" s="116">
        <f t="shared" si="1027"/>
        <v>46285</v>
      </c>
      <c r="G2198" s="117">
        <f t="shared" si="1031"/>
        <v>4.3006716003852752E-3</v>
      </c>
      <c r="H2198" s="118">
        <f t="shared" si="1032"/>
        <v>46349</v>
      </c>
      <c r="I2198" s="118">
        <f t="shared" si="1033"/>
        <v>46349</v>
      </c>
      <c r="J2198" s="119">
        <f t="shared" si="1034"/>
        <v>22</v>
      </c>
      <c r="K2198" s="119">
        <f t="shared" si="1035"/>
        <v>19</v>
      </c>
      <c r="L2198" s="8">
        <f t="shared" si="1036"/>
        <v>1.00371312</v>
      </c>
      <c r="M2198" s="120">
        <f t="shared" si="1037"/>
        <v>1.0043006699999999</v>
      </c>
      <c r="N2198" s="120">
        <f t="shared" si="1038"/>
        <v>1.4556342333737673</v>
      </c>
      <c r="O2198" s="113">
        <f t="shared" si="1039"/>
        <v>1.4610391700000001</v>
      </c>
      <c r="P2198" s="113">
        <f t="shared" si="1040"/>
        <v>1633.8327926699999</v>
      </c>
      <c r="Q2198" s="11">
        <f t="shared" si="1041"/>
        <v>0</v>
      </c>
      <c r="R2198" s="30">
        <f t="shared" si="1042"/>
        <v>0</v>
      </c>
      <c r="S2198" s="8">
        <f t="shared" si="1043"/>
        <v>0</v>
      </c>
      <c r="T2198" s="122">
        <f t="shared" si="1048"/>
        <v>0.13059999999999999</v>
      </c>
      <c r="U2198" s="121">
        <f t="shared" si="1044"/>
        <v>19</v>
      </c>
      <c r="V2198" s="121">
        <v>252</v>
      </c>
      <c r="W2198" s="120">
        <f t="shared" si="1045"/>
        <v>1.0092978029999999</v>
      </c>
      <c r="X2198" s="113">
        <f t="shared" si="1025"/>
        <v>15.19105544</v>
      </c>
      <c r="Y2198" s="113">
        <f t="shared" si="1046"/>
        <v>0</v>
      </c>
      <c r="Z2198" s="125" t="str">
        <f t="shared" si="1049"/>
        <v>J=</v>
      </c>
      <c r="AA2198" s="118">
        <f t="shared" si="1050"/>
        <v>46349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>
        <f t="shared" si="1047"/>
        <v>46344</v>
      </c>
      <c r="B2199" s="113">
        <f t="shared" si="1028"/>
        <v>1650.14913899</v>
      </c>
      <c r="C2199" s="113">
        <f t="shared" si="1029"/>
        <v>1118.26761816</v>
      </c>
      <c r="D2199" s="114">
        <f t="shared" si="1030"/>
        <v>7245.38</v>
      </c>
      <c r="E2199" s="115">
        <f t="shared" si="1026"/>
        <v>7276.54</v>
      </c>
      <c r="F2199" s="116">
        <f t="shared" si="1027"/>
        <v>46285</v>
      </c>
      <c r="G2199" s="117">
        <f t="shared" si="1031"/>
        <v>4.3006716003852752E-3</v>
      </c>
      <c r="H2199" s="118">
        <f t="shared" si="1032"/>
        <v>46349</v>
      </c>
      <c r="I2199" s="118">
        <f t="shared" si="1033"/>
        <v>46349</v>
      </c>
      <c r="J2199" s="119">
        <f t="shared" si="1034"/>
        <v>22</v>
      </c>
      <c r="K2199" s="119">
        <f t="shared" si="1035"/>
        <v>20</v>
      </c>
      <c r="L2199" s="8">
        <f t="shared" si="1036"/>
        <v>1.0039089299999999</v>
      </c>
      <c r="M2199" s="120">
        <f t="shared" si="1037"/>
        <v>1.0043006699999999</v>
      </c>
      <c r="N2199" s="120">
        <f t="shared" si="1038"/>
        <v>1.4556342333737673</v>
      </c>
      <c r="O2199" s="113">
        <f t="shared" si="1039"/>
        <v>1.4613242</v>
      </c>
      <c r="P2199" s="113">
        <f t="shared" si="1040"/>
        <v>1634.1515324899999</v>
      </c>
      <c r="Q2199" s="11">
        <f t="shared" si="1041"/>
        <v>0</v>
      </c>
      <c r="R2199" s="30">
        <f t="shared" si="1042"/>
        <v>0</v>
      </c>
      <c r="S2199" s="8">
        <f t="shared" si="1043"/>
        <v>0</v>
      </c>
      <c r="T2199" s="122">
        <f t="shared" si="1048"/>
        <v>0.13059999999999999</v>
      </c>
      <c r="U2199" s="121">
        <f t="shared" si="1044"/>
        <v>20</v>
      </c>
      <c r="V2199" s="121">
        <v>252</v>
      </c>
      <c r="W2199" s="120">
        <f t="shared" si="1045"/>
        <v>1.009789549</v>
      </c>
      <c r="X2199" s="113">
        <f t="shared" si="1025"/>
        <v>15.9976065</v>
      </c>
      <c r="Y2199" s="113">
        <f t="shared" si="1046"/>
        <v>0</v>
      </c>
      <c r="Z2199" s="125" t="str">
        <f t="shared" si="1049"/>
        <v>J=</v>
      </c>
      <c r="AA2199" s="118">
        <f t="shared" si="1050"/>
        <v>46349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>
        <f t="shared" si="1047"/>
        <v>46345</v>
      </c>
      <c r="B2200" s="113">
        <f t="shared" si="1028"/>
        <v>1651.2752017600001</v>
      </c>
      <c r="C2200" s="113">
        <f t="shared" si="1029"/>
        <v>1118.26761816</v>
      </c>
      <c r="D2200" s="114">
        <f t="shared" si="1030"/>
        <v>7245.38</v>
      </c>
      <c r="E2200" s="115">
        <f t="shared" si="1026"/>
        <v>7276.54</v>
      </c>
      <c r="F2200" s="116">
        <f t="shared" si="1027"/>
        <v>46285</v>
      </c>
      <c r="G2200" s="117">
        <f t="shared" si="1031"/>
        <v>4.3006716003852752E-3</v>
      </c>
      <c r="H2200" s="118">
        <f t="shared" si="1032"/>
        <v>46349</v>
      </c>
      <c r="I2200" s="118">
        <f t="shared" si="1033"/>
        <v>46349</v>
      </c>
      <c r="J2200" s="119">
        <f t="shared" si="1034"/>
        <v>22</v>
      </c>
      <c r="K2200" s="119">
        <f t="shared" si="1035"/>
        <v>21</v>
      </c>
      <c r="L2200" s="8">
        <f t="shared" si="1036"/>
        <v>1.00410478</v>
      </c>
      <c r="M2200" s="120">
        <f t="shared" si="1037"/>
        <v>1.0043006699999999</v>
      </c>
      <c r="N2200" s="120">
        <f t="shared" si="1038"/>
        <v>1.4556342333737673</v>
      </c>
      <c r="O2200" s="113">
        <f t="shared" si="1039"/>
        <v>1.4616092899999999</v>
      </c>
      <c r="P2200" s="113">
        <f t="shared" si="1040"/>
        <v>1634.4703394000001</v>
      </c>
      <c r="Q2200" s="11">
        <f t="shared" si="1041"/>
        <v>0</v>
      </c>
      <c r="R2200" s="30">
        <f t="shared" si="1042"/>
        <v>0</v>
      </c>
      <c r="S2200" s="8">
        <f t="shared" si="1043"/>
        <v>0</v>
      </c>
      <c r="T2200" s="122">
        <f t="shared" si="1048"/>
        <v>0.13059999999999999</v>
      </c>
      <c r="U2200" s="121">
        <f t="shared" si="1044"/>
        <v>21</v>
      </c>
      <c r="V2200" s="121">
        <v>252</v>
      </c>
      <c r="W2200" s="120">
        <f t="shared" si="1045"/>
        <v>1.010281534</v>
      </c>
      <c r="X2200" s="113">
        <f t="shared" si="1025"/>
        <v>16.804862360000001</v>
      </c>
      <c r="Y2200" s="113">
        <f t="shared" si="1046"/>
        <v>0</v>
      </c>
      <c r="Z2200" s="125" t="str">
        <f t="shared" si="1049"/>
        <v>J=</v>
      </c>
      <c r="AA2200" s="118">
        <f t="shared" si="1050"/>
        <v>46349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>
        <f t="shared" si="1047"/>
        <v>46346</v>
      </c>
      <c r="B2201" s="113">
        <f t="shared" si="1028"/>
        <v>1652.4020271100001</v>
      </c>
      <c r="C2201" s="113">
        <f t="shared" si="1029"/>
        <v>1118.26761816</v>
      </c>
      <c r="D2201" s="114">
        <f t="shared" si="1030"/>
        <v>7245.38</v>
      </c>
      <c r="E2201" s="115">
        <f t="shared" si="1026"/>
        <v>7276.54</v>
      </c>
      <c r="F2201" s="116">
        <f t="shared" si="1027"/>
        <v>46285</v>
      </c>
      <c r="G2201" s="117">
        <f t="shared" si="1031"/>
        <v>4.3006716003852752E-3</v>
      </c>
      <c r="H2201" s="118">
        <f t="shared" si="1032"/>
        <v>46377</v>
      </c>
      <c r="I2201" s="118">
        <f t="shared" si="1033"/>
        <v>46349</v>
      </c>
      <c r="J2201" s="119">
        <f t="shared" si="1034"/>
        <v>22</v>
      </c>
      <c r="K2201" s="119">
        <f t="shared" si="1035"/>
        <v>22</v>
      </c>
      <c r="L2201" s="8">
        <f t="shared" si="1036"/>
        <v>1.0043006699999999</v>
      </c>
      <c r="M2201" s="120">
        <f t="shared" si="1037"/>
        <v>1.0043006699999999</v>
      </c>
      <c r="N2201" s="120">
        <f t="shared" si="1038"/>
        <v>1.4556342333737673</v>
      </c>
      <c r="O2201" s="113">
        <f t="shared" si="1039"/>
        <v>1.4618944300000001</v>
      </c>
      <c r="P2201" s="113">
        <f t="shared" si="1040"/>
        <v>1634.78920223</v>
      </c>
      <c r="Q2201" s="11">
        <f t="shared" si="1041"/>
        <v>0</v>
      </c>
      <c r="R2201" s="30">
        <f t="shared" si="1042"/>
        <v>0</v>
      </c>
      <c r="S2201" s="8">
        <f t="shared" si="1043"/>
        <v>0</v>
      </c>
      <c r="T2201" s="122">
        <f t="shared" si="1048"/>
        <v>0.13059999999999999</v>
      </c>
      <c r="U2201" s="121">
        <f t="shared" si="1044"/>
        <v>22</v>
      </c>
      <c r="V2201" s="121">
        <v>252</v>
      </c>
      <c r="W2201" s="120">
        <f t="shared" si="1045"/>
        <v>1.0107737590000001</v>
      </c>
      <c r="X2201" s="113">
        <f t="shared" si="1025"/>
        <v>17.612824880000002</v>
      </c>
      <c r="Y2201" s="113">
        <f t="shared" si="1046"/>
        <v>0</v>
      </c>
      <c r="Z2201" s="125" t="str">
        <f t="shared" si="1049"/>
        <v>J=</v>
      </c>
      <c r="AA2201" s="118">
        <f t="shared" si="1050"/>
        <v>46349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>
        <f t="shared" si="1047"/>
        <v>46347</v>
      </c>
      <c r="B2202" s="113">
        <f t="shared" si="1028"/>
        <v>1652.4020271100001</v>
      </c>
      <c r="C2202" s="113">
        <f t="shared" si="1029"/>
        <v>1118.26761816</v>
      </c>
      <c r="D2202" s="114">
        <f t="shared" si="1030"/>
        <v>7245.38</v>
      </c>
      <c r="E2202" s="115">
        <f t="shared" si="1026"/>
        <v>7276.54</v>
      </c>
      <c r="F2202" s="116">
        <f t="shared" si="1027"/>
        <v>46285</v>
      </c>
      <c r="G2202" s="117">
        <f t="shared" si="1031"/>
        <v>4.3006716003852752E-3</v>
      </c>
      <c r="H2202" s="118">
        <f t="shared" si="1032"/>
        <v>46377</v>
      </c>
      <c r="I2202" s="118">
        <f t="shared" si="1033"/>
        <v>46349</v>
      </c>
      <c r="J2202" s="119">
        <f t="shared" si="1034"/>
        <v>22</v>
      </c>
      <c r="K2202" s="119">
        <f t="shared" si="1035"/>
        <v>22</v>
      </c>
      <c r="L2202" s="8">
        <f t="shared" si="1036"/>
        <v>1.0043006699999999</v>
      </c>
      <c r="M2202" s="120">
        <f t="shared" si="1037"/>
        <v>1.0043006699999999</v>
      </c>
      <c r="N2202" s="120">
        <f t="shared" si="1038"/>
        <v>1.4556342333737673</v>
      </c>
      <c r="O2202" s="113">
        <f t="shared" si="1039"/>
        <v>1.4618944300000001</v>
      </c>
      <c r="P2202" s="113">
        <f t="shared" si="1040"/>
        <v>1634.78920223</v>
      </c>
      <c r="Q2202" s="11">
        <f t="shared" si="1041"/>
        <v>0</v>
      </c>
      <c r="R2202" s="30">
        <f t="shared" si="1042"/>
        <v>0</v>
      </c>
      <c r="S2202" s="8">
        <f t="shared" si="1043"/>
        <v>0</v>
      </c>
      <c r="T2202" s="122">
        <f t="shared" si="1048"/>
        <v>0.13059999999999999</v>
      </c>
      <c r="U2202" s="121">
        <f t="shared" si="1044"/>
        <v>22</v>
      </c>
      <c r="V2202" s="121">
        <v>252</v>
      </c>
      <c r="W2202" s="120">
        <f t="shared" si="1045"/>
        <v>1.0107737590000001</v>
      </c>
      <c r="X2202" s="113">
        <f t="shared" si="1025"/>
        <v>17.612824880000002</v>
      </c>
      <c r="Y2202" s="113">
        <f t="shared" si="1046"/>
        <v>0</v>
      </c>
      <c r="Z2202" s="125" t="str">
        <f t="shared" si="1049"/>
        <v>J=</v>
      </c>
      <c r="AA2202" s="118">
        <f t="shared" si="1050"/>
        <v>46349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>
        <f t="shared" si="1047"/>
        <v>46348</v>
      </c>
      <c r="B2203" s="113">
        <f t="shared" si="1028"/>
        <v>1652.4020271100001</v>
      </c>
      <c r="C2203" s="113">
        <f t="shared" si="1029"/>
        <v>1118.26761816</v>
      </c>
      <c r="D2203" s="114">
        <f t="shared" si="1030"/>
        <v>7245.38</v>
      </c>
      <c r="E2203" s="115">
        <f t="shared" si="1026"/>
        <v>7276.54</v>
      </c>
      <c r="F2203" s="116">
        <f t="shared" si="1027"/>
        <v>46285</v>
      </c>
      <c r="G2203" s="117">
        <f t="shared" si="1031"/>
        <v>4.3006716003852752E-3</v>
      </c>
      <c r="H2203" s="118">
        <f t="shared" si="1032"/>
        <v>46377</v>
      </c>
      <c r="I2203" s="118">
        <f t="shared" si="1033"/>
        <v>46349</v>
      </c>
      <c r="J2203" s="119">
        <f t="shared" si="1034"/>
        <v>22</v>
      </c>
      <c r="K2203" s="119">
        <f t="shared" si="1035"/>
        <v>22</v>
      </c>
      <c r="L2203" s="8">
        <f t="shared" si="1036"/>
        <v>1.0043006699999999</v>
      </c>
      <c r="M2203" s="120">
        <f t="shared" si="1037"/>
        <v>1.0043006699999999</v>
      </c>
      <c r="N2203" s="120">
        <f t="shared" si="1038"/>
        <v>1.4556342333737673</v>
      </c>
      <c r="O2203" s="113">
        <f t="shared" si="1039"/>
        <v>1.4618944300000001</v>
      </c>
      <c r="P2203" s="113">
        <f t="shared" si="1040"/>
        <v>1634.78920223</v>
      </c>
      <c r="Q2203" s="11">
        <f t="shared" si="1041"/>
        <v>0</v>
      </c>
      <c r="R2203" s="30">
        <f t="shared" si="1042"/>
        <v>0</v>
      </c>
      <c r="S2203" s="8">
        <f t="shared" si="1043"/>
        <v>0</v>
      </c>
      <c r="T2203" s="122">
        <f t="shared" si="1048"/>
        <v>0.13059999999999999</v>
      </c>
      <c r="U2203" s="121">
        <f t="shared" si="1044"/>
        <v>22</v>
      </c>
      <c r="V2203" s="121">
        <v>252</v>
      </c>
      <c r="W2203" s="120">
        <f t="shared" si="1045"/>
        <v>1.0107737590000001</v>
      </c>
      <c r="X2203" s="113">
        <f t="shared" si="1025"/>
        <v>17.612824880000002</v>
      </c>
      <c r="Y2203" s="113">
        <f t="shared" si="1046"/>
        <v>0</v>
      </c>
      <c r="Z2203" s="125" t="str">
        <f t="shared" si="1049"/>
        <v>J=</v>
      </c>
      <c r="AA2203" s="118">
        <f t="shared" si="1050"/>
        <v>46349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>
        <f t="shared" si="1047"/>
        <v>46349</v>
      </c>
      <c r="B2204" s="113">
        <f t="shared" si="1028"/>
        <v>1652.4020271100001</v>
      </c>
      <c r="C2204" s="113">
        <f t="shared" si="1029"/>
        <v>1118.26761816</v>
      </c>
      <c r="D2204" s="114">
        <f t="shared" si="1030"/>
        <v>7245.38</v>
      </c>
      <c r="E2204" s="115">
        <f t="shared" si="1026"/>
        <v>7276.54</v>
      </c>
      <c r="F2204" s="116">
        <f t="shared" si="1027"/>
        <v>46285</v>
      </c>
      <c r="G2204" s="117">
        <f t="shared" si="1031"/>
        <v>4.3006716003852752E-3</v>
      </c>
      <c r="H2204" s="118">
        <f t="shared" si="1032"/>
        <v>46377</v>
      </c>
      <c r="I2204" s="118">
        <f t="shared" si="1033"/>
        <v>46349</v>
      </c>
      <c r="J2204" s="119">
        <f t="shared" si="1034"/>
        <v>22</v>
      </c>
      <c r="K2204" s="119">
        <f t="shared" si="1035"/>
        <v>22</v>
      </c>
      <c r="L2204" s="8">
        <f t="shared" si="1036"/>
        <v>1.0043006699999999</v>
      </c>
      <c r="M2204" s="120">
        <f t="shared" si="1037"/>
        <v>1.0043006699999999</v>
      </c>
      <c r="N2204" s="120">
        <f t="shared" si="1038"/>
        <v>1.4556342333737673</v>
      </c>
      <c r="O2204" s="113">
        <f t="shared" si="1039"/>
        <v>1.4618944300000001</v>
      </c>
      <c r="P2204" s="113">
        <f t="shared" si="1040"/>
        <v>1634.78920223</v>
      </c>
      <c r="Q2204" s="11">
        <f t="shared" si="1041"/>
        <v>72</v>
      </c>
      <c r="R2204" s="30">
        <f t="shared" si="1042"/>
        <v>0</v>
      </c>
      <c r="S2204" s="8">
        <f t="shared" si="1043"/>
        <v>0</v>
      </c>
      <c r="T2204" s="122">
        <f t="shared" si="1048"/>
        <v>0.13059999999999999</v>
      </c>
      <c r="U2204" s="121">
        <f t="shared" si="1044"/>
        <v>22</v>
      </c>
      <c r="V2204" s="121">
        <v>252</v>
      </c>
      <c r="W2204" s="120">
        <f t="shared" si="1045"/>
        <v>1.0107737590000001</v>
      </c>
      <c r="X2204" s="113">
        <f t="shared" si="1025"/>
        <v>17.612824880000002</v>
      </c>
      <c r="Y2204" s="113">
        <f t="shared" si="1046"/>
        <v>17.612824880000002</v>
      </c>
      <c r="Z2204" s="125" t="str">
        <f t="shared" si="1049"/>
        <v>J=</v>
      </c>
      <c r="AA2204" s="118">
        <f t="shared" si="1050"/>
        <v>46349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>
        <f t="shared" si="1047"/>
        <v>46350</v>
      </c>
      <c r="B2205" s="113">
        <f t="shared" si="1028"/>
        <v>1635.9366803399998</v>
      </c>
      <c r="C2205" s="113">
        <f t="shared" si="1029"/>
        <v>1118.26761816</v>
      </c>
      <c r="D2205" s="114">
        <f t="shared" si="1030"/>
        <v>7245.38</v>
      </c>
      <c r="E2205" s="115">
        <f t="shared" si="1026"/>
        <v>7276.54</v>
      </c>
      <c r="F2205" s="116">
        <f t="shared" si="1027"/>
        <v>46318</v>
      </c>
      <c r="G2205" s="117">
        <f t="shared" si="1031"/>
        <v>4.3006716003852752E-3</v>
      </c>
      <c r="H2205" s="118">
        <f t="shared" si="1032"/>
        <v>46377</v>
      </c>
      <c r="I2205" s="118">
        <f t="shared" si="1033"/>
        <v>46377</v>
      </c>
      <c r="J2205" s="119">
        <f t="shared" si="1034"/>
        <v>20</v>
      </c>
      <c r="K2205" s="119">
        <f t="shared" si="1035"/>
        <v>1</v>
      </c>
      <c r="L2205" s="8">
        <f t="shared" si="1036"/>
        <v>1.0002145899999999</v>
      </c>
      <c r="M2205" s="120">
        <f t="shared" si="1037"/>
        <v>1.0043006699999999</v>
      </c>
      <c r="N2205" s="120">
        <f t="shared" si="1038"/>
        <v>1.4618944358522108</v>
      </c>
      <c r="O2205" s="113">
        <f t="shared" si="1039"/>
        <v>1.46220814</v>
      </c>
      <c r="P2205" s="113">
        <f t="shared" si="1040"/>
        <v>1635.1400139699999</v>
      </c>
      <c r="Q2205" s="11">
        <f t="shared" si="1041"/>
        <v>0</v>
      </c>
      <c r="R2205" s="30">
        <f t="shared" si="1042"/>
        <v>0</v>
      </c>
      <c r="S2205" s="8">
        <f t="shared" si="1043"/>
        <v>0</v>
      </c>
      <c r="T2205" s="122">
        <f t="shared" si="1048"/>
        <v>0.13059999999999999</v>
      </c>
      <c r="U2205" s="121">
        <f t="shared" si="1044"/>
        <v>1</v>
      </c>
      <c r="V2205" s="121">
        <v>252</v>
      </c>
      <c r="W2205" s="120">
        <f t="shared" si="1045"/>
        <v>1.000487216</v>
      </c>
      <c r="X2205" s="113">
        <f t="shared" si="1025"/>
        <v>0.79666636999999996</v>
      </c>
      <c r="Y2205" s="113">
        <f t="shared" si="1046"/>
        <v>0</v>
      </c>
      <c r="Z2205" s="125" t="str">
        <f t="shared" si="1049"/>
        <v>J=</v>
      </c>
      <c r="AA2205" s="118">
        <f t="shared" si="1050"/>
        <v>46377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>
        <f t="shared" si="1047"/>
        <v>46351</v>
      </c>
      <c r="B2206" s="113">
        <f t="shared" si="1028"/>
        <v>1637.0849662599999</v>
      </c>
      <c r="C2206" s="113">
        <f t="shared" si="1029"/>
        <v>1118.26761816</v>
      </c>
      <c r="D2206" s="114">
        <f t="shared" si="1030"/>
        <v>7245.38</v>
      </c>
      <c r="E2206" s="115">
        <f t="shared" si="1026"/>
        <v>7276.54</v>
      </c>
      <c r="F2206" s="116">
        <f t="shared" si="1027"/>
        <v>46318</v>
      </c>
      <c r="G2206" s="117">
        <f t="shared" si="1031"/>
        <v>4.3006716003852752E-3</v>
      </c>
      <c r="H2206" s="118">
        <f t="shared" si="1032"/>
        <v>46377</v>
      </c>
      <c r="I2206" s="118">
        <f t="shared" si="1033"/>
        <v>46377</v>
      </c>
      <c r="J2206" s="119">
        <f t="shared" si="1034"/>
        <v>20</v>
      </c>
      <c r="K2206" s="119">
        <f t="shared" si="1035"/>
        <v>2</v>
      </c>
      <c r="L2206" s="8">
        <f t="shared" si="1036"/>
        <v>1.0004292299999999</v>
      </c>
      <c r="M2206" s="120">
        <f t="shared" si="1037"/>
        <v>1.0043006699999999</v>
      </c>
      <c r="N2206" s="120">
        <f t="shared" si="1038"/>
        <v>1.4618944358522108</v>
      </c>
      <c r="O2206" s="113">
        <f t="shared" si="1039"/>
        <v>1.4625219199999999</v>
      </c>
      <c r="P2206" s="113">
        <f t="shared" si="1040"/>
        <v>1635.49090398</v>
      </c>
      <c r="Q2206" s="11">
        <f t="shared" si="1041"/>
        <v>0</v>
      </c>
      <c r="R2206" s="30">
        <f t="shared" si="1042"/>
        <v>0</v>
      </c>
      <c r="S2206" s="8">
        <f t="shared" si="1043"/>
        <v>0</v>
      </c>
      <c r="T2206" s="122">
        <f t="shared" si="1048"/>
        <v>0.13059999999999999</v>
      </c>
      <c r="U2206" s="121">
        <f t="shared" si="1044"/>
        <v>2</v>
      </c>
      <c r="V2206" s="121">
        <v>252</v>
      </c>
      <c r="W2206" s="120">
        <f t="shared" si="1045"/>
        <v>1.0009746690000001</v>
      </c>
      <c r="X2206" s="113">
        <f t="shared" si="1025"/>
        <v>1.5940622799999999</v>
      </c>
      <c r="Y2206" s="113">
        <f t="shared" si="1046"/>
        <v>0</v>
      </c>
      <c r="Z2206" s="125" t="str">
        <f t="shared" si="1049"/>
        <v>J=</v>
      </c>
      <c r="AA2206" s="118">
        <f t="shared" si="1050"/>
        <v>46377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>
        <f t="shared" si="1047"/>
        <v>46352</v>
      </c>
      <c r="B2207" s="113">
        <f t="shared" si="1028"/>
        <v>1638.2340603500002</v>
      </c>
      <c r="C2207" s="113">
        <f t="shared" si="1029"/>
        <v>1118.26761816</v>
      </c>
      <c r="D2207" s="114">
        <f t="shared" si="1030"/>
        <v>7245.38</v>
      </c>
      <c r="E2207" s="115">
        <f t="shared" si="1026"/>
        <v>7276.54</v>
      </c>
      <c r="F2207" s="116">
        <f t="shared" si="1027"/>
        <v>46318</v>
      </c>
      <c r="G2207" s="117">
        <f t="shared" si="1031"/>
        <v>4.3006716003852752E-3</v>
      </c>
      <c r="H2207" s="118">
        <f t="shared" si="1032"/>
        <v>46377</v>
      </c>
      <c r="I2207" s="118">
        <f t="shared" si="1033"/>
        <v>46377</v>
      </c>
      <c r="J2207" s="119">
        <f t="shared" si="1034"/>
        <v>20</v>
      </c>
      <c r="K2207" s="119">
        <f t="shared" si="1035"/>
        <v>3</v>
      </c>
      <c r="L2207" s="8">
        <f t="shared" si="1036"/>
        <v>1.0006439199999999</v>
      </c>
      <c r="M2207" s="120">
        <f t="shared" si="1037"/>
        <v>1.0043006699999999</v>
      </c>
      <c r="N2207" s="120">
        <f t="shared" si="1038"/>
        <v>1.4618944358522108</v>
      </c>
      <c r="O2207" s="113">
        <f t="shared" si="1039"/>
        <v>1.4628357700000001</v>
      </c>
      <c r="P2207" s="113">
        <f t="shared" si="1040"/>
        <v>1635.8418722700001</v>
      </c>
      <c r="Q2207" s="11">
        <f t="shared" si="1041"/>
        <v>0</v>
      </c>
      <c r="R2207" s="30">
        <f t="shared" si="1042"/>
        <v>0</v>
      </c>
      <c r="S2207" s="8">
        <f t="shared" si="1043"/>
        <v>0</v>
      </c>
      <c r="T2207" s="122">
        <f t="shared" si="1048"/>
        <v>0.13059999999999999</v>
      </c>
      <c r="U2207" s="121">
        <f t="shared" si="1044"/>
        <v>3</v>
      </c>
      <c r="V2207" s="121">
        <v>252</v>
      </c>
      <c r="W2207" s="120">
        <f t="shared" si="1045"/>
        <v>1.001462359</v>
      </c>
      <c r="X2207" s="113">
        <f t="shared" si="1025"/>
        <v>2.3921880799999999</v>
      </c>
      <c r="Y2207" s="113">
        <f t="shared" si="1046"/>
        <v>0</v>
      </c>
      <c r="Z2207" s="125" t="str">
        <f t="shared" si="1049"/>
        <v>J=</v>
      </c>
      <c r="AA2207" s="118">
        <f t="shared" si="1050"/>
        <v>46377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>
        <f t="shared" si="1047"/>
        <v>46353</v>
      </c>
      <c r="B2208" s="113">
        <f t="shared" si="1028"/>
        <v>1639.38396625</v>
      </c>
      <c r="C2208" s="113">
        <f t="shared" si="1029"/>
        <v>1118.26761816</v>
      </c>
      <c r="D2208" s="114">
        <f t="shared" si="1030"/>
        <v>7245.38</v>
      </c>
      <c r="E2208" s="115">
        <f t="shared" si="1026"/>
        <v>7276.54</v>
      </c>
      <c r="F2208" s="116">
        <f t="shared" si="1027"/>
        <v>46318</v>
      </c>
      <c r="G2208" s="117">
        <f t="shared" si="1031"/>
        <v>4.3006716003852752E-3</v>
      </c>
      <c r="H2208" s="118">
        <f t="shared" si="1032"/>
        <v>46377</v>
      </c>
      <c r="I2208" s="118">
        <f t="shared" si="1033"/>
        <v>46377</v>
      </c>
      <c r="J2208" s="119">
        <f t="shared" si="1034"/>
        <v>20</v>
      </c>
      <c r="K2208" s="119">
        <f t="shared" si="1035"/>
        <v>4</v>
      </c>
      <c r="L2208" s="8">
        <f t="shared" si="1036"/>
        <v>1.0008586500000001</v>
      </c>
      <c r="M2208" s="120">
        <f t="shared" si="1037"/>
        <v>1.0043006699999999</v>
      </c>
      <c r="N2208" s="120">
        <f t="shared" si="1038"/>
        <v>1.4618944358522108</v>
      </c>
      <c r="O2208" s="113">
        <f t="shared" si="1039"/>
        <v>1.4631496900000001</v>
      </c>
      <c r="P2208" s="113">
        <f t="shared" si="1040"/>
        <v>1636.1929188399999</v>
      </c>
      <c r="Q2208" s="11">
        <f t="shared" si="1041"/>
        <v>0</v>
      </c>
      <c r="R2208" s="30">
        <f t="shared" si="1042"/>
        <v>0</v>
      </c>
      <c r="S2208" s="8">
        <f t="shared" si="1043"/>
        <v>0</v>
      </c>
      <c r="T2208" s="122">
        <f t="shared" si="1048"/>
        <v>0.13059999999999999</v>
      </c>
      <c r="U2208" s="121">
        <f t="shared" si="1044"/>
        <v>4</v>
      </c>
      <c r="V2208" s="121">
        <v>252</v>
      </c>
      <c r="W2208" s="120">
        <f t="shared" si="1045"/>
        <v>1.001950288</v>
      </c>
      <c r="X2208" s="113">
        <f t="shared" si="1025"/>
        <v>3.1910474099999999</v>
      </c>
      <c r="Y2208" s="113">
        <f t="shared" si="1046"/>
        <v>0</v>
      </c>
      <c r="Z2208" s="125" t="str">
        <f t="shared" si="1049"/>
        <v>J=</v>
      </c>
      <c r="AA2208" s="118">
        <f t="shared" si="1050"/>
        <v>46377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>
        <f t="shared" si="1047"/>
        <v>46354</v>
      </c>
      <c r="B2209" s="113">
        <f t="shared" si="1028"/>
        <v>1640.53466985</v>
      </c>
      <c r="C2209" s="113">
        <f t="shared" si="1029"/>
        <v>1118.26761816</v>
      </c>
      <c r="D2209" s="114">
        <f t="shared" si="1030"/>
        <v>7245.38</v>
      </c>
      <c r="E2209" s="115">
        <f t="shared" si="1026"/>
        <v>7276.54</v>
      </c>
      <c r="F2209" s="116">
        <f t="shared" si="1027"/>
        <v>46318</v>
      </c>
      <c r="G2209" s="117">
        <f t="shared" si="1031"/>
        <v>4.3006716003852752E-3</v>
      </c>
      <c r="H2209" s="118">
        <f t="shared" si="1032"/>
        <v>46377</v>
      </c>
      <c r="I2209" s="118">
        <f t="shared" si="1033"/>
        <v>46377</v>
      </c>
      <c r="J2209" s="119">
        <f t="shared" si="1034"/>
        <v>20</v>
      </c>
      <c r="K2209" s="119">
        <f t="shared" si="1035"/>
        <v>5</v>
      </c>
      <c r="L2209" s="8">
        <f t="shared" si="1036"/>
        <v>1.0010734299999999</v>
      </c>
      <c r="M2209" s="120">
        <f t="shared" si="1037"/>
        <v>1.0043006699999999</v>
      </c>
      <c r="N2209" s="120">
        <f t="shared" si="1038"/>
        <v>1.4618944358522108</v>
      </c>
      <c r="O2209" s="113">
        <f t="shared" si="1039"/>
        <v>1.4634636700000001</v>
      </c>
      <c r="P2209" s="113">
        <f t="shared" si="1040"/>
        <v>1636.5440325100001</v>
      </c>
      <c r="Q2209" s="11">
        <f t="shared" si="1041"/>
        <v>0</v>
      </c>
      <c r="R2209" s="30">
        <f t="shared" si="1042"/>
        <v>0</v>
      </c>
      <c r="S2209" s="8">
        <f t="shared" si="1043"/>
        <v>0</v>
      </c>
      <c r="T2209" s="122">
        <f t="shared" si="1048"/>
        <v>0.13059999999999999</v>
      </c>
      <c r="U2209" s="121">
        <f t="shared" si="1044"/>
        <v>5</v>
      </c>
      <c r="V2209" s="121">
        <v>252</v>
      </c>
      <c r="W2209" s="120">
        <f t="shared" si="1045"/>
        <v>1.002438454</v>
      </c>
      <c r="X2209" s="113">
        <f t="shared" si="1025"/>
        <v>3.9906373400000001</v>
      </c>
      <c r="Y2209" s="113">
        <f t="shared" si="1046"/>
        <v>0</v>
      </c>
      <c r="Z2209" s="125" t="str">
        <f t="shared" si="1049"/>
        <v>J=</v>
      </c>
      <c r="AA2209" s="118">
        <f t="shared" si="1050"/>
        <v>46377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>
        <f t="shared" si="1047"/>
        <v>46355</v>
      </c>
      <c r="B2210" s="113">
        <f t="shared" si="1028"/>
        <v>1640.53466985</v>
      </c>
      <c r="C2210" s="113">
        <f t="shared" si="1029"/>
        <v>1118.26761816</v>
      </c>
      <c r="D2210" s="114">
        <f t="shared" si="1030"/>
        <v>7245.38</v>
      </c>
      <c r="E2210" s="115">
        <f t="shared" si="1026"/>
        <v>7276.54</v>
      </c>
      <c r="F2210" s="116">
        <f t="shared" si="1027"/>
        <v>46318</v>
      </c>
      <c r="G2210" s="117">
        <f t="shared" si="1031"/>
        <v>4.3006716003852752E-3</v>
      </c>
      <c r="H2210" s="118">
        <f t="shared" si="1032"/>
        <v>46377</v>
      </c>
      <c r="I2210" s="118">
        <f t="shared" si="1033"/>
        <v>46377</v>
      </c>
      <c r="J2210" s="119">
        <f t="shared" si="1034"/>
        <v>20</v>
      </c>
      <c r="K2210" s="119">
        <f t="shared" si="1035"/>
        <v>5</v>
      </c>
      <c r="L2210" s="8">
        <f t="shared" si="1036"/>
        <v>1.0010734299999999</v>
      </c>
      <c r="M2210" s="120">
        <f t="shared" si="1037"/>
        <v>1.0043006699999999</v>
      </c>
      <c r="N2210" s="120">
        <f t="shared" si="1038"/>
        <v>1.4618944358522108</v>
      </c>
      <c r="O2210" s="113">
        <f t="shared" si="1039"/>
        <v>1.4634636700000001</v>
      </c>
      <c r="P2210" s="113">
        <f t="shared" si="1040"/>
        <v>1636.5440325100001</v>
      </c>
      <c r="Q2210" s="11">
        <f t="shared" si="1041"/>
        <v>0</v>
      </c>
      <c r="R2210" s="30">
        <f t="shared" si="1042"/>
        <v>0</v>
      </c>
      <c r="S2210" s="8">
        <f t="shared" si="1043"/>
        <v>0</v>
      </c>
      <c r="T2210" s="122">
        <f t="shared" si="1048"/>
        <v>0.13059999999999999</v>
      </c>
      <c r="U2210" s="121">
        <f t="shared" si="1044"/>
        <v>5</v>
      </c>
      <c r="V2210" s="121">
        <v>252</v>
      </c>
      <c r="W2210" s="120">
        <f t="shared" si="1045"/>
        <v>1.002438454</v>
      </c>
      <c r="X2210" s="113">
        <f t="shared" ref="X2210:X2273" si="1051">TRUNC((P2210*(W2210-1)),8)</f>
        <v>3.9906373400000001</v>
      </c>
      <c r="Y2210" s="113">
        <f t="shared" si="1046"/>
        <v>0</v>
      </c>
      <c r="Z2210" s="125" t="str">
        <f t="shared" si="1049"/>
        <v>J=</v>
      </c>
      <c r="AA2210" s="118">
        <f t="shared" si="1050"/>
        <v>46377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>
        <f t="shared" si="1047"/>
        <v>46356</v>
      </c>
      <c r="B2211" s="113">
        <f t="shared" si="1028"/>
        <v>1640.53466985</v>
      </c>
      <c r="C2211" s="113">
        <f t="shared" si="1029"/>
        <v>1118.26761816</v>
      </c>
      <c r="D2211" s="114">
        <f t="shared" si="1030"/>
        <v>7245.38</v>
      </c>
      <c r="E2211" s="115">
        <f t="shared" si="1026"/>
        <v>7276.54</v>
      </c>
      <c r="F2211" s="116">
        <f t="shared" si="1027"/>
        <v>46318</v>
      </c>
      <c r="G2211" s="117">
        <f t="shared" si="1031"/>
        <v>4.3006716003852752E-3</v>
      </c>
      <c r="H2211" s="118">
        <f t="shared" si="1032"/>
        <v>46377</v>
      </c>
      <c r="I2211" s="118">
        <f t="shared" si="1033"/>
        <v>46377</v>
      </c>
      <c r="J2211" s="119">
        <f t="shared" si="1034"/>
        <v>20</v>
      </c>
      <c r="K2211" s="119">
        <f t="shared" si="1035"/>
        <v>5</v>
      </c>
      <c r="L2211" s="8">
        <f t="shared" si="1036"/>
        <v>1.0010734299999999</v>
      </c>
      <c r="M2211" s="120">
        <f t="shared" si="1037"/>
        <v>1.0043006699999999</v>
      </c>
      <c r="N2211" s="120">
        <f t="shared" si="1038"/>
        <v>1.4618944358522108</v>
      </c>
      <c r="O2211" s="113">
        <f t="shared" si="1039"/>
        <v>1.4634636700000001</v>
      </c>
      <c r="P2211" s="113">
        <f t="shared" si="1040"/>
        <v>1636.5440325100001</v>
      </c>
      <c r="Q2211" s="11">
        <f t="shared" si="1041"/>
        <v>0</v>
      </c>
      <c r="R2211" s="30">
        <f t="shared" si="1042"/>
        <v>0</v>
      </c>
      <c r="S2211" s="8">
        <f t="shared" si="1043"/>
        <v>0</v>
      </c>
      <c r="T2211" s="122">
        <f t="shared" si="1048"/>
        <v>0.13059999999999999</v>
      </c>
      <c r="U2211" s="121">
        <f t="shared" si="1044"/>
        <v>5</v>
      </c>
      <c r="V2211" s="121">
        <v>252</v>
      </c>
      <c r="W2211" s="120">
        <f t="shared" si="1045"/>
        <v>1.002438454</v>
      </c>
      <c r="X2211" s="113">
        <f t="shared" si="1051"/>
        <v>3.9906373400000001</v>
      </c>
      <c r="Y2211" s="113">
        <f t="shared" si="1046"/>
        <v>0</v>
      </c>
      <c r="Z2211" s="125" t="str">
        <f t="shared" si="1049"/>
        <v>J=</v>
      </c>
      <c r="AA2211" s="118">
        <f t="shared" si="1050"/>
        <v>46377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>
        <f t="shared" si="1047"/>
        <v>46357</v>
      </c>
      <c r="B2212" s="113">
        <f t="shared" si="1028"/>
        <v>1641.6861939099999</v>
      </c>
      <c r="C2212" s="113">
        <f t="shared" si="1029"/>
        <v>1118.26761816</v>
      </c>
      <c r="D2212" s="114">
        <f t="shared" si="1030"/>
        <v>7245.38</v>
      </c>
      <c r="E2212" s="115">
        <f t="shared" si="1026"/>
        <v>7276.54</v>
      </c>
      <c r="F2212" s="116">
        <f t="shared" si="1027"/>
        <v>46318</v>
      </c>
      <c r="G2212" s="117">
        <f t="shared" si="1031"/>
        <v>4.3006716003852752E-3</v>
      </c>
      <c r="H2212" s="118">
        <f t="shared" si="1032"/>
        <v>46377</v>
      </c>
      <c r="I2212" s="118">
        <f t="shared" si="1033"/>
        <v>46377</v>
      </c>
      <c r="J2212" s="119">
        <f t="shared" si="1034"/>
        <v>20</v>
      </c>
      <c r="K2212" s="119">
        <f t="shared" si="1035"/>
        <v>6</v>
      </c>
      <c r="L2212" s="8">
        <f t="shared" si="1036"/>
        <v>1.0012882599999999</v>
      </c>
      <c r="M2212" s="120">
        <f t="shared" si="1037"/>
        <v>1.0043006699999999</v>
      </c>
      <c r="N2212" s="120">
        <f t="shared" si="1038"/>
        <v>1.4618944358522108</v>
      </c>
      <c r="O2212" s="113">
        <f t="shared" si="1039"/>
        <v>1.4637777300000001</v>
      </c>
      <c r="P2212" s="113">
        <f t="shared" si="1040"/>
        <v>1636.89523564</v>
      </c>
      <c r="Q2212" s="11">
        <f t="shared" si="1041"/>
        <v>0</v>
      </c>
      <c r="R2212" s="30">
        <f t="shared" si="1042"/>
        <v>0</v>
      </c>
      <c r="S2212" s="8">
        <f t="shared" si="1043"/>
        <v>0</v>
      </c>
      <c r="T2212" s="122">
        <f t="shared" si="1048"/>
        <v>0.13059999999999999</v>
      </c>
      <c r="U2212" s="121">
        <f t="shared" si="1044"/>
        <v>6</v>
      </c>
      <c r="V2212" s="121">
        <v>252</v>
      </c>
      <c r="W2212" s="120">
        <f t="shared" si="1045"/>
        <v>1.0029268570000001</v>
      </c>
      <c r="X2212" s="113">
        <f t="shared" si="1051"/>
        <v>4.79095827</v>
      </c>
      <c r="Y2212" s="113">
        <f t="shared" si="1046"/>
        <v>0</v>
      </c>
      <c r="Z2212" s="125" t="str">
        <f t="shared" si="1049"/>
        <v>J=</v>
      </c>
      <c r="AA2212" s="118">
        <f t="shared" si="1050"/>
        <v>46377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>
        <f t="shared" si="1047"/>
        <v>46358</v>
      </c>
      <c r="B2213" s="113">
        <f t="shared" si="1028"/>
        <v>1642.83851966</v>
      </c>
      <c r="C2213" s="113">
        <f t="shared" si="1029"/>
        <v>1118.26761816</v>
      </c>
      <c r="D2213" s="114">
        <f t="shared" si="1030"/>
        <v>7245.38</v>
      </c>
      <c r="E2213" s="115">
        <f t="shared" si="1026"/>
        <v>7276.54</v>
      </c>
      <c r="F2213" s="116">
        <f t="shared" si="1027"/>
        <v>46318</v>
      </c>
      <c r="G2213" s="117">
        <f t="shared" si="1031"/>
        <v>4.3006716003852752E-3</v>
      </c>
      <c r="H2213" s="118">
        <f t="shared" si="1032"/>
        <v>46377</v>
      </c>
      <c r="I2213" s="118">
        <f t="shared" si="1033"/>
        <v>46377</v>
      </c>
      <c r="J2213" s="119">
        <f t="shared" si="1034"/>
        <v>20</v>
      </c>
      <c r="K2213" s="119">
        <f t="shared" si="1035"/>
        <v>7</v>
      </c>
      <c r="L2213" s="8">
        <f t="shared" si="1036"/>
        <v>1.0015031299999999</v>
      </c>
      <c r="M2213" s="120">
        <f t="shared" si="1037"/>
        <v>1.0043006699999999</v>
      </c>
      <c r="N2213" s="120">
        <f t="shared" si="1038"/>
        <v>1.4618944358522108</v>
      </c>
      <c r="O2213" s="113">
        <f t="shared" si="1039"/>
        <v>1.46409185</v>
      </c>
      <c r="P2213" s="113">
        <f t="shared" si="1040"/>
        <v>1637.2465058600001</v>
      </c>
      <c r="Q2213" s="11">
        <f t="shared" si="1041"/>
        <v>0</v>
      </c>
      <c r="R2213" s="30">
        <f t="shared" si="1042"/>
        <v>0</v>
      </c>
      <c r="S2213" s="8">
        <f t="shared" si="1043"/>
        <v>0</v>
      </c>
      <c r="T2213" s="122">
        <f t="shared" si="1048"/>
        <v>0.13059999999999999</v>
      </c>
      <c r="U2213" s="121">
        <f t="shared" si="1044"/>
        <v>7</v>
      </c>
      <c r="V2213" s="121">
        <v>252</v>
      </c>
      <c r="W2213" s="120">
        <f t="shared" si="1045"/>
        <v>1.0034154989999999</v>
      </c>
      <c r="X2213" s="113">
        <f t="shared" si="1051"/>
        <v>5.5920138000000001</v>
      </c>
      <c r="Y2213" s="113">
        <f t="shared" si="1046"/>
        <v>0</v>
      </c>
      <c r="Z2213" s="125" t="str">
        <f t="shared" si="1049"/>
        <v>J=</v>
      </c>
      <c r="AA2213" s="118">
        <f t="shared" si="1050"/>
        <v>46377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>
        <f t="shared" si="1047"/>
        <v>46359</v>
      </c>
      <c r="B2214" s="113">
        <f t="shared" si="1028"/>
        <v>1643.9916570299999</v>
      </c>
      <c r="C2214" s="113">
        <f t="shared" si="1029"/>
        <v>1118.26761816</v>
      </c>
      <c r="D2214" s="114">
        <f t="shared" si="1030"/>
        <v>7245.38</v>
      </c>
      <c r="E2214" s="115">
        <f t="shared" si="1026"/>
        <v>7276.54</v>
      </c>
      <c r="F2214" s="116">
        <f t="shared" si="1027"/>
        <v>46318</v>
      </c>
      <c r="G2214" s="117">
        <f t="shared" si="1031"/>
        <v>4.3006716003852752E-3</v>
      </c>
      <c r="H2214" s="118">
        <f t="shared" si="1032"/>
        <v>46377</v>
      </c>
      <c r="I2214" s="118">
        <f t="shared" si="1033"/>
        <v>46377</v>
      </c>
      <c r="J2214" s="119">
        <f t="shared" si="1034"/>
        <v>20</v>
      </c>
      <c r="K2214" s="119">
        <f t="shared" si="1035"/>
        <v>8</v>
      </c>
      <c r="L2214" s="8">
        <f t="shared" si="1036"/>
        <v>1.00171805</v>
      </c>
      <c r="M2214" s="120">
        <f t="shared" si="1037"/>
        <v>1.0043006699999999</v>
      </c>
      <c r="N2214" s="120">
        <f t="shared" si="1038"/>
        <v>1.4618944358522108</v>
      </c>
      <c r="O2214" s="113">
        <f t="shared" si="1039"/>
        <v>1.4644060400000001</v>
      </c>
      <c r="P2214" s="113">
        <f t="shared" si="1040"/>
        <v>1637.5978543599999</v>
      </c>
      <c r="Q2214" s="11">
        <f t="shared" si="1041"/>
        <v>0</v>
      </c>
      <c r="R2214" s="30">
        <f t="shared" si="1042"/>
        <v>0</v>
      </c>
      <c r="S2214" s="8">
        <f t="shared" si="1043"/>
        <v>0</v>
      </c>
      <c r="T2214" s="122">
        <f t="shared" si="1048"/>
        <v>0.13059999999999999</v>
      </c>
      <c r="U2214" s="121">
        <f t="shared" si="1044"/>
        <v>8</v>
      </c>
      <c r="V2214" s="121">
        <v>252</v>
      </c>
      <c r="W2214" s="120">
        <f t="shared" si="1045"/>
        <v>1.003904379</v>
      </c>
      <c r="X2214" s="113">
        <f t="shared" si="1051"/>
        <v>6.3938026700000004</v>
      </c>
      <c r="Y2214" s="113">
        <f t="shared" si="1046"/>
        <v>0</v>
      </c>
      <c r="Z2214" s="125" t="str">
        <f t="shared" si="1049"/>
        <v>J=</v>
      </c>
      <c r="AA2214" s="118">
        <f t="shared" si="1050"/>
        <v>46377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>
        <f t="shared" si="1047"/>
        <v>46360</v>
      </c>
      <c r="B2215" s="113">
        <f t="shared" si="1028"/>
        <v>1645.1455951600001</v>
      </c>
      <c r="C2215" s="113">
        <f t="shared" si="1029"/>
        <v>1118.26761816</v>
      </c>
      <c r="D2215" s="114">
        <f t="shared" si="1030"/>
        <v>7245.38</v>
      </c>
      <c r="E2215" s="115">
        <f t="shared" si="1026"/>
        <v>7276.54</v>
      </c>
      <c r="F2215" s="116">
        <f t="shared" si="1027"/>
        <v>46318</v>
      </c>
      <c r="G2215" s="117">
        <f t="shared" si="1031"/>
        <v>4.3006716003852752E-3</v>
      </c>
      <c r="H2215" s="118">
        <f t="shared" si="1032"/>
        <v>46377</v>
      </c>
      <c r="I2215" s="118">
        <f t="shared" si="1033"/>
        <v>46377</v>
      </c>
      <c r="J2215" s="119">
        <f t="shared" si="1034"/>
        <v>20</v>
      </c>
      <c r="K2215" s="119">
        <f t="shared" si="1035"/>
        <v>9</v>
      </c>
      <c r="L2215" s="8">
        <f t="shared" si="1036"/>
        <v>1.0019330099999999</v>
      </c>
      <c r="M2215" s="120">
        <f t="shared" si="1037"/>
        <v>1.0043006699999999</v>
      </c>
      <c r="N2215" s="120">
        <f t="shared" si="1038"/>
        <v>1.4618944358522108</v>
      </c>
      <c r="O2215" s="113">
        <f t="shared" si="1039"/>
        <v>1.46472029</v>
      </c>
      <c r="P2215" s="113">
        <f t="shared" si="1040"/>
        <v>1637.94926996</v>
      </c>
      <c r="Q2215" s="11">
        <f t="shared" si="1041"/>
        <v>0</v>
      </c>
      <c r="R2215" s="30">
        <f t="shared" si="1042"/>
        <v>0</v>
      </c>
      <c r="S2215" s="8">
        <f t="shared" si="1043"/>
        <v>0</v>
      </c>
      <c r="T2215" s="122">
        <f t="shared" si="1048"/>
        <v>0.13059999999999999</v>
      </c>
      <c r="U2215" s="121">
        <f t="shared" si="1044"/>
        <v>9</v>
      </c>
      <c r="V2215" s="121">
        <v>252</v>
      </c>
      <c r="W2215" s="120">
        <f t="shared" si="1045"/>
        <v>1.0043934969999999</v>
      </c>
      <c r="X2215" s="113">
        <f t="shared" si="1051"/>
        <v>7.1963252000000004</v>
      </c>
      <c r="Y2215" s="113">
        <f t="shared" si="1046"/>
        <v>0</v>
      </c>
      <c r="Z2215" s="125" t="str">
        <f t="shared" si="1049"/>
        <v>J=</v>
      </c>
      <c r="AA2215" s="118">
        <f t="shared" si="1050"/>
        <v>46377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>
        <f t="shared" si="1047"/>
        <v>46361</v>
      </c>
      <c r="B2216" s="113">
        <f t="shared" si="1028"/>
        <v>1646.30034563</v>
      </c>
      <c r="C2216" s="113">
        <f t="shared" si="1029"/>
        <v>1118.26761816</v>
      </c>
      <c r="D2216" s="114">
        <f t="shared" si="1030"/>
        <v>7245.38</v>
      </c>
      <c r="E2216" s="115">
        <f t="shared" si="1026"/>
        <v>7276.54</v>
      </c>
      <c r="F2216" s="116">
        <f t="shared" si="1027"/>
        <v>46318</v>
      </c>
      <c r="G2216" s="117">
        <f t="shared" si="1031"/>
        <v>4.3006716003852752E-3</v>
      </c>
      <c r="H2216" s="118">
        <f t="shared" si="1032"/>
        <v>46377</v>
      </c>
      <c r="I2216" s="118">
        <f t="shared" si="1033"/>
        <v>46377</v>
      </c>
      <c r="J2216" s="119">
        <f t="shared" si="1034"/>
        <v>20</v>
      </c>
      <c r="K2216" s="119">
        <f t="shared" si="1035"/>
        <v>10</v>
      </c>
      <c r="L2216" s="8">
        <f t="shared" si="1036"/>
        <v>1.0021480199999999</v>
      </c>
      <c r="M2216" s="120">
        <f t="shared" si="1037"/>
        <v>1.0043006699999999</v>
      </c>
      <c r="N2216" s="120">
        <f t="shared" si="1038"/>
        <v>1.4618944358522108</v>
      </c>
      <c r="O2216" s="113">
        <f t="shared" si="1039"/>
        <v>1.46503461</v>
      </c>
      <c r="P2216" s="113">
        <f t="shared" si="1040"/>
        <v>1638.3007638399999</v>
      </c>
      <c r="Q2216" s="11">
        <f t="shared" si="1041"/>
        <v>0</v>
      </c>
      <c r="R2216" s="30">
        <f t="shared" si="1042"/>
        <v>0</v>
      </c>
      <c r="S2216" s="8">
        <f t="shared" si="1043"/>
        <v>0</v>
      </c>
      <c r="T2216" s="122">
        <f t="shared" si="1048"/>
        <v>0.13059999999999999</v>
      </c>
      <c r="U2216" s="121">
        <f t="shared" si="1044"/>
        <v>10</v>
      </c>
      <c r="V2216" s="121">
        <v>252</v>
      </c>
      <c r="W2216" s="120">
        <f t="shared" si="1045"/>
        <v>1.004882853</v>
      </c>
      <c r="X2216" s="113">
        <f t="shared" si="1051"/>
        <v>7.9995817899999997</v>
      </c>
      <c r="Y2216" s="113">
        <f t="shared" si="1046"/>
        <v>0</v>
      </c>
      <c r="Z2216" s="125" t="str">
        <f t="shared" si="1049"/>
        <v>J=</v>
      </c>
      <c r="AA2216" s="118">
        <f t="shared" si="1050"/>
        <v>46377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>
        <f t="shared" si="1047"/>
        <v>46362</v>
      </c>
      <c r="B2217" s="113">
        <f t="shared" si="1028"/>
        <v>1646.30034563</v>
      </c>
      <c r="C2217" s="113">
        <f t="shared" si="1029"/>
        <v>1118.26761816</v>
      </c>
      <c r="D2217" s="114">
        <f t="shared" si="1030"/>
        <v>7245.38</v>
      </c>
      <c r="E2217" s="115">
        <f t="shared" si="1026"/>
        <v>7276.54</v>
      </c>
      <c r="F2217" s="116">
        <f t="shared" si="1027"/>
        <v>46318</v>
      </c>
      <c r="G2217" s="117">
        <f t="shared" si="1031"/>
        <v>4.3006716003852752E-3</v>
      </c>
      <c r="H2217" s="118">
        <f t="shared" si="1032"/>
        <v>46377</v>
      </c>
      <c r="I2217" s="118">
        <f t="shared" si="1033"/>
        <v>46377</v>
      </c>
      <c r="J2217" s="119">
        <f t="shared" si="1034"/>
        <v>20</v>
      </c>
      <c r="K2217" s="119">
        <f t="shared" si="1035"/>
        <v>10</v>
      </c>
      <c r="L2217" s="8">
        <f t="shared" si="1036"/>
        <v>1.0021480199999999</v>
      </c>
      <c r="M2217" s="120">
        <f t="shared" si="1037"/>
        <v>1.0043006699999999</v>
      </c>
      <c r="N2217" s="120">
        <f t="shared" si="1038"/>
        <v>1.4618944358522108</v>
      </c>
      <c r="O2217" s="113">
        <f t="shared" si="1039"/>
        <v>1.46503461</v>
      </c>
      <c r="P2217" s="113">
        <f t="shared" si="1040"/>
        <v>1638.3007638399999</v>
      </c>
      <c r="Q2217" s="11">
        <f t="shared" si="1041"/>
        <v>0</v>
      </c>
      <c r="R2217" s="30">
        <f t="shared" si="1042"/>
        <v>0</v>
      </c>
      <c r="S2217" s="8">
        <f t="shared" si="1043"/>
        <v>0</v>
      </c>
      <c r="T2217" s="122">
        <f t="shared" si="1048"/>
        <v>0.13059999999999999</v>
      </c>
      <c r="U2217" s="121">
        <f t="shared" si="1044"/>
        <v>10</v>
      </c>
      <c r="V2217" s="121">
        <v>252</v>
      </c>
      <c r="W2217" s="120">
        <f t="shared" si="1045"/>
        <v>1.004882853</v>
      </c>
      <c r="X2217" s="113">
        <f t="shared" si="1051"/>
        <v>7.9995817899999997</v>
      </c>
      <c r="Y2217" s="113">
        <f t="shared" si="1046"/>
        <v>0</v>
      </c>
      <c r="Z2217" s="125" t="str">
        <f t="shared" si="1049"/>
        <v>J=</v>
      </c>
      <c r="AA2217" s="118">
        <f t="shared" si="1050"/>
        <v>46377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>
        <f t="shared" si="1047"/>
        <v>46363</v>
      </c>
      <c r="B2218" s="113">
        <f t="shared" si="1028"/>
        <v>1646.30034563</v>
      </c>
      <c r="C2218" s="113">
        <f t="shared" si="1029"/>
        <v>1118.26761816</v>
      </c>
      <c r="D2218" s="114">
        <f t="shared" si="1030"/>
        <v>7245.38</v>
      </c>
      <c r="E2218" s="115">
        <f t="shared" ref="E2218:E2281" si="1052">IF($K2218=1,VLOOKUP($A2217,$AO$10:$AS$131,4),E2217)</f>
        <v>7276.54</v>
      </c>
      <c r="F2218" s="116">
        <f t="shared" ref="F2218:F2281" si="1053">IF($K2218=1,VLOOKUP($A2217,$AO$10:$AS$131,5),F2217)</f>
        <v>46318</v>
      </c>
      <c r="G2218" s="117">
        <f t="shared" si="1031"/>
        <v>4.3006716003852752E-3</v>
      </c>
      <c r="H2218" s="118">
        <f t="shared" si="1032"/>
        <v>46377</v>
      </c>
      <c r="I2218" s="118">
        <f t="shared" si="1033"/>
        <v>46377</v>
      </c>
      <c r="J2218" s="119">
        <f t="shared" si="1034"/>
        <v>20</v>
      </c>
      <c r="K2218" s="119">
        <f t="shared" si="1035"/>
        <v>10</v>
      </c>
      <c r="L2218" s="8">
        <f t="shared" si="1036"/>
        <v>1.0021480199999999</v>
      </c>
      <c r="M2218" s="120">
        <f t="shared" si="1037"/>
        <v>1.0043006699999999</v>
      </c>
      <c r="N2218" s="120">
        <f t="shared" si="1038"/>
        <v>1.4618944358522108</v>
      </c>
      <c r="O2218" s="113">
        <f t="shared" si="1039"/>
        <v>1.46503461</v>
      </c>
      <c r="P2218" s="113">
        <f t="shared" si="1040"/>
        <v>1638.3007638399999</v>
      </c>
      <c r="Q2218" s="11">
        <f t="shared" si="1041"/>
        <v>0</v>
      </c>
      <c r="R2218" s="30">
        <f t="shared" si="1042"/>
        <v>0</v>
      </c>
      <c r="S2218" s="8">
        <f t="shared" si="1043"/>
        <v>0</v>
      </c>
      <c r="T2218" s="122">
        <f t="shared" si="1048"/>
        <v>0.13059999999999999</v>
      </c>
      <c r="U2218" s="121">
        <f t="shared" si="1044"/>
        <v>10</v>
      </c>
      <c r="V2218" s="121">
        <v>252</v>
      </c>
      <c r="W2218" s="120">
        <f t="shared" si="1045"/>
        <v>1.004882853</v>
      </c>
      <c r="X2218" s="113">
        <f t="shared" si="1051"/>
        <v>7.9995817899999997</v>
      </c>
      <c r="Y2218" s="113">
        <f t="shared" si="1046"/>
        <v>0</v>
      </c>
      <c r="Z2218" s="125" t="str">
        <f t="shared" si="1049"/>
        <v>J=</v>
      </c>
      <c r="AA2218" s="118">
        <f t="shared" si="1050"/>
        <v>46377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>
        <f t="shared" si="1047"/>
        <v>46364</v>
      </c>
      <c r="B2219" s="113">
        <f t="shared" si="1028"/>
        <v>1647.45591046</v>
      </c>
      <c r="C2219" s="113">
        <f t="shared" si="1029"/>
        <v>1118.26761816</v>
      </c>
      <c r="D2219" s="114">
        <f t="shared" si="1030"/>
        <v>7245.38</v>
      </c>
      <c r="E2219" s="115">
        <f t="shared" si="1052"/>
        <v>7276.54</v>
      </c>
      <c r="F2219" s="116">
        <f t="shared" si="1053"/>
        <v>46318</v>
      </c>
      <c r="G2219" s="117">
        <f t="shared" si="1031"/>
        <v>4.3006716003852752E-3</v>
      </c>
      <c r="H2219" s="118">
        <f t="shared" si="1032"/>
        <v>46377</v>
      </c>
      <c r="I2219" s="118">
        <f t="shared" si="1033"/>
        <v>46377</v>
      </c>
      <c r="J2219" s="119">
        <f t="shared" si="1034"/>
        <v>20</v>
      </c>
      <c r="K2219" s="119">
        <f t="shared" si="1035"/>
        <v>11</v>
      </c>
      <c r="L2219" s="8">
        <f t="shared" si="1036"/>
        <v>1.0023630800000001</v>
      </c>
      <c r="M2219" s="120">
        <f t="shared" si="1037"/>
        <v>1.0043006699999999</v>
      </c>
      <c r="N2219" s="120">
        <f t="shared" si="1038"/>
        <v>1.4618944358522108</v>
      </c>
      <c r="O2219" s="113">
        <f t="shared" si="1039"/>
        <v>1.465349</v>
      </c>
      <c r="P2219" s="113">
        <f t="shared" si="1040"/>
        <v>1638.6523360000001</v>
      </c>
      <c r="Q2219" s="11">
        <f t="shared" si="1041"/>
        <v>0</v>
      </c>
      <c r="R2219" s="30">
        <f t="shared" si="1042"/>
        <v>0</v>
      </c>
      <c r="S2219" s="8">
        <f t="shared" si="1043"/>
        <v>0</v>
      </c>
      <c r="T2219" s="122">
        <f t="shared" si="1048"/>
        <v>0.13059999999999999</v>
      </c>
      <c r="U2219" s="121">
        <f t="shared" si="1044"/>
        <v>11</v>
      </c>
      <c r="V2219" s="121">
        <v>252</v>
      </c>
      <c r="W2219" s="120">
        <f t="shared" si="1045"/>
        <v>1.0053724479999999</v>
      </c>
      <c r="X2219" s="113">
        <f t="shared" si="1051"/>
        <v>8.8035744600000001</v>
      </c>
      <c r="Y2219" s="113">
        <f t="shared" si="1046"/>
        <v>0</v>
      </c>
      <c r="Z2219" s="125" t="str">
        <f t="shared" si="1049"/>
        <v>J=</v>
      </c>
      <c r="AA2219" s="118">
        <f t="shared" si="1050"/>
        <v>46377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>
        <f t="shared" si="1047"/>
        <v>46365</v>
      </c>
      <c r="B2220" s="113">
        <f t="shared" si="1028"/>
        <v>1648.61228835</v>
      </c>
      <c r="C2220" s="113">
        <f t="shared" si="1029"/>
        <v>1118.26761816</v>
      </c>
      <c r="D2220" s="114">
        <f t="shared" si="1030"/>
        <v>7245.38</v>
      </c>
      <c r="E2220" s="115">
        <f t="shared" si="1052"/>
        <v>7276.54</v>
      </c>
      <c r="F2220" s="116">
        <f t="shared" si="1053"/>
        <v>46318</v>
      </c>
      <c r="G2220" s="117">
        <f t="shared" si="1031"/>
        <v>4.3006716003852752E-3</v>
      </c>
      <c r="H2220" s="118">
        <f t="shared" si="1032"/>
        <v>46377</v>
      </c>
      <c r="I2220" s="118">
        <f t="shared" si="1033"/>
        <v>46377</v>
      </c>
      <c r="J2220" s="119">
        <f t="shared" si="1034"/>
        <v>20</v>
      </c>
      <c r="K2220" s="119">
        <f t="shared" si="1035"/>
        <v>12</v>
      </c>
      <c r="L2220" s="8">
        <f t="shared" si="1036"/>
        <v>1.00257818</v>
      </c>
      <c r="M2220" s="120">
        <f t="shared" si="1037"/>
        <v>1.0043006699999999</v>
      </c>
      <c r="N2220" s="120">
        <f t="shared" si="1038"/>
        <v>1.4618944358522108</v>
      </c>
      <c r="O2220" s="113">
        <f t="shared" si="1039"/>
        <v>1.46566346</v>
      </c>
      <c r="P2220" s="113">
        <f t="shared" si="1040"/>
        <v>1639.0039864299999</v>
      </c>
      <c r="Q2220" s="11">
        <f t="shared" si="1041"/>
        <v>0</v>
      </c>
      <c r="R2220" s="30">
        <f t="shared" si="1042"/>
        <v>0</v>
      </c>
      <c r="S2220" s="8">
        <f t="shared" si="1043"/>
        <v>0</v>
      </c>
      <c r="T2220" s="122">
        <f t="shared" si="1048"/>
        <v>0.13059999999999999</v>
      </c>
      <c r="U2220" s="121">
        <f t="shared" si="1044"/>
        <v>12</v>
      </c>
      <c r="V2220" s="121">
        <v>252</v>
      </c>
      <c r="W2220" s="120">
        <f t="shared" si="1045"/>
        <v>1.005862281</v>
      </c>
      <c r="X2220" s="113">
        <f t="shared" si="1051"/>
        <v>9.6083019200000006</v>
      </c>
      <c r="Y2220" s="113">
        <f t="shared" si="1046"/>
        <v>0</v>
      </c>
      <c r="Z2220" s="125" t="str">
        <f t="shared" si="1049"/>
        <v>J=</v>
      </c>
      <c r="AA2220" s="118">
        <f t="shared" si="1050"/>
        <v>46377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>
        <f t="shared" si="1047"/>
        <v>46366</v>
      </c>
      <c r="B2221" s="113">
        <f t="shared" si="1028"/>
        <v>1649.76947008</v>
      </c>
      <c r="C2221" s="113">
        <f t="shared" si="1029"/>
        <v>1118.26761816</v>
      </c>
      <c r="D2221" s="114">
        <f t="shared" si="1030"/>
        <v>7245.38</v>
      </c>
      <c r="E2221" s="115">
        <f t="shared" si="1052"/>
        <v>7276.54</v>
      </c>
      <c r="F2221" s="116">
        <f t="shared" si="1053"/>
        <v>46318</v>
      </c>
      <c r="G2221" s="117">
        <f t="shared" si="1031"/>
        <v>4.3006716003852752E-3</v>
      </c>
      <c r="H2221" s="118">
        <f t="shared" si="1032"/>
        <v>46377</v>
      </c>
      <c r="I2221" s="118">
        <f t="shared" si="1033"/>
        <v>46377</v>
      </c>
      <c r="J2221" s="119">
        <f t="shared" si="1034"/>
        <v>20</v>
      </c>
      <c r="K2221" s="119">
        <f t="shared" si="1035"/>
        <v>13</v>
      </c>
      <c r="L2221" s="8">
        <f t="shared" si="1036"/>
        <v>1.00279333</v>
      </c>
      <c r="M2221" s="120">
        <f t="shared" si="1037"/>
        <v>1.0043006699999999</v>
      </c>
      <c r="N2221" s="120">
        <f t="shared" si="1038"/>
        <v>1.4618944358522108</v>
      </c>
      <c r="O2221" s="113">
        <f t="shared" si="1039"/>
        <v>1.4659779799999999</v>
      </c>
      <c r="P2221" s="113">
        <f t="shared" si="1040"/>
        <v>1639.35570396</v>
      </c>
      <c r="Q2221" s="11">
        <f t="shared" si="1041"/>
        <v>0</v>
      </c>
      <c r="R2221" s="30">
        <f t="shared" si="1042"/>
        <v>0</v>
      </c>
      <c r="S2221" s="8">
        <f t="shared" si="1043"/>
        <v>0</v>
      </c>
      <c r="T2221" s="122">
        <f t="shared" si="1048"/>
        <v>0.13059999999999999</v>
      </c>
      <c r="U2221" s="121">
        <f t="shared" si="1044"/>
        <v>13</v>
      </c>
      <c r="V2221" s="121">
        <v>252</v>
      </c>
      <c r="W2221" s="120">
        <f t="shared" si="1045"/>
        <v>1.006352353</v>
      </c>
      <c r="X2221" s="113">
        <f t="shared" si="1051"/>
        <v>10.41376612</v>
      </c>
      <c r="Y2221" s="113">
        <f t="shared" si="1046"/>
        <v>0</v>
      </c>
      <c r="Z2221" s="125" t="str">
        <f t="shared" si="1049"/>
        <v>J=</v>
      </c>
      <c r="AA2221" s="118">
        <f t="shared" si="1050"/>
        <v>46377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>
        <f t="shared" si="1047"/>
        <v>46367</v>
      </c>
      <c r="B2222" s="113">
        <f t="shared" ref="B2222:B2285" si="1054">(P2222+X2222)</f>
        <v>1650.9274785100001</v>
      </c>
      <c r="C2222" s="113">
        <f t="shared" ref="C2222:C2285" si="1055">TRUNC(IF(Q2221&gt;0,VLOOKUP(A2221,$AD$12:$AE$170,2),C2221),8)</f>
        <v>1118.26761816</v>
      </c>
      <c r="D2222" s="114">
        <f t="shared" ref="D2222:D2285" si="1056">IF(E2222=E2221,D2221,E2221)</f>
        <v>7245.38</v>
      </c>
      <c r="E2222" s="115">
        <f t="shared" si="1052"/>
        <v>7276.54</v>
      </c>
      <c r="F2222" s="116">
        <f t="shared" si="1053"/>
        <v>46318</v>
      </c>
      <c r="G2222" s="117">
        <f t="shared" ref="G2222:G2285" si="1057">(E2222/D2222)-1</f>
        <v>4.3006716003852752E-3</v>
      </c>
      <c r="H2222" s="118">
        <f t="shared" ref="H2222:H2285" si="1058">IF(DAY(A2222)=H$9,VLOOKUP(A2222,AH$118:AN$450,4),H2221)</f>
        <v>46377</v>
      </c>
      <c r="I2222" s="118">
        <f t="shared" ref="I2222:I2285" si="1059">IF(A2222&gt;I2221,H2222,I2221)</f>
        <v>46377</v>
      </c>
      <c r="J2222" s="119">
        <f t="shared" ref="J2222:J2285" si="1060">IF(I2222=I2221,J2221,NETWORKDAYS(I2221,I2222,$AD$176:$AD$502)-1)</f>
        <v>20</v>
      </c>
      <c r="K2222" s="119">
        <f t="shared" ref="K2222:K2285" si="1061">(J2222-(NETWORKDAYS(A2222,I2222,AD$176:AD$502)-1))</f>
        <v>14</v>
      </c>
      <c r="L2222" s="8">
        <f t="shared" ref="L2222:L2285" si="1062">IF(E2222&lt;D2222,1,TRUNC((E2222/D2222)^TRUNC((K2222/J2222),9),8))</f>
        <v>1.00300853</v>
      </c>
      <c r="M2222" s="120">
        <f t="shared" ref="M2222:M2285" si="1063">IF(I2222&gt;I2221,L2221,M2221)</f>
        <v>1.0043006699999999</v>
      </c>
      <c r="N2222" s="120">
        <f t="shared" ref="N2222:N2285" si="1064">IF(I2222&gt;I2221,N2221*M2222,N2221)</f>
        <v>1.4618944358522108</v>
      </c>
      <c r="O2222" s="113">
        <f t="shared" ref="O2222:O2285" si="1065">TRUNC(TRUNC((L2222*N2222),15),8)</f>
        <v>1.46629258</v>
      </c>
      <c r="P2222" s="113">
        <f t="shared" ref="P2222:P2285" si="1066">TRUNC(C2222*O2222,8)</f>
        <v>1639.70751096</v>
      </c>
      <c r="Q2222" s="11">
        <f t="shared" ref="Q2222:Q2285" si="1067">IF(VLOOKUP(A2222,AD$10:AK$170,8)=VLOOKUP(A2221,AD$10:AK$170,8),0,VLOOKUP(A2222,AD$10:AK$170,8))</f>
        <v>0</v>
      </c>
      <c r="R2222" s="30">
        <f t="shared" ref="R2222:R2285" si="1068">IF(Q2222&gt;0,VLOOKUP($A2222,$AD$10:$AI$170,6),0)</f>
        <v>0</v>
      </c>
      <c r="S2222" s="8">
        <f t="shared" ref="S2222:S2285" si="1069">IF(R2222&gt;0,TRUNC(R2222*P2222,8),0)</f>
        <v>0</v>
      </c>
      <c r="T2222" s="122">
        <f t="shared" si="1048"/>
        <v>0.13059999999999999</v>
      </c>
      <c r="U2222" s="121">
        <f t="shared" ref="U2222:U2285" si="1070">IF(Q2221&gt;0,1,IF(K2222=K2221,U2221,U2221+1))</f>
        <v>14</v>
      </c>
      <c r="V2222" s="121">
        <v>252</v>
      </c>
      <c r="W2222" s="120">
        <f t="shared" ref="W2222:W2285" si="1071">ROUND((1+T2222)^TRUNC((U2222/V2222),9),9)</f>
        <v>1.0068426640000001</v>
      </c>
      <c r="X2222" s="113">
        <f t="shared" si="1051"/>
        <v>11.21996755</v>
      </c>
      <c r="Y2222" s="113">
        <f t="shared" ref="Y2222:Y2285" si="1072">IF(Q2222&gt;0,S2222+X2222,0)</f>
        <v>0</v>
      </c>
      <c r="Z2222" s="125" t="str">
        <f t="shared" si="1049"/>
        <v>J=</v>
      </c>
      <c r="AA2222" s="118">
        <f t="shared" si="1050"/>
        <v>46377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>
        <f t="shared" si="1047"/>
        <v>46368</v>
      </c>
      <c r="B2223" s="113">
        <f t="shared" si="1054"/>
        <v>1652.08628985</v>
      </c>
      <c r="C2223" s="113">
        <f t="shared" si="1055"/>
        <v>1118.26761816</v>
      </c>
      <c r="D2223" s="114">
        <f t="shared" si="1056"/>
        <v>7245.38</v>
      </c>
      <c r="E2223" s="115">
        <f t="shared" si="1052"/>
        <v>7276.54</v>
      </c>
      <c r="F2223" s="116">
        <f t="shared" si="1053"/>
        <v>46318</v>
      </c>
      <c r="G2223" s="117">
        <f t="shared" si="1057"/>
        <v>4.3006716003852752E-3</v>
      </c>
      <c r="H2223" s="118">
        <f t="shared" si="1058"/>
        <v>46377</v>
      </c>
      <c r="I2223" s="118">
        <f t="shared" si="1059"/>
        <v>46377</v>
      </c>
      <c r="J2223" s="119">
        <f t="shared" si="1060"/>
        <v>20</v>
      </c>
      <c r="K2223" s="119">
        <f t="shared" si="1061"/>
        <v>15</v>
      </c>
      <c r="L2223" s="8">
        <f t="shared" si="1062"/>
        <v>1.00322377</v>
      </c>
      <c r="M2223" s="120">
        <f t="shared" si="1063"/>
        <v>1.0043006699999999</v>
      </c>
      <c r="N2223" s="120">
        <f t="shared" si="1064"/>
        <v>1.4618944358522108</v>
      </c>
      <c r="O2223" s="113">
        <f t="shared" si="1065"/>
        <v>1.4666072400000001</v>
      </c>
      <c r="P2223" s="113">
        <f t="shared" si="1066"/>
        <v>1640.0593850499999</v>
      </c>
      <c r="Q2223" s="11">
        <f t="shared" si="1067"/>
        <v>0</v>
      </c>
      <c r="R2223" s="30">
        <f t="shared" si="1068"/>
        <v>0</v>
      </c>
      <c r="S2223" s="8">
        <f t="shared" si="1069"/>
        <v>0</v>
      </c>
      <c r="T2223" s="122">
        <f t="shared" si="1048"/>
        <v>0.13059999999999999</v>
      </c>
      <c r="U2223" s="121">
        <f t="shared" si="1070"/>
        <v>15</v>
      </c>
      <c r="V2223" s="121">
        <v>252</v>
      </c>
      <c r="W2223" s="120">
        <f t="shared" si="1071"/>
        <v>1.0073332129999999</v>
      </c>
      <c r="X2223" s="113">
        <f t="shared" si="1051"/>
        <v>12.026904800000001</v>
      </c>
      <c r="Y2223" s="113">
        <f t="shared" si="1072"/>
        <v>0</v>
      </c>
      <c r="Z2223" s="125" t="str">
        <f t="shared" si="1049"/>
        <v>J=</v>
      </c>
      <c r="AA2223" s="118">
        <f t="shared" si="1050"/>
        <v>46377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>
        <f t="shared" si="1047"/>
        <v>46369</v>
      </c>
      <c r="B2224" s="113">
        <f t="shared" si="1054"/>
        <v>1652.08628985</v>
      </c>
      <c r="C2224" s="113">
        <f t="shared" si="1055"/>
        <v>1118.26761816</v>
      </c>
      <c r="D2224" s="114">
        <f t="shared" si="1056"/>
        <v>7245.38</v>
      </c>
      <c r="E2224" s="115">
        <f t="shared" si="1052"/>
        <v>7276.54</v>
      </c>
      <c r="F2224" s="116">
        <f t="shared" si="1053"/>
        <v>46318</v>
      </c>
      <c r="G2224" s="117">
        <f t="shared" si="1057"/>
        <v>4.3006716003852752E-3</v>
      </c>
      <c r="H2224" s="118">
        <f t="shared" si="1058"/>
        <v>46377</v>
      </c>
      <c r="I2224" s="118">
        <f t="shared" si="1059"/>
        <v>46377</v>
      </c>
      <c r="J2224" s="119">
        <f t="shared" si="1060"/>
        <v>20</v>
      </c>
      <c r="K2224" s="119">
        <f t="shared" si="1061"/>
        <v>15</v>
      </c>
      <c r="L2224" s="8">
        <f t="shared" si="1062"/>
        <v>1.00322377</v>
      </c>
      <c r="M2224" s="120">
        <f t="shared" si="1063"/>
        <v>1.0043006699999999</v>
      </c>
      <c r="N2224" s="120">
        <f t="shared" si="1064"/>
        <v>1.4618944358522108</v>
      </c>
      <c r="O2224" s="113">
        <f t="shared" si="1065"/>
        <v>1.4666072400000001</v>
      </c>
      <c r="P2224" s="113">
        <f t="shared" si="1066"/>
        <v>1640.0593850499999</v>
      </c>
      <c r="Q2224" s="11">
        <f t="shared" si="1067"/>
        <v>0</v>
      </c>
      <c r="R2224" s="30">
        <f t="shared" si="1068"/>
        <v>0</v>
      </c>
      <c r="S2224" s="8">
        <f t="shared" si="1069"/>
        <v>0</v>
      </c>
      <c r="T2224" s="122">
        <f t="shared" si="1048"/>
        <v>0.13059999999999999</v>
      </c>
      <c r="U2224" s="121">
        <f t="shared" si="1070"/>
        <v>15</v>
      </c>
      <c r="V2224" s="121">
        <v>252</v>
      </c>
      <c r="W2224" s="120">
        <f t="shared" si="1071"/>
        <v>1.0073332129999999</v>
      </c>
      <c r="X2224" s="113">
        <f t="shared" si="1051"/>
        <v>12.026904800000001</v>
      </c>
      <c r="Y2224" s="113">
        <f t="shared" si="1072"/>
        <v>0</v>
      </c>
      <c r="Z2224" s="125" t="str">
        <f t="shared" si="1049"/>
        <v>J=</v>
      </c>
      <c r="AA2224" s="118">
        <f t="shared" si="1050"/>
        <v>46377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>
        <f t="shared" si="1047"/>
        <v>46370</v>
      </c>
      <c r="B2225" s="113">
        <f t="shared" si="1054"/>
        <v>1652.08628985</v>
      </c>
      <c r="C2225" s="113">
        <f t="shared" si="1055"/>
        <v>1118.26761816</v>
      </c>
      <c r="D2225" s="114">
        <f t="shared" si="1056"/>
        <v>7245.38</v>
      </c>
      <c r="E2225" s="115">
        <f t="shared" si="1052"/>
        <v>7276.54</v>
      </c>
      <c r="F2225" s="116">
        <f t="shared" si="1053"/>
        <v>46318</v>
      </c>
      <c r="G2225" s="117">
        <f t="shared" si="1057"/>
        <v>4.3006716003852752E-3</v>
      </c>
      <c r="H2225" s="118">
        <f t="shared" si="1058"/>
        <v>46377</v>
      </c>
      <c r="I2225" s="118">
        <f t="shared" si="1059"/>
        <v>46377</v>
      </c>
      <c r="J2225" s="119">
        <f t="shared" si="1060"/>
        <v>20</v>
      </c>
      <c r="K2225" s="119">
        <f t="shared" si="1061"/>
        <v>15</v>
      </c>
      <c r="L2225" s="8">
        <f t="shared" si="1062"/>
        <v>1.00322377</v>
      </c>
      <c r="M2225" s="120">
        <f t="shared" si="1063"/>
        <v>1.0043006699999999</v>
      </c>
      <c r="N2225" s="120">
        <f t="shared" si="1064"/>
        <v>1.4618944358522108</v>
      </c>
      <c r="O2225" s="113">
        <f t="shared" si="1065"/>
        <v>1.4666072400000001</v>
      </c>
      <c r="P2225" s="113">
        <f t="shared" si="1066"/>
        <v>1640.0593850499999</v>
      </c>
      <c r="Q2225" s="11">
        <f t="shared" si="1067"/>
        <v>0</v>
      </c>
      <c r="R2225" s="30">
        <f t="shared" si="1068"/>
        <v>0</v>
      </c>
      <c r="S2225" s="8">
        <f t="shared" si="1069"/>
        <v>0</v>
      </c>
      <c r="T2225" s="122">
        <f t="shared" si="1048"/>
        <v>0.13059999999999999</v>
      </c>
      <c r="U2225" s="121">
        <f t="shared" si="1070"/>
        <v>15</v>
      </c>
      <c r="V2225" s="121">
        <v>252</v>
      </c>
      <c r="W2225" s="120">
        <f t="shared" si="1071"/>
        <v>1.0073332129999999</v>
      </c>
      <c r="X2225" s="113">
        <f t="shared" si="1051"/>
        <v>12.026904800000001</v>
      </c>
      <c r="Y2225" s="113">
        <f t="shared" si="1072"/>
        <v>0</v>
      </c>
      <c r="Z2225" s="125" t="str">
        <f t="shared" si="1049"/>
        <v>J=</v>
      </c>
      <c r="AA2225" s="118">
        <f t="shared" si="1050"/>
        <v>46377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>
        <f t="shared" si="1047"/>
        <v>46371</v>
      </c>
      <c r="B2226" s="113">
        <f t="shared" si="1054"/>
        <v>1653.2459189900001</v>
      </c>
      <c r="C2226" s="113">
        <f t="shared" si="1055"/>
        <v>1118.26761816</v>
      </c>
      <c r="D2226" s="114">
        <f t="shared" si="1056"/>
        <v>7245.38</v>
      </c>
      <c r="E2226" s="115">
        <f t="shared" si="1052"/>
        <v>7276.54</v>
      </c>
      <c r="F2226" s="116">
        <f t="shared" si="1053"/>
        <v>46318</v>
      </c>
      <c r="G2226" s="117">
        <f t="shared" si="1057"/>
        <v>4.3006716003852752E-3</v>
      </c>
      <c r="H2226" s="118">
        <f t="shared" si="1058"/>
        <v>46377</v>
      </c>
      <c r="I2226" s="118">
        <f t="shared" si="1059"/>
        <v>46377</v>
      </c>
      <c r="J2226" s="119">
        <f t="shared" si="1060"/>
        <v>20</v>
      </c>
      <c r="K2226" s="119">
        <f t="shared" si="1061"/>
        <v>16</v>
      </c>
      <c r="L2226" s="8">
        <f t="shared" si="1062"/>
        <v>1.00343906</v>
      </c>
      <c r="M2226" s="120">
        <f t="shared" si="1063"/>
        <v>1.0043006699999999</v>
      </c>
      <c r="N2226" s="120">
        <f t="shared" si="1064"/>
        <v>1.4618944358522108</v>
      </c>
      <c r="O2226" s="113">
        <f t="shared" si="1065"/>
        <v>1.46692197</v>
      </c>
      <c r="P2226" s="113">
        <f t="shared" si="1066"/>
        <v>1640.41133741</v>
      </c>
      <c r="Q2226" s="11">
        <f t="shared" si="1067"/>
        <v>0</v>
      </c>
      <c r="R2226" s="30">
        <f t="shared" si="1068"/>
        <v>0</v>
      </c>
      <c r="S2226" s="8">
        <f t="shared" si="1069"/>
        <v>0</v>
      </c>
      <c r="T2226" s="122">
        <f t="shared" si="1048"/>
        <v>0.13059999999999999</v>
      </c>
      <c r="U2226" s="121">
        <f t="shared" si="1070"/>
        <v>16</v>
      </c>
      <c r="V2226" s="121">
        <v>252</v>
      </c>
      <c r="W2226" s="120">
        <f t="shared" si="1071"/>
        <v>1.007824002</v>
      </c>
      <c r="X2226" s="113">
        <f t="shared" si="1051"/>
        <v>12.83458158</v>
      </c>
      <c r="Y2226" s="113">
        <f t="shared" si="1072"/>
        <v>0</v>
      </c>
      <c r="Z2226" s="125" t="str">
        <f t="shared" si="1049"/>
        <v>J=</v>
      </c>
      <c r="AA2226" s="118">
        <f t="shared" si="1050"/>
        <v>46377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>
        <f t="shared" si="1047"/>
        <v>46372</v>
      </c>
      <c r="B2227" s="113">
        <f t="shared" si="1054"/>
        <v>1654.4063534099998</v>
      </c>
      <c r="C2227" s="113">
        <f t="shared" si="1055"/>
        <v>1118.26761816</v>
      </c>
      <c r="D2227" s="114">
        <f t="shared" si="1056"/>
        <v>7245.38</v>
      </c>
      <c r="E2227" s="115">
        <f t="shared" si="1052"/>
        <v>7276.54</v>
      </c>
      <c r="F2227" s="116">
        <f t="shared" si="1053"/>
        <v>46318</v>
      </c>
      <c r="G2227" s="117">
        <f t="shared" si="1057"/>
        <v>4.3006716003852752E-3</v>
      </c>
      <c r="H2227" s="118">
        <f t="shared" si="1058"/>
        <v>46377</v>
      </c>
      <c r="I2227" s="118">
        <f t="shared" si="1059"/>
        <v>46377</v>
      </c>
      <c r="J2227" s="119">
        <f t="shared" si="1060"/>
        <v>20</v>
      </c>
      <c r="K2227" s="119">
        <f t="shared" si="1061"/>
        <v>17</v>
      </c>
      <c r="L2227" s="8">
        <f t="shared" si="1062"/>
        <v>1.0036543899999999</v>
      </c>
      <c r="M2227" s="120">
        <f t="shared" si="1063"/>
        <v>1.0043006699999999</v>
      </c>
      <c r="N2227" s="120">
        <f t="shared" si="1064"/>
        <v>1.4618944358522108</v>
      </c>
      <c r="O2227" s="113">
        <f t="shared" si="1065"/>
        <v>1.46723676</v>
      </c>
      <c r="P2227" s="113">
        <f t="shared" si="1066"/>
        <v>1640.7633568799999</v>
      </c>
      <c r="Q2227" s="11">
        <f t="shared" si="1067"/>
        <v>0</v>
      </c>
      <c r="R2227" s="30">
        <f t="shared" si="1068"/>
        <v>0</v>
      </c>
      <c r="S2227" s="8">
        <f t="shared" si="1069"/>
        <v>0</v>
      </c>
      <c r="T2227" s="122">
        <f t="shared" si="1048"/>
        <v>0.13059999999999999</v>
      </c>
      <c r="U2227" s="121">
        <f t="shared" si="1070"/>
        <v>17</v>
      </c>
      <c r="V2227" s="121">
        <v>252</v>
      </c>
      <c r="W2227" s="120">
        <f t="shared" si="1071"/>
        <v>1.0083150299999999</v>
      </c>
      <c r="X2227" s="113">
        <f t="shared" si="1051"/>
        <v>13.64299653</v>
      </c>
      <c r="Y2227" s="113">
        <f t="shared" si="1072"/>
        <v>0</v>
      </c>
      <c r="Z2227" s="125" t="str">
        <f t="shared" si="1049"/>
        <v>J=</v>
      </c>
      <c r="AA2227" s="118">
        <f t="shared" si="1050"/>
        <v>46377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>
        <f t="shared" si="1047"/>
        <v>46373</v>
      </c>
      <c r="B2228" s="113">
        <f t="shared" si="1054"/>
        <v>1655.567616</v>
      </c>
      <c r="C2228" s="113">
        <f t="shared" si="1055"/>
        <v>1118.26761816</v>
      </c>
      <c r="D2228" s="114">
        <f t="shared" si="1056"/>
        <v>7245.38</v>
      </c>
      <c r="E2228" s="115">
        <f t="shared" si="1052"/>
        <v>7276.54</v>
      </c>
      <c r="F2228" s="116">
        <f t="shared" si="1053"/>
        <v>46318</v>
      </c>
      <c r="G2228" s="117">
        <f t="shared" si="1057"/>
        <v>4.3006716003852752E-3</v>
      </c>
      <c r="H2228" s="118">
        <f t="shared" si="1058"/>
        <v>46377</v>
      </c>
      <c r="I2228" s="118">
        <f t="shared" si="1059"/>
        <v>46377</v>
      </c>
      <c r="J2228" s="119">
        <f t="shared" si="1060"/>
        <v>20</v>
      </c>
      <c r="K2228" s="119">
        <f t="shared" si="1061"/>
        <v>18</v>
      </c>
      <c r="L2228" s="8">
        <f t="shared" si="1062"/>
        <v>1.0038697700000001</v>
      </c>
      <c r="M2228" s="120">
        <f t="shared" si="1063"/>
        <v>1.0043006699999999</v>
      </c>
      <c r="N2228" s="120">
        <f t="shared" si="1064"/>
        <v>1.4618944358522108</v>
      </c>
      <c r="O2228" s="113">
        <f t="shared" si="1065"/>
        <v>1.46755163</v>
      </c>
      <c r="P2228" s="113">
        <f t="shared" si="1066"/>
        <v>1641.1154658</v>
      </c>
      <c r="Q2228" s="11">
        <f t="shared" si="1067"/>
        <v>0</v>
      </c>
      <c r="R2228" s="30">
        <f t="shared" si="1068"/>
        <v>0</v>
      </c>
      <c r="S2228" s="8">
        <f t="shared" si="1069"/>
        <v>0</v>
      </c>
      <c r="T2228" s="122">
        <f t="shared" si="1048"/>
        <v>0.13059999999999999</v>
      </c>
      <c r="U2228" s="121">
        <f t="shared" si="1070"/>
        <v>18</v>
      </c>
      <c r="V2228" s="121">
        <v>252</v>
      </c>
      <c r="W2228" s="120">
        <f t="shared" si="1071"/>
        <v>1.008806297</v>
      </c>
      <c r="X2228" s="113">
        <f t="shared" si="1051"/>
        <v>14.4521502</v>
      </c>
      <c r="Y2228" s="113">
        <f t="shared" si="1072"/>
        <v>0</v>
      </c>
      <c r="Z2228" s="125" t="str">
        <f t="shared" si="1049"/>
        <v>J=</v>
      </c>
      <c r="AA2228" s="118">
        <f t="shared" si="1050"/>
        <v>46377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>
        <f t="shared" si="1047"/>
        <v>46374</v>
      </c>
      <c r="B2229" s="113">
        <f t="shared" si="1054"/>
        <v>1656.7296732999998</v>
      </c>
      <c r="C2229" s="113">
        <f t="shared" si="1055"/>
        <v>1118.26761816</v>
      </c>
      <c r="D2229" s="114">
        <f t="shared" si="1056"/>
        <v>7245.38</v>
      </c>
      <c r="E2229" s="115">
        <f t="shared" si="1052"/>
        <v>7276.54</v>
      </c>
      <c r="F2229" s="116">
        <f t="shared" si="1053"/>
        <v>46318</v>
      </c>
      <c r="G2229" s="117">
        <f t="shared" si="1057"/>
        <v>4.3006716003852752E-3</v>
      </c>
      <c r="H2229" s="118">
        <f t="shared" si="1058"/>
        <v>46377</v>
      </c>
      <c r="I2229" s="118">
        <f t="shared" si="1059"/>
        <v>46377</v>
      </c>
      <c r="J2229" s="119">
        <f t="shared" si="1060"/>
        <v>20</v>
      </c>
      <c r="K2229" s="119">
        <f t="shared" si="1061"/>
        <v>19</v>
      </c>
      <c r="L2229" s="8">
        <f t="shared" si="1062"/>
        <v>1.0040851900000001</v>
      </c>
      <c r="M2229" s="120">
        <f t="shared" si="1063"/>
        <v>1.0043006699999999</v>
      </c>
      <c r="N2229" s="120">
        <f t="shared" si="1064"/>
        <v>1.4618944358522108</v>
      </c>
      <c r="O2229" s="113">
        <f t="shared" si="1065"/>
        <v>1.4678665500000001</v>
      </c>
      <c r="P2229" s="113">
        <f t="shared" si="1066"/>
        <v>1641.4676306399999</v>
      </c>
      <c r="Q2229" s="11">
        <f t="shared" si="1067"/>
        <v>0</v>
      </c>
      <c r="R2229" s="30">
        <f t="shared" si="1068"/>
        <v>0</v>
      </c>
      <c r="S2229" s="8">
        <f t="shared" si="1069"/>
        <v>0</v>
      </c>
      <c r="T2229" s="122">
        <f t="shared" si="1048"/>
        <v>0.13059999999999999</v>
      </c>
      <c r="U2229" s="121">
        <f t="shared" si="1070"/>
        <v>19</v>
      </c>
      <c r="V2229" s="121">
        <v>252</v>
      </c>
      <c r="W2229" s="120">
        <f t="shared" si="1071"/>
        <v>1.0092978029999999</v>
      </c>
      <c r="X2229" s="113">
        <f t="shared" si="1051"/>
        <v>15.262042660000001</v>
      </c>
      <c r="Y2229" s="113">
        <f t="shared" si="1072"/>
        <v>0</v>
      </c>
      <c r="Z2229" s="125" t="str">
        <f t="shared" si="1049"/>
        <v>J=</v>
      </c>
      <c r="AA2229" s="118">
        <f t="shared" si="1050"/>
        <v>46377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>
        <f t="shared" si="1047"/>
        <v>46375</v>
      </c>
      <c r="B2230" s="113">
        <f t="shared" si="1054"/>
        <v>1657.8925724400001</v>
      </c>
      <c r="C2230" s="113">
        <f t="shared" si="1055"/>
        <v>1118.26761816</v>
      </c>
      <c r="D2230" s="114">
        <f t="shared" si="1056"/>
        <v>7245.38</v>
      </c>
      <c r="E2230" s="115">
        <f t="shared" si="1052"/>
        <v>7276.54</v>
      </c>
      <c r="F2230" s="116">
        <f t="shared" si="1053"/>
        <v>46318</v>
      </c>
      <c r="G2230" s="117">
        <f t="shared" si="1057"/>
        <v>4.3006716003852752E-3</v>
      </c>
      <c r="H2230" s="118">
        <f t="shared" si="1058"/>
        <v>46377</v>
      </c>
      <c r="I2230" s="118">
        <f t="shared" si="1059"/>
        <v>46377</v>
      </c>
      <c r="J2230" s="119">
        <f t="shared" si="1060"/>
        <v>20</v>
      </c>
      <c r="K2230" s="119">
        <f t="shared" si="1061"/>
        <v>20</v>
      </c>
      <c r="L2230" s="8">
        <f t="shared" si="1062"/>
        <v>1.0043006699999999</v>
      </c>
      <c r="M2230" s="120">
        <f t="shared" si="1063"/>
        <v>1.0043006699999999</v>
      </c>
      <c r="N2230" s="120">
        <f t="shared" si="1064"/>
        <v>1.4618944358522108</v>
      </c>
      <c r="O2230" s="113">
        <f t="shared" si="1065"/>
        <v>1.4681815600000001</v>
      </c>
      <c r="P2230" s="113">
        <f t="shared" si="1066"/>
        <v>1641.8198961200001</v>
      </c>
      <c r="Q2230" s="11">
        <f t="shared" si="1067"/>
        <v>0</v>
      </c>
      <c r="R2230" s="30">
        <f t="shared" si="1068"/>
        <v>0</v>
      </c>
      <c r="S2230" s="8">
        <f t="shared" si="1069"/>
        <v>0</v>
      </c>
      <c r="T2230" s="122">
        <f t="shared" si="1048"/>
        <v>0.13059999999999999</v>
      </c>
      <c r="U2230" s="121">
        <f t="shared" si="1070"/>
        <v>20</v>
      </c>
      <c r="V2230" s="121">
        <v>252</v>
      </c>
      <c r="W2230" s="120">
        <f t="shared" si="1071"/>
        <v>1.009789549</v>
      </c>
      <c r="X2230" s="113">
        <f t="shared" si="1051"/>
        <v>16.072676319999999</v>
      </c>
      <c r="Y2230" s="113">
        <f t="shared" si="1072"/>
        <v>0</v>
      </c>
      <c r="Z2230" s="125" t="str">
        <f t="shared" si="1049"/>
        <v>J=</v>
      </c>
      <c r="AA2230" s="118">
        <f t="shared" si="1050"/>
        <v>46377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>
        <f t="shared" si="1047"/>
        <v>46376</v>
      </c>
      <c r="B2231" s="113">
        <f t="shared" si="1054"/>
        <v>1657.8925724400001</v>
      </c>
      <c r="C2231" s="113">
        <f t="shared" si="1055"/>
        <v>1118.26761816</v>
      </c>
      <c r="D2231" s="114">
        <f t="shared" si="1056"/>
        <v>7245.38</v>
      </c>
      <c r="E2231" s="115">
        <f t="shared" si="1052"/>
        <v>7276.54</v>
      </c>
      <c r="F2231" s="116">
        <f t="shared" si="1053"/>
        <v>46318</v>
      </c>
      <c r="G2231" s="117">
        <f t="shared" si="1057"/>
        <v>4.3006716003852752E-3</v>
      </c>
      <c r="H2231" s="118">
        <f t="shared" si="1058"/>
        <v>46407</v>
      </c>
      <c r="I2231" s="118">
        <f t="shared" si="1059"/>
        <v>46377</v>
      </c>
      <c r="J2231" s="119">
        <f t="shared" si="1060"/>
        <v>20</v>
      </c>
      <c r="K2231" s="119">
        <f t="shared" si="1061"/>
        <v>20</v>
      </c>
      <c r="L2231" s="8">
        <f t="shared" si="1062"/>
        <v>1.0043006699999999</v>
      </c>
      <c r="M2231" s="120">
        <f t="shared" si="1063"/>
        <v>1.0043006699999999</v>
      </c>
      <c r="N2231" s="120">
        <f t="shared" si="1064"/>
        <v>1.4618944358522108</v>
      </c>
      <c r="O2231" s="113">
        <f t="shared" si="1065"/>
        <v>1.4681815600000001</v>
      </c>
      <c r="P2231" s="113">
        <f t="shared" si="1066"/>
        <v>1641.8198961200001</v>
      </c>
      <c r="Q2231" s="11">
        <f t="shared" si="1067"/>
        <v>0</v>
      </c>
      <c r="R2231" s="30">
        <f t="shared" si="1068"/>
        <v>0</v>
      </c>
      <c r="S2231" s="8">
        <f t="shared" si="1069"/>
        <v>0</v>
      </c>
      <c r="T2231" s="122">
        <f t="shared" si="1048"/>
        <v>0.13059999999999999</v>
      </c>
      <c r="U2231" s="121">
        <f t="shared" si="1070"/>
        <v>20</v>
      </c>
      <c r="V2231" s="121">
        <v>252</v>
      </c>
      <c r="W2231" s="120">
        <f t="shared" si="1071"/>
        <v>1.009789549</v>
      </c>
      <c r="X2231" s="113">
        <f t="shared" si="1051"/>
        <v>16.072676319999999</v>
      </c>
      <c r="Y2231" s="113">
        <f t="shared" si="1072"/>
        <v>0</v>
      </c>
      <c r="Z2231" s="125" t="str">
        <f t="shared" si="1049"/>
        <v>J=</v>
      </c>
      <c r="AA2231" s="118">
        <f t="shared" si="1050"/>
        <v>46377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>
        <f t="shared" si="1047"/>
        <v>46377</v>
      </c>
      <c r="B2232" s="113">
        <f t="shared" si="1054"/>
        <v>1657.8925724400001</v>
      </c>
      <c r="C2232" s="113">
        <f t="shared" si="1055"/>
        <v>1118.26761816</v>
      </c>
      <c r="D2232" s="114">
        <f t="shared" si="1056"/>
        <v>7245.38</v>
      </c>
      <c r="E2232" s="115">
        <f t="shared" si="1052"/>
        <v>7276.54</v>
      </c>
      <c r="F2232" s="116">
        <f t="shared" si="1053"/>
        <v>46318</v>
      </c>
      <c r="G2232" s="117">
        <f t="shared" si="1057"/>
        <v>4.3006716003852752E-3</v>
      </c>
      <c r="H2232" s="118">
        <f t="shared" si="1058"/>
        <v>46407</v>
      </c>
      <c r="I2232" s="118">
        <f t="shared" si="1059"/>
        <v>46377</v>
      </c>
      <c r="J2232" s="119">
        <f t="shared" si="1060"/>
        <v>20</v>
      </c>
      <c r="K2232" s="119">
        <f t="shared" si="1061"/>
        <v>20</v>
      </c>
      <c r="L2232" s="8">
        <f t="shared" si="1062"/>
        <v>1.0043006699999999</v>
      </c>
      <c r="M2232" s="120">
        <f t="shared" si="1063"/>
        <v>1.0043006699999999</v>
      </c>
      <c r="N2232" s="120">
        <f t="shared" si="1064"/>
        <v>1.4618944358522108</v>
      </c>
      <c r="O2232" s="113">
        <f t="shared" si="1065"/>
        <v>1.4681815600000001</v>
      </c>
      <c r="P2232" s="113">
        <f t="shared" si="1066"/>
        <v>1641.8198961200001</v>
      </c>
      <c r="Q2232" s="11">
        <f t="shared" si="1067"/>
        <v>73</v>
      </c>
      <c r="R2232" s="30">
        <f t="shared" si="1068"/>
        <v>0</v>
      </c>
      <c r="S2232" s="8">
        <f t="shared" si="1069"/>
        <v>0</v>
      </c>
      <c r="T2232" s="122">
        <f t="shared" si="1048"/>
        <v>0.13059999999999999</v>
      </c>
      <c r="U2232" s="121">
        <f t="shared" si="1070"/>
        <v>20</v>
      </c>
      <c r="V2232" s="121">
        <v>252</v>
      </c>
      <c r="W2232" s="120">
        <f t="shared" si="1071"/>
        <v>1.009789549</v>
      </c>
      <c r="X2232" s="113">
        <f t="shared" si="1051"/>
        <v>16.072676319999999</v>
      </c>
      <c r="Y2232" s="113">
        <f t="shared" si="1072"/>
        <v>16.072676319999999</v>
      </c>
      <c r="Z2232" s="125" t="str">
        <f t="shared" si="1049"/>
        <v>J=</v>
      </c>
      <c r="AA2232" s="118">
        <f t="shared" si="1050"/>
        <v>46377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>
        <f t="shared" si="1047"/>
        <v>46378</v>
      </c>
      <c r="B2233" s="113">
        <f t="shared" si="1054"/>
        <v>1642.9722989100001</v>
      </c>
      <c r="C2233" s="113">
        <f t="shared" si="1055"/>
        <v>1118.26761816</v>
      </c>
      <c r="D2233" s="114">
        <f t="shared" si="1056"/>
        <v>7245.38</v>
      </c>
      <c r="E2233" s="115">
        <f t="shared" si="1052"/>
        <v>7276.54</v>
      </c>
      <c r="F2233" s="116">
        <f t="shared" si="1053"/>
        <v>46347</v>
      </c>
      <c r="G2233" s="117">
        <f t="shared" si="1057"/>
        <v>4.3006716003852752E-3</v>
      </c>
      <c r="H2233" s="118">
        <f t="shared" si="1058"/>
        <v>46407</v>
      </c>
      <c r="I2233" s="118">
        <f t="shared" si="1059"/>
        <v>46407</v>
      </c>
      <c r="J2233" s="119">
        <f t="shared" si="1060"/>
        <v>20</v>
      </c>
      <c r="K2233" s="119">
        <f t="shared" si="1061"/>
        <v>1</v>
      </c>
      <c r="L2233" s="8">
        <f t="shared" si="1062"/>
        <v>1.0002145899999999</v>
      </c>
      <c r="M2233" s="120">
        <f t="shared" si="1063"/>
        <v>1.0043006699999999</v>
      </c>
      <c r="N2233" s="120">
        <f t="shared" si="1064"/>
        <v>1.4681815613956473</v>
      </c>
      <c r="O2233" s="113">
        <f t="shared" si="1065"/>
        <v>1.4684966100000001</v>
      </c>
      <c r="P2233" s="113">
        <f t="shared" si="1066"/>
        <v>1642.17220634</v>
      </c>
      <c r="Q2233" s="11">
        <f t="shared" si="1067"/>
        <v>0</v>
      </c>
      <c r="R2233" s="30">
        <f t="shared" si="1068"/>
        <v>0</v>
      </c>
      <c r="S2233" s="8">
        <f t="shared" si="1069"/>
        <v>0</v>
      </c>
      <c r="T2233" s="122">
        <f t="shared" si="1048"/>
        <v>0.13059999999999999</v>
      </c>
      <c r="U2233" s="121">
        <f t="shared" si="1070"/>
        <v>1</v>
      </c>
      <c r="V2233" s="121">
        <v>252</v>
      </c>
      <c r="W2233" s="120">
        <f t="shared" si="1071"/>
        <v>1.000487216</v>
      </c>
      <c r="X2233" s="113">
        <f t="shared" si="1051"/>
        <v>0.80009257</v>
      </c>
      <c r="Y2233" s="113">
        <f t="shared" si="1072"/>
        <v>0</v>
      </c>
      <c r="Z2233" s="125" t="str">
        <f t="shared" si="1049"/>
        <v>J=</v>
      </c>
      <c r="AA2233" s="118">
        <f t="shared" si="1050"/>
        <v>46407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>
        <f t="shared" si="1047"/>
        <v>46379</v>
      </c>
      <c r="B2234" s="113">
        <f t="shared" si="1054"/>
        <v>1644.1255238200001</v>
      </c>
      <c r="C2234" s="113">
        <f t="shared" si="1055"/>
        <v>1118.26761816</v>
      </c>
      <c r="D2234" s="114">
        <f t="shared" si="1056"/>
        <v>7245.38</v>
      </c>
      <c r="E2234" s="115">
        <f t="shared" si="1052"/>
        <v>7276.54</v>
      </c>
      <c r="F2234" s="116">
        <f t="shared" si="1053"/>
        <v>46347</v>
      </c>
      <c r="G2234" s="117">
        <f t="shared" si="1057"/>
        <v>4.3006716003852752E-3</v>
      </c>
      <c r="H2234" s="118">
        <f t="shared" si="1058"/>
        <v>46407</v>
      </c>
      <c r="I2234" s="118">
        <f t="shared" si="1059"/>
        <v>46407</v>
      </c>
      <c r="J2234" s="119">
        <f t="shared" si="1060"/>
        <v>20</v>
      </c>
      <c r="K2234" s="119">
        <f t="shared" si="1061"/>
        <v>2</v>
      </c>
      <c r="L2234" s="8">
        <f t="shared" si="1062"/>
        <v>1.0004292299999999</v>
      </c>
      <c r="M2234" s="120">
        <f t="shared" si="1063"/>
        <v>1.0043006699999999</v>
      </c>
      <c r="N2234" s="120">
        <f t="shared" si="1064"/>
        <v>1.4681815613956473</v>
      </c>
      <c r="O2234" s="113">
        <f t="shared" si="1065"/>
        <v>1.46881174</v>
      </c>
      <c r="P2234" s="113">
        <f t="shared" si="1066"/>
        <v>1642.5246060100001</v>
      </c>
      <c r="Q2234" s="11">
        <f t="shared" si="1067"/>
        <v>0</v>
      </c>
      <c r="R2234" s="30">
        <f t="shared" si="1068"/>
        <v>0</v>
      </c>
      <c r="S2234" s="8">
        <f t="shared" si="1069"/>
        <v>0</v>
      </c>
      <c r="T2234" s="122">
        <f t="shared" si="1048"/>
        <v>0.13059999999999999</v>
      </c>
      <c r="U2234" s="121">
        <f t="shared" si="1070"/>
        <v>2</v>
      </c>
      <c r="V2234" s="121">
        <v>252</v>
      </c>
      <c r="W2234" s="120">
        <f t="shared" si="1071"/>
        <v>1.0009746690000001</v>
      </c>
      <c r="X2234" s="113">
        <f t="shared" si="1051"/>
        <v>1.6009178100000001</v>
      </c>
      <c r="Y2234" s="113">
        <f t="shared" si="1072"/>
        <v>0</v>
      </c>
      <c r="Z2234" s="125" t="str">
        <f t="shared" si="1049"/>
        <v>J=</v>
      </c>
      <c r="AA2234" s="118">
        <f t="shared" si="1050"/>
        <v>46407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>
        <f t="shared" si="1047"/>
        <v>46380</v>
      </c>
      <c r="B2235" s="113">
        <f t="shared" si="1054"/>
        <v>1645.2795712500001</v>
      </c>
      <c r="C2235" s="113">
        <f t="shared" si="1055"/>
        <v>1118.26761816</v>
      </c>
      <c r="D2235" s="114">
        <f t="shared" si="1056"/>
        <v>7245.38</v>
      </c>
      <c r="E2235" s="115">
        <f t="shared" si="1052"/>
        <v>7276.54</v>
      </c>
      <c r="F2235" s="116">
        <f t="shared" si="1053"/>
        <v>46347</v>
      </c>
      <c r="G2235" s="117">
        <f t="shared" si="1057"/>
        <v>4.3006716003852752E-3</v>
      </c>
      <c r="H2235" s="118">
        <f t="shared" si="1058"/>
        <v>46407</v>
      </c>
      <c r="I2235" s="118">
        <f t="shared" si="1059"/>
        <v>46407</v>
      </c>
      <c r="J2235" s="119">
        <f t="shared" si="1060"/>
        <v>20</v>
      </c>
      <c r="K2235" s="119">
        <f t="shared" si="1061"/>
        <v>3</v>
      </c>
      <c r="L2235" s="8">
        <f t="shared" si="1062"/>
        <v>1.0006439199999999</v>
      </c>
      <c r="M2235" s="120">
        <f t="shared" si="1063"/>
        <v>1.0043006699999999</v>
      </c>
      <c r="N2235" s="120">
        <f t="shared" si="1064"/>
        <v>1.4681815613956473</v>
      </c>
      <c r="O2235" s="113">
        <f t="shared" si="1065"/>
        <v>1.4691269499999999</v>
      </c>
      <c r="P2235" s="113">
        <f t="shared" si="1066"/>
        <v>1642.8770951500001</v>
      </c>
      <c r="Q2235" s="11">
        <f t="shared" si="1067"/>
        <v>0</v>
      </c>
      <c r="R2235" s="30">
        <f t="shared" si="1068"/>
        <v>0</v>
      </c>
      <c r="S2235" s="8">
        <f t="shared" si="1069"/>
        <v>0</v>
      </c>
      <c r="T2235" s="122">
        <f t="shared" si="1048"/>
        <v>0.13059999999999999</v>
      </c>
      <c r="U2235" s="121">
        <f t="shared" si="1070"/>
        <v>3</v>
      </c>
      <c r="V2235" s="121">
        <v>252</v>
      </c>
      <c r="W2235" s="120">
        <f t="shared" si="1071"/>
        <v>1.001462359</v>
      </c>
      <c r="X2235" s="113">
        <f t="shared" si="1051"/>
        <v>2.4024760999999999</v>
      </c>
      <c r="Y2235" s="113">
        <f t="shared" si="1072"/>
        <v>0</v>
      </c>
      <c r="Z2235" s="125" t="str">
        <f t="shared" si="1049"/>
        <v>J=</v>
      </c>
      <c r="AA2235" s="118">
        <f t="shared" si="1050"/>
        <v>46407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>
        <f t="shared" si="1047"/>
        <v>46381</v>
      </c>
      <c r="B2236" s="113">
        <f t="shared" si="1054"/>
        <v>1646.4344112399999</v>
      </c>
      <c r="C2236" s="113">
        <f t="shared" si="1055"/>
        <v>1118.26761816</v>
      </c>
      <c r="D2236" s="114">
        <f t="shared" si="1056"/>
        <v>7245.38</v>
      </c>
      <c r="E2236" s="115">
        <f t="shared" si="1052"/>
        <v>7276.54</v>
      </c>
      <c r="F2236" s="116">
        <f t="shared" si="1053"/>
        <v>46347</v>
      </c>
      <c r="G2236" s="117">
        <f t="shared" si="1057"/>
        <v>4.3006716003852752E-3</v>
      </c>
      <c r="H2236" s="118">
        <f t="shared" si="1058"/>
        <v>46407</v>
      </c>
      <c r="I2236" s="118">
        <f t="shared" si="1059"/>
        <v>46407</v>
      </c>
      <c r="J2236" s="119">
        <f t="shared" si="1060"/>
        <v>20</v>
      </c>
      <c r="K2236" s="119">
        <f t="shared" si="1061"/>
        <v>4</v>
      </c>
      <c r="L2236" s="8">
        <f t="shared" si="1062"/>
        <v>1.0008586500000001</v>
      </c>
      <c r="M2236" s="120">
        <f t="shared" si="1063"/>
        <v>1.0043006699999999</v>
      </c>
      <c r="N2236" s="120">
        <f t="shared" si="1064"/>
        <v>1.4681815613956473</v>
      </c>
      <c r="O2236" s="113">
        <f t="shared" si="1065"/>
        <v>1.46944221</v>
      </c>
      <c r="P2236" s="113">
        <f t="shared" si="1066"/>
        <v>1643.2296401999999</v>
      </c>
      <c r="Q2236" s="11">
        <f t="shared" si="1067"/>
        <v>0</v>
      </c>
      <c r="R2236" s="30">
        <f t="shared" si="1068"/>
        <v>0</v>
      </c>
      <c r="S2236" s="8">
        <f t="shared" si="1069"/>
        <v>0</v>
      </c>
      <c r="T2236" s="122">
        <f t="shared" si="1048"/>
        <v>0.13059999999999999</v>
      </c>
      <c r="U2236" s="121">
        <f t="shared" si="1070"/>
        <v>4</v>
      </c>
      <c r="V2236" s="121">
        <v>252</v>
      </c>
      <c r="W2236" s="120">
        <f t="shared" si="1071"/>
        <v>1.001950288</v>
      </c>
      <c r="X2236" s="113">
        <f t="shared" si="1051"/>
        <v>3.2047710399999998</v>
      </c>
      <c r="Y2236" s="113">
        <f t="shared" si="1072"/>
        <v>0</v>
      </c>
      <c r="Z2236" s="125" t="str">
        <f t="shared" si="1049"/>
        <v>J=</v>
      </c>
      <c r="AA2236" s="118">
        <f t="shared" si="1050"/>
        <v>46407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>
        <f t="shared" si="1047"/>
        <v>46382</v>
      </c>
      <c r="B2237" s="113">
        <f t="shared" si="1054"/>
        <v>1646.4344112399999</v>
      </c>
      <c r="C2237" s="113">
        <f t="shared" si="1055"/>
        <v>1118.26761816</v>
      </c>
      <c r="D2237" s="114">
        <f t="shared" si="1056"/>
        <v>7245.38</v>
      </c>
      <c r="E2237" s="115">
        <f t="shared" si="1052"/>
        <v>7276.54</v>
      </c>
      <c r="F2237" s="116">
        <f t="shared" si="1053"/>
        <v>46347</v>
      </c>
      <c r="G2237" s="117">
        <f t="shared" si="1057"/>
        <v>4.3006716003852752E-3</v>
      </c>
      <c r="H2237" s="118">
        <f t="shared" si="1058"/>
        <v>46407</v>
      </c>
      <c r="I2237" s="118">
        <f t="shared" si="1059"/>
        <v>46407</v>
      </c>
      <c r="J2237" s="119">
        <f t="shared" si="1060"/>
        <v>20</v>
      </c>
      <c r="K2237" s="119">
        <f t="shared" si="1061"/>
        <v>4</v>
      </c>
      <c r="L2237" s="8">
        <f t="shared" si="1062"/>
        <v>1.0008586500000001</v>
      </c>
      <c r="M2237" s="120">
        <f t="shared" si="1063"/>
        <v>1.0043006699999999</v>
      </c>
      <c r="N2237" s="120">
        <f t="shared" si="1064"/>
        <v>1.4681815613956473</v>
      </c>
      <c r="O2237" s="113">
        <f t="shared" si="1065"/>
        <v>1.46944221</v>
      </c>
      <c r="P2237" s="113">
        <f t="shared" si="1066"/>
        <v>1643.2296401999999</v>
      </c>
      <c r="Q2237" s="11">
        <f t="shared" si="1067"/>
        <v>0</v>
      </c>
      <c r="R2237" s="30">
        <f t="shared" si="1068"/>
        <v>0</v>
      </c>
      <c r="S2237" s="8">
        <f t="shared" si="1069"/>
        <v>0</v>
      </c>
      <c r="T2237" s="122">
        <f t="shared" si="1048"/>
        <v>0.13059999999999999</v>
      </c>
      <c r="U2237" s="121">
        <f t="shared" si="1070"/>
        <v>4</v>
      </c>
      <c r="V2237" s="121">
        <v>252</v>
      </c>
      <c r="W2237" s="120">
        <f t="shared" si="1071"/>
        <v>1.001950288</v>
      </c>
      <c r="X2237" s="113">
        <f t="shared" si="1051"/>
        <v>3.2047710399999998</v>
      </c>
      <c r="Y2237" s="113">
        <f t="shared" si="1072"/>
        <v>0</v>
      </c>
      <c r="Z2237" s="125" t="str">
        <f t="shared" si="1049"/>
        <v>J=</v>
      </c>
      <c r="AA2237" s="118">
        <f t="shared" si="1050"/>
        <v>46407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>
        <f t="shared" si="1047"/>
        <v>46383</v>
      </c>
      <c r="B2238" s="113">
        <f t="shared" si="1054"/>
        <v>1646.4344112399999</v>
      </c>
      <c r="C2238" s="113">
        <f t="shared" si="1055"/>
        <v>1118.26761816</v>
      </c>
      <c r="D2238" s="114">
        <f t="shared" si="1056"/>
        <v>7245.38</v>
      </c>
      <c r="E2238" s="115">
        <f t="shared" si="1052"/>
        <v>7276.54</v>
      </c>
      <c r="F2238" s="116">
        <f t="shared" si="1053"/>
        <v>46347</v>
      </c>
      <c r="G2238" s="117">
        <f t="shared" si="1057"/>
        <v>4.3006716003852752E-3</v>
      </c>
      <c r="H2238" s="118">
        <f t="shared" si="1058"/>
        <v>46407</v>
      </c>
      <c r="I2238" s="118">
        <f t="shared" si="1059"/>
        <v>46407</v>
      </c>
      <c r="J2238" s="119">
        <f t="shared" si="1060"/>
        <v>20</v>
      </c>
      <c r="K2238" s="119">
        <f t="shared" si="1061"/>
        <v>4</v>
      </c>
      <c r="L2238" s="8">
        <f t="shared" si="1062"/>
        <v>1.0008586500000001</v>
      </c>
      <c r="M2238" s="120">
        <f t="shared" si="1063"/>
        <v>1.0043006699999999</v>
      </c>
      <c r="N2238" s="120">
        <f t="shared" si="1064"/>
        <v>1.4681815613956473</v>
      </c>
      <c r="O2238" s="113">
        <f t="shared" si="1065"/>
        <v>1.46944221</v>
      </c>
      <c r="P2238" s="113">
        <f t="shared" si="1066"/>
        <v>1643.2296401999999</v>
      </c>
      <c r="Q2238" s="11">
        <f t="shared" si="1067"/>
        <v>0</v>
      </c>
      <c r="R2238" s="30">
        <f t="shared" si="1068"/>
        <v>0</v>
      </c>
      <c r="S2238" s="8">
        <f t="shared" si="1069"/>
        <v>0</v>
      </c>
      <c r="T2238" s="122">
        <f t="shared" si="1048"/>
        <v>0.13059999999999999</v>
      </c>
      <c r="U2238" s="121">
        <f t="shared" si="1070"/>
        <v>4</v>
      </c>
      <c r="V2238" s="121">
        <v>252</v>
      </c>
      <c r="W2238" s="120">
        <f t="shared" si="1071"/>
        <v>1.001950288</v>
      </c>
      <c r="X2238" s="113">
        <f t="shared" si="1051"/>
        <v>3.2047710399999998</v>
      </c>
      <c r="Y2238" s="113">
        <f t="shared" si="1072"/>
        <v>0</v>
      </c>
      <c r="Z2238" s="125" t="str">
        <f t="shared" si="1049"/>
        <v>J=</v>
      </c>
      <c r="AA2238" s="118">
        <f t="shared" si="1050"/>
        <v>46407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>
        <f t="shared" si="1047"/>
        <v>46384</v>
      </c>
      <c r="B2239" s="113">
        <f t="shared" si="1054"/>
        <v>1646.4344112399999</v>
      </c>
      <c r="C2239" s="113">
        <f t="shared" si="1055"/>
        <v>1118.26761816</v>
      </c>
      <c r="D2239" s="114">
        <f t="shared" si="1056"/>
        <v>7245.38</v>
      </c>
      <c r="E2239" s="115">
        <f t="shared" si="1052"/>
        <v>7276.54</v>
      </c>
      <c r="F2239" s="116">
        <f t="shared" si="1053"/>
        <v>46347</v>
      </c>
      <c r="G2239" s="117">
        <f t="shared" si="1057"/>
        <v>4.3006716003852752E-3</v>
      </c>
      <c r="H2239" s="118">
        <f t="shared" si="1058"/>
        <v>46407</v>
      </c>
      <c r="I2239" s="118">
        <f t="shared" si="1059"/>
        <v>46407</v>
      </c>
      <c r="J2239" s="119">
        <f t="shared" si="1060"/>
        <v>20</v>
      </c>
      <c r="K2239" s="119">
        <f t="shared" si="1061"/>
        <v>4</v>
      </c>
      <c r="L2239" s="8">
        <f t="shared" si="1062"/>
        <v>1.0008586500000001</v>
      </c>
      <c r="M2239" s="120">
        <f t="shared" si="1063"/>
        <v>1.0043006699999999</v>
      </c>
      <c r="N2239" s="120">
        <f t="shared" si="1064"/>
        <v>1.4681815613956473</v>
      </c>
      <c r="O2239" s="113">
        <f t="shared" si="1065"/>
        <v>1.46944221</v>
      </c>
      <c r="P2239" s="113">
        <f t="shared" si="1066"/>
        <v>1643.2296401999999</v>
      </c>
      <c r="Q2239" s="11">
        <f t="shared" si="1067"/>
        <v>0</v>
      </c>
      <c r="R2239" s="30">
        <f t="shared" si="1068"/>
        <v>0</v>
      </c>
      <c r="S2239" s="8">
        <f t="shared" si="1069"/>
        <v>0</v>
      </c>
      <c r="T2239" s="122">
        <f t="shared" si="1048"/>
        <v>0.13059999999999999</v>
      </c>
      <c r="U2239" s="121">
        <f t="shared" si="1070"/>
        <v>4</v>
      </c>
      <c r="V2239" s="121">
        <v>252</v>
      </c>
      <c r="W2239" s="120">
        <f t="shared" si="1071"/>
        <v>1.001950288</v>
      </c>
      <c r="X2239" s="113">
        <f t="shared" si="1051"/>
        <v>3.2047710399999998</v>
      </c>
      <c r="Y2239" s="113">
        <f t="shared" si="1072"/>
        <v>0</v>
      </c>
      <c r="Z2239" s="125" t="str">
        <f t="shared" si="1049"/>
        <v>J=</v>
      </c>
      <c r="AA2239" s="118">
        <f t="shared" si="1050"/>
        <v>46407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>
        <f t="shared" si="1047"/>
        <v>46385</v>
      </c>
      <c r="B2240" s="113">
        <f t="shared" si="1054"/>
        <v>1647.5900744800001</v>
      </c>
      <c r="C2240" s="113">
        <f t="shared" si="1055"/>
        <v>1118.26761816</v>
      </c>
      <c r="D2240" s="114">
        <f t="shared" si="1056"/>
        <v>7245.38</v>
      </c>
      <c r="E2240" s="115">
        <f t="shared" si="1052"/>
        <v>7276.54</v>
      </c>
      <c r="F2240" s="116">
        <f t="shared" si="1053"/>
        <v>46347</v>
      </c>
      <c r="G2240" s="117">
        <f t="shared" si="1057"/>
        <v>4.3006716003852752E-3</v>
      </c>
      <c r="H2240" s="118">
        <f t="shared" si="1058"/>
        <v>46407</v>
      </c>
      <c r="I2240" s="118">
        <f t="shared" si="1059"/>
        <v>46407</v>
      </c>
      <c r="J2240" s="119">
        <f t="shared" si="1060"/>
        <v>20</v>
      </c>
      <c r="K2240" s="119">
        <f t="shared" si="1061"/>
        <v>5</v>
      </c>
      <c r="L2240" s="8">
        <f t="shared" si="1062"/>
        <v>1.0010734299999999</v>
      </c>
      <c r="M2240" s="120">
        <f t="shared" si="1063"/>
        <v>1.0043006699999999</v>
      </c>
      <c r="N2240" s="120">
        <f t="shared" si="1064"/>
        <v>1.4681815613956473</v>
      </c>
      <c r="O2240" s="113">
        <f t="shared" si="1065"/>
        <v>1.46975755</v>
      </c>
      <c r="P2240" s="113">
        <f t="shared" si="1066"/>
        <v>1643.5822747100001</v>
      </c>
      <c r="Q2240" s="11">
        <f t="shared" si="1067"/>
        <v>0</v>
      </c>
      <c r="R2240" s="30">
        <f t="shared" si="1068"/>
        <v>0</v>
      </c>
      <c r="S2240" s="8">
        <f t="shared" si="1069"/>
        <v>0</v>
      </c>
      <c r="T2240" s="122">
        <f t="shared" si="1048"/>
        <v>0.13059999999999999</v>
      </c>
      <c r="U2240" s="121">
        <f t="shared" si="1070"/>
        <v>5</v>
      </c>
      <c r="V2240" s="121">
        <v>252</v>
      </c>
      <c r="W2240" s="120">
        <f t="shared" si="1071"/>
        <v>1.002438454</v>
      </c>
      <c r="X2240" s="113">
        <f t="shared" si="1051"/>
        <v>4.0077997700000001</v>
      </c>
      <c r="Y2240" s="113">
        <f t="shared" si="1072"/>
        <v>0</v>
      </c>
      <c r="Z2240" s="125" t="str">
        <f t="shared" si="1049"/>
        <v>J=</v>
      </c>
      <c r="AA2240" s="118">
        <f t="shared" si="1050"/>
        <v>46407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>
        <f t="shared" si="1047"/>
        <v>46386</v>
      </c>
      <c r="B2241" s="113">
        <f t="shared" si="1054"/>
        <v>1648.7465501199999</v>
      </c>
      <c r="C2241" s="113">
        <f t="shared" si="1055"/>
        <v>1118.26761816</v>
      </c>
      <c r="D2241" s="114">
        <f t="shared" si="1056"/>
        <v>7245.38</v>
      </c>
      <c r="E2241" s="115">
        <f t="shared" si="1052"/>
        <v>7276.54</v>
      </c>
      <c r="F2241" s="116">
        <f t="shared" si="1053"/>
        <v>46347</v>
      </c>
      <c r="G2241" s="117">
        <f t="shared" si="1057"/>
        <v>4.3006716003852752E-3</v>
      </c>
      <c r="H2241" s="118">
        <f t="shared" si="1058"/>
        <v>46407</v>
      </c>
      <c r="I2241" s="118">
        <f t="shared" si="1059"/>
        <v>46407</v>
      </c>
      <c r="J2241" s="119">
        <f t="shared" si="1060"/>
        <v>20</v>
      </c>
      <c r="K2241" s="119">
        <f t="shared" si="1061"/>
        <v>6</v>
      </c>
      <c r="L2241" s="8">
        <f t="shared" si="1062"/>
        <v>1.0012882599999999</v>
      </c>
      <c r="M2241" s="120">
        <f t="shared" si="1063"/>
        <v>1.0043006699999999</v>
      </c>
      <c r="N2241" s="120">
        <f t="shared" si="1064"/>
        <v>1.4681815613956473</v>
      </c>
      <c r="O2241" s="113">
        <f t="shared" si="1065"/>
        <v>1.47007296</v>
      </c>
      <c r="P2241" s="113">
        <f t="shared" si="1066"/>
        <v>1643.9349875</v>
      </c>
      <c r="Q2241" s="11">
        <f t="shared" si="1067"/>
        <v>0</v>
      </c>
      <c r="R2241" s="30">
        <f t="shared" si="1068"/>
        <v>0</v>
      </c>
      <c r="S2241" s="8">
        <f t="shared" si="1069"/>
        <v>0</v>
      </c>
      <c r="T2241" s="122">
        <f t="shared" si="1048"/>
        <v>0.13059999999999999</v>
      </c>
      <c r="U2241" s="121">
        <f t="shared" si="1070"/>
        <v>6</v>
      </c>
      <c r="V2241" s="121">
        <v>252</v>
      </c>
      <c r="W2241" s="120">
        <f t="shared" si="1071"/>
        <v>1.0029268570000001</v>
      </c>
      <c r="X2241" s="113">
        <f t="shared" si="1051"/>
        <v>4.8115626200000001</v>
      </c>
      <c r="Y2241" s="113">
        <f t="shared" si="1072"/>
        <v>0</v>
      </c>
      <c r="Z2241" s="125" t="str">
        <f t="shared" si="1049"/>
        <v>J=</v>
      </c>
      <c r="AA2241" s="118">
        <f t="shared" si="1050"/>
        <v>46407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>
        <f t="shared" si="1047"/>
        <v>46387</v>
      </c>
      <c r="B2242" s="113">
        <f t="shared" si="1054"/>
        <v>1649.9038193800002</v>
      </c>
      <c r="C2242" s="113">
        <f t="shared" si="1055"/>
        <v>1118.26761816</v>
      </c>
      <c r="D2242" s="114">
        <f t="shared" si="1056"/>
        <v>7245.38</v>
      </c>
      <c r="E2242" s="115">
        <f t="shared" si="1052"/>
        <v>7276.54</v>
      </c>
      <c r="F2242" s="116">
        <f t="shared" si="1053"/>
        <v>46347</v>
      </c>
      <c r="G2242" s="117">
        <f t="shared" si="1057"/>
        <v>4.3006716003852752E-3</v>
      </c>
      <c r="H2242" s="118">
        <f t="shared" si="1058"/>
        <v>46407</v>
      </c>
      <c r="I2242" s="118">
        <f t="shared" si="1059"/>
        <v>46407</v>
      </c>
      <c r="J2242" s="119">
        <f t="shared" si="1060"/>
        <v>20</v>
      </c>
      <c r="K2242" s="119">
        <f t="shared" si="1061"/>
        <v>7</v>
      </c>
      <c r="L2242" s="8">
        <f t="shared" si="1062"/>
        <v>1.0015031299999999</v>
      </c>
      <c r="M2242" s="120">
        <f t="shared" si="1063"/>
        <v>1.0043006699999999</v>
      </c>
      <c r="N2242" s="120">
        <f t="shared" si="1064"/>
        <v>1.4681815613956473</v>
      </c>
      <c r="O2242" s="113">
        <f t="shared" si="1065"/>
        <v>1.4703884199999999</v>
      </c>
      <c r="P2242" s="113">
        <f t="shared" si="1066"/>
        <v>1644.2877562000001</v>
      </c>
      <c r="Q2242" s="11">
        <f t="shared" si="1067"/>
        <v>0</v>
      </c>
      <c r="R2242" s="30">
        <f t="shared" si="1068"/>
        <v>0</v>
      </c>
      <c r="S2242" s="8">
        <f t="shared" si="1069"/>
        <v>0</v>
      </c>
      <c r="T2242" s="122">
        <f t="shared" si="1048"/>
        <v>0.13059999999999999</v>
      </c>
      <c r="U2242" s="121">
        <f t="shared" si="1070"/>
        <v>7</v>
      </c>
      <c r="V2242" s="121">
        <v>252</v>
      </c>
      <c r="W2242" s="120">
        <f t="shared" si="1071"/>
        <v>1.0034154989999999</v>
      </c>
      <c r="X2242" s="113">
        <f t="shared" si="1051"/>
        <v>5.6160631800000003</v>
      </c>
      <c r="Y2242" s="113">
        <f t="shared" si="1072"/>
        <v>0</v>
      </c>
      <c r="Z2242" s="125" t="str">
        <f t="shared" si="1049"/>
        <v>J=</v>
      </c>
      <c r="AA2242" s="118">
        <f t="shared" si="1050"/>
        <v>46407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>
        <f t="shared" si="1047"/>
        <v>46388</v>
      </c>
      <c r="B2243" s="113">
        <f t="shared" si="1054"/>
        <v>1651.0619258700001</v>
      </c>
      <c r="C2243" s="113">
        <f t="shared" si="1055"/>
        <v>1118.26761816</v>
      </c>
      <c r="D2243" s="114">
        <f t="shared" si="1056"/>
        <v>7245.38</v>
      </c>
      <c r="E2243" s="115">
        <f t="shared" si="1052"/>
        <v>7276.54</v>
      </c>
      <c r="F2243" s="116">
        <f t="shared" si="1053"/>
        <v>46347</v>
      </c>
      <c r="G2243" s="117">
        <f t="shared" si="1057"/>
        <v>4.3006716003852752E-3</v>
      </c>
      <c r="H2243" s="118">
        <f t="shared" si="1058"/>
        <v>46407</v>
      </c>
      <c r="I2243" s="118">
        <f t="shared" si="1059"/>
        <v>46407</v>
      </c>
      <c r="J2243" s="119">
        <f t="shared" si="1060"/>
        <v>20</v>
      </c>
      <c r="K2243" s="119">
        <f t="shared" si="1061"/>
        <v>8</v>
      </c>
      <c r="L2243" s="8">
        <f t="shared" si="1062"/>
        <v>1.00171805</v>
      </c>
      <c r="M2243" s="120">
        <f t="shared" si="1063"/>
        <v>1.0043006699999999</v>
      </c>
      <c r="N2243" s="120">
        <f t="shared" si="1064"/>
        <v>1.4681815613956473</v>
      </c>
      <c r="O2243" s="113">
        <f t="shared" si="1065"/>
        <v>1.47070397</v>
      </c>
      <c r="P2243" s="113">
        <f t="shared" si="1066"/>
        <v>1644.6406255500001</v>
      </c>
      <c r="Q2243" s="11">
        <f t="shared" si="1067"/>
        <v>0</v>
      </c>
      <c r="R2243" s="30">
        <f t="shared" si="1068"/>
        <v>0</v>
      </c>
      <c r="S2243" s="8">
        <f t="shared" si="1069"/>
        <v>0</v>
      </c>
      <c r="T2243" s="122">
        <f t="shared" si="1048"/>
        <v>0.13059999999999999</v>
      </c>
      <c r="U2243" s="121">
        <f t="shared" si="1070"/>
        <v>8</v>
      </c>
      <c r="V2243" s="121">
        <v>252</v>
      </c>
      <c r="W2243" s="120">
        <f t="shared" si="1071"/>
        <v>1.003904379</v>
      </c>
      <c r="X2243" s="113">
        <f t="shared" si="1051"/>
        <v>6.4213003200000003</v>
      </c>
      <c r="Y2243" s="113">
        <f t="shared" si="1072"/>
        <v>0</v>
      </c>
      <c r="Z2243" s="125" t="str">
        <f t="shared" si="1049"/>
        <v>J=</v>
      </c>
      <c r="AA2243" s="118">
        <f t="shared" si="1050"/>
        <v>46407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>
        <f t="shared" si="1047"/>
        <v>46389</v>
      </c>
      <c r="B2244" s="113">
        <f t="shared" si="1054"/>
        <v>1651.0619258700001</v>
      </c>
      <c r="C2244" s="113">
        <f t="shared" si="1055"/>
        <v>1118.26761816</v>
      </c>
      <c r="D2244" s="114">
        <f t="shared" si="1056"/>
        <v>7245.38</v>
      </c>
      <c r="E2244" s="115">
        <f t="shared" si="1052"/>
        <v>7276.54</v>
      </c>
      <c r="F2244" s="116">
        <f t="shared" si="1053"/>
        <v>46347</v>
      </c>
      <c r="G2244" s="117">
        <f t="shared" si="1057"/>
        <v>4.3006716003852752E-3</v>
      </c>
      <c r="H2244" s="118">
        <f t="shared" si="1058"/>
        <v>46407</v>
      </c>
      <c r="I2244" s="118">
        <f t="shared" si="1059"/>
        <v>46407</v>
      </c>
      <c r="J2244" s="119">
        <f t="shared" si="1060"/>
        <v>20</v>
      </c>
      <c r="K2244" s="119">
        <f t="shared" si="1061"/>
        <v>8</v>
      </c>
      <c r="L2244" s="8">
        <f t="shared" si="1062"/>
        <v>1.00171805</v>
      </c>
      <c r="M2244" s="120">
        <f t="shared" si="1063"/>
        <v>1.0043006699999999</v>
      </c>
      <c r="N2244" s="120">
        <f t="shared" si="1064"/>
        <v>1.4681815613956473</v>
      </c>
      <c r="O2244" s="113">
        <f t="shared" si="1065"/>
        <v>1.47070397</v>
      </c>
      <c r="P2244" s="113">
        <f t="shared" si="1066"/>
        <v>1644.6406255500001</v>
      </c>
      <c r="Q2244" s="11">
        <f t="shared" si="1067"/>
        <v>0</v>
      </c>
      <c r="R2244" s="30">
        <f t="shared" si="1068"/>
        <v>0</v>
      </c>
      <c r="S2244" s="8">
        <f t="shared" si="1069"/>
        <v>0</v>
      </c>
      <c r="T2244" s="122">
        <f t="shared" si="1048"/>
        <v>0.13059999999999999</v>
      </c>
      <c r="U2244" s="121">
        <f t="shared" si="1070"/>
        <v>8</v>
      </c>
      <c r="V2244" s="121">
        <v>252</v>
      </c>
      <c r="W2244" s="120">
        <f t="shared" si="1071"/>
        <v>1.003904379</v>
      </c>
      <c r="X2244" s="113">
        <f t="shared" si="1051"/>
        <v>6.4213003200000003</v>
      </c>
      <c r="Y2244" s="113">
        <f t="shared" si="1072"/>
        <v>0</v>
      </c>
      <c r="Z2244" s="125" t="str">
        <f t="shared" si="1049"/>
        <v>J=</v>
      </c>
      <c r="AA2244" s="118">
        <f t="shared" si="1050"/>
        <v>46407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>
        <f t="shared" si="1047"/>
        <v>46390</v>
      </c>
      <c r="B2245" s="113">
        <f t="shared" si="1054"/>
        <v>1651.0619258700001</v>
      </c>
      <c r="C2245" s="113">
        <f t="shared" si="1055"/>
        <v>1118.26761816</v>
      </c>
      <c r="D2245" s="114">
        <f t="shared" si="1056"/>
        <v>7245.38</v>
      </c>
      <c r="E2245" s="115">
        <f t="shared" si="1052"/>
        <v>7276.54</v>
      </c>
      <c r="F2245" s="116">
        <f t="shared" si="1053"/>
        <v>46347</v>
      </c>
      <c r="G2245" s="117">
        <f t="shared" si="1057"/>
        <v>4.3006716003852752E-3</v>
      </c>
      <c r="H2245" s="118">
        <f t="shared" si="1058"/>
        <v>46407</v>
      </c>
      <c r="I2245" s="118">
        <f t="shared" si="1059"/>
        <v>46407</v>
      </c>
      <c r="J2245" s="119">
        <f t="shared" si="1060"/>
        <v>20</v>
      </c>
      <c r="K2245" s="119">
        <f t="shared" si="1061"/>
        <v>8</v>
      </c>
      <c r="L2245" s="8">
        <f t="shared" si="1062"/>
        <v>1.00171805</v>
      </c>
      <c r="M2245" s="120">
        <f t="shared" si="1063"/>
        <v>1.0043006699999999</v>
      </c>
      <c r="N2245" s="120">
        <f t="shared" si="1064"/>
        <v>1.4681815613956473</v>
      </c>
      <c r="O2245" s="113">
        <f t="shared" si="1065"/>
        <v>1.47070397</v>
      </c>
      <c r="P2245" s="113">
        <f t="shared" si="1066"/>
        <v>1644.6406255500001</v>
      </c>
      <c r="Q2245" s="11">
        <f t="shared" si="1067"/>
        <v>0</v>
      </c>
      <c r="R2245" s="30">
        <f t="shared" si="1068"/>
        <v>0</v>
      </c>
      <c r="S2245" s="8">
        <f t="shared" si="1069"/>
        <v>0</v>
      </c>
      <c r="T2245" s="122">
        <f t="shared" si="1048"/>
        <v>0.13059999999999999</v>
      </c>
      <c r="U2245" s="121">
        <f t="shared" si="1070"/>
        <v>8</v>
      </c>
      <c r="V2245" s="121">
        <v>252</v>
      </c>
      <c r="W2245" s="120">
        <f t="shared" si="1071"/>
        <v>1.003904379</v>
      </c>
      <c r="X2245" s="113">
        <f t="shared" si="1051"/>
        <v>6.4213003200000003</v>
      </c>
      <c r="Y2245" s="113">
        <f t="shared" si="1072"/>
        <v>0</v>
      </c>
      <c r="Z2245" s="125" t="str">
        <f t="shared" si="1049"/>
        <v>J=</v>
      </c>
      <c r="AA2245" s="118">
        <f t="shared" si="1050"/>
        <v>46407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>
        <f t="shared" si="1047"/>
        <v>46391</v>
      </c>
      <c r="B2246" s="113">
        <f t="shared" si="1054"/>
        <v>1651.0619258700001</v>
      </c>
      <c r="C2246" s="113">
        <f t="shared" si="1055"/>
        <v>1118.26761816</v>
      </c>
      <c r="D2246" s="114">
        <f t="shared" si="1056"/>
        <v>7245.38</v>
      </c>
      <c r="E2246" s="115">
        <f t="shared" si="1052"/>
        <v>7276.54</v>
      </c>
      <c r="F2246" s="116">
        <f t="shared" si="1053"/>
        <v>46347</v>
      </c>
      <c r="G2246" s="117">
        <f t="shared" si="1057"/>
        <v>4.3006716003852752E-3</v>
      </c>
      <c r="H2246" s="118">
        <f t="shared" si="1058"/>
        <v>46407</v>
      </c>
      <c r="I2246" s="118">
        <f t="shared" si="1059"/>
        <v>46407</v>
      </c>
      <c r="J2246" s="119">
        <f t="shared" si="1060"/>
        <v>20</v>
      </c>
      <c r="K2246" s="119">
        <f t="shared" si="1061"/>
        <v>8</v>
      </c>
      <c r="L2246" s="8">
        <f t="shared" si="1062"/>
        <v>1.00171805</v>
      </c>
      <c r="M2246" s="120">
        <f t="shared" si="1063"/>
        <v>1.0043006699999999</v>
      </c>
      <c r="N2246" s="120">
        <f t="shared" si="1064"/>
        <v>1.4681815613956473</v>
      </c>
      <c r="O2246" s="113">
        <f t="shared" si="1065"/>
        <v>1.47070397</v>
      </c>
      <c r="P2246" s="113">
        <f t="shared" si="1066"/>
        <v>1644.6406255500001</v>
      </c>
      <c r="Q2246" s="11">
        <f t="shared" si="1067"/>
        <v>0</v>
      </c>
      <c r="R2246" s="30">
        <f t="shared" si="1068"/>
        <v>0</v>
      </c>
      <c r="S2246" s="8">
        <f t="shared" si="1069"/>
        <v>0</v>
      </c>
      <c r="T2246" s="122">
        <f t="shared" si="1048"/>
        <v>0.13059999999999999</v>
      </c>
      <c r="U2246" s="121">
        <f t="shared" si="1070"/>
        <v>8</v>
      </c>
      <c r="V2246" s="121">
        <v>252</v>
      </c>
      <c r="W2246" s="120">
        <f t="shared" si="1071"/>
        <v>1.003904379</v>
      </c>
      <c r="X2246" s="113">
        <f t="shared" si="1051"/>
        <v>6.4213003200000003</v>
      </c>
      <c r="Y2246" s="113">
        <f t="shared" si="1072"/>
        <v>0</v>
      </c>
      <c r="Z2246" s="125" t="str">
        <f t="shared" si="1049"/>
        <v>J=</v>
      </c>
      <c r="AA2246" s="118">
        <f t="shared" si="1050"/>
        <v>46407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>
        <f t="shared" si="1047"/>
        <v>46392</v>
      </c>
      <c r="B2247" s="113">
        <f t="shared" si="1054"/>
        <v>1652.2208250399999</v>
      </c>
      <c r="C2247" s="113">
        <f t="shared" si="1055"/>
        <v>1118.26761816</v>
      </c>
      <c r="D2247" s="114">
        <f t="shared" si="1056"/>
        <v>7245.38</v>
      </c>
      <c r="E2247" s="115">
        <f t="shared" si="1052"/>
        <v>7276.54</v>
      </c>
      <c r="F2247" s="116">
        <f t="shared" si="1053"/>
        <v>46347</v>
      </c>
      <c r="G2247" s="117">
        <f t="shared" si="1057"/>
        <v>4.3006716003852752E-3</v>
      </c>
      <c r="H2247" s="118">
        <f t="shared" si="1058"/>
        <v>46407</v>
      </c>
      <c r="I2247" s="118">
        <f t="shared" si="1059"/>
        <v>46407</v>
      </c>
      <c r="J2247" s="119">
        <f t="shared" si="1060"/>
        <v>20</v>
      </c>
      <c r="K2247" s="119">
        <f t="shared" si="1061"/>
        <v>9</v>
      </c>
      <c r="L2247" s="8">
        <f t="shared" si="1062"/>
        <v>1.0019330099999999</v>
      </c>
      <c r="M2247" s="120">
        <f t="shared" si="1063"/>
        <v>1.0043006699999999</v>
      </c>
      <c r="N2247" s="120">
        <f t="shared" si="1064"/>
        <v>1.4681815613956473</v>
      </c>
      <c r="O2247" s="113">
        <f t="shared" si="1065"/>
        <v>1.4710195699999999</v>
      </c>
      <c r="P2247" s="113">
        <f t="shared" si="1066"/>
        <v>1644.99355081</v>
      </c>
      <c r="Q2247" s="11">
        <f t="shared" si="1067"/>
        <v>0</v>
      </c>
      <c r="R2247" s="30">
        <f t="shared" si="1068"/>
        <v>0</v>
      </c>
      <c r="S2247" s="8">
        <f t="shared" si="1069"/>
        <v>0</v>
      </c>
      <c r="T2247" s="122">
        <f t="shared" si="1048"/>
        <v>0.13059999999999999</v>
      </c>
      <c r="U2247" s="121">
        <f t="shared" si="1070"/>
        <v>9</v>
      </c>
      <c r="V2247" s="121">
        <v>252</v>
      </c>
      <c r="W2247" s="120">
        <f t="shared" si="1071"/>
        <v>1.0043934969999999</v>
      </c>
      <c r="X2247" s="113">
        <f t="shared" si="1051"/>
        <v>7.2272742299999999</v>
      </c>
      <c r="Y2247" s="113">
        <f t="shared" si="1072"/>
        <v>0</v>
      </c>
      <c r="Z2247" s="125" t="str">
        <f t="shared" si="1049"/>
        <v>J=</v>
      </c>
      <c r="AA2247" s="118">
        <f t="shared" si="1050"/>
        <v>46407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>
        <f t="shared" si="1047"/>
        <v>46393</v>
      </c>
      <c r="B2248" s="113">
        <f t="shared" si="1054"/>
        <v>1653.38053969</v>
      </c>
      <c r="C2248" s="113">
        <f t="shared" si="1055"/>
        <v>1118.26761816</v>
      </c>
      <c r="D2248" s="114">
        <f t="shared" si="1056"/>
        <v>7245.38</v>
      </c>
      <c r="E2248" s="115">
        <f t="shared" si="1052"/>
        <v>7276.54</v>
      </c>
      <c r="F2248" s="116">
        <f t="shared" si="1053"/>
        <v>46347</v>
      </c>
      <c r="G2248" s="117">
        <f t="shared" si="1057"/>
        <v>4.3006716003852752E-3</v>
      </c>
      <c r="H2248" s="118">
        <f t="shared" si="1058"/>
        <v>46407</v>
      </c>
      <c r="I2248" s="118">
        <f t="shared" si="1059"/>
        <v>46407</v>
      </c>
      <c r="J2248" s="119">
        <f t="shared" si="1060"/>
        <v>20</v>
      </c>
      <c r="K2248" s="119">
        <f t="shared" si="1061"/>
        <v>10</v>
      </c>
      <c r="L2248" s="8">
        <f t="shared" si="1062"/>
        <v>1.0021480199999999</v>
      </c>
      <c r="M2248" s="120">
        <f t="shared" si="1063"/>
        <v>1.0043006699999999</v>
      </c>
      <c r="N2248" s="120">
        <f t="shared" si="1064"/>
        <v>1.4681815613956473</v>
      </c>
      <c r="O2248" s="113">
        <f t="shared" si="1065"/>
        <v>1.4713352399999999</v>
      </c>
      <c r="P2248" s="113">
        <f t="shared" si="1066"/>
        <v>1645.34655434</v>
      </c>
      <c r="Q2248" s="11">
        <f t="shared" si="1067"/>
        <v>0</v>
      </c>
      <c r="R2248" s="30">
        <f t="shared" si="1068"/>
        <v>0</v>
      </c>
      <c r="S2248" s="8">
        <f t="shared" si="1069"/>
        <v>0</v>
      </c>
      <c r="T2248" s="122">
        <f t="shared" si="1048"/>
        <v>0.13059999999999999</v>
      </c>
      <c r="U2248" s="121">
        <f t="shared" si="1070"/>
        <v>10</v>
      </c>
      <c r="V2248" s="121">
        <v>252</v>
      </c>
      <c r="W2248" s="120">
        <f t="shared" si="1071"/>
        <v>1.004882853</v>
      </c>
      <c r="X2248" s="113">
        <f t="shared" si="1051"/>
        <v>8.03398535</v>
      </c>
      <c r="Y2248" s="113">
        <f t="shared" si="1072"/>
        <v>0</v>
      </c>
      <c r="Z2248" s="125" t="str">
        <f t="shared" si="1049"/>
        <v>J=</v>
      </c>
      <c r="AA2248" s="118">
        <f t="shared" si="1050"/>
        <v>46407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>
        <f t="shared" si="1047"/>
        <v>46394</v>
      </c>
      <c r="B2249" s="113">
        <f t="shared" si="1054"/>
        <v>1654.5410831200002</v>
      </c>
      <c r="C2249" s="113">
        <f t="shared" si="1055"/>
        <v>1118.26761816</v>
      </c>
      <c r="D2249" s="114">
        <f t="shared" si="1056"/>
        <v>7245.38</v>
      </c>
      <c r="E2249" s="115">
        <f t="shared" si="1052"/>
        <v>7276.54</v>
      </c>
      <c r="F2249" s="116">
        <f t="shared" si="1053"/>
        <v>46347</v>
      </c>
      <c r="G2249" s="117">
        <f t="shared" si="1057"/>
        <v>4.3006716003852752E-3</v>
      </c>
      <c r="H2249" s="118">
        <f t="shared" si="1058"/>
        <v>46407</v>
      </c>
      <c r="I2249" s="118">
        <f t="shared" si="1059"/>
        <v>46407</v>
      </c>
      <c r="J2249" s="119">
        <f t="shared" si="1060"/>
        <v>20</v>
      </c>
      <c r="K2249" s="119">
        <f t="shared" si="1061"/>
        <v>11</v>
      </c>
      <c r="L2249" s="8">
        <f t="shared" si="1062"/>
        <v>1.0023630800000001</v>
      </c>
      <c r="M2249" s="120">
        <f t="shared" si="1063"/>
        <v>1.0043006699999999</v>
      </c>
      <c r="N2249" s="120">
        <f t="shared" si="1064"/>
        <v>1.4681815613956473</v>
      </c>
      <c r="O2249" s="113">
        <f t="shared" si="1065"/>
        <v>1.4716509900000001</v>
      </c>
      <c r="P2249" s="113">
        <f t="shared" si="1066"/>
        <v>1645.6996473500001</v>
      </c>
      <c r="Q2249" s="11">
        <f t="shared" si="1067"/>
        <v>0</v>
      </c>
      <c r="R2249" s="30">
        <f t="shared" si="1068"/>
        <v>0</v>
      </c>
      <c r="S2249" s="8">
        <f t="shared" si="1069"/>
        <v>0</v>
      </c>
      <c r="T2249" s="122">
        <f t="shared" si="1048"/>
        <v>0.13059999999999999</v>
      </c>
      <c r="U2249" s="121">
        <f t="shared" si="1070"/>
        <v>11</v>
      </c>
      <c r="V2249" s="121">
        <v>252</v>
      </c>
      <c r="W2249" s="120">
        <f t="shared" si="1071"/>
        <v>1.0053724479999999</v>
      </c>
      <c r="X2249" s="113">
        <f t="shared" si="1051"/>
        <v>8.8414357700000004</v>
      </c>
      <c r="Y2249" s="113">
        <f t="shared" si="1072"/>
        <v>0</v>
      </c>
      <c r="Z2249" s="125" t="str">
        <f t="shared" si="1049"/>
        <v>J=</v>
      </c>
      <c r="AA2249" s="118">
        <f t="shared" si="1050"/>
        <v>46407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>
        <f t="shared" si="1047"/>
        <v>46395</v>
      </c>
      <c r="B2250" s="113">
        <f t="shared" si="1054"/>
        <v>1655.70242029</v>
      </c>
      <c r="C2250" s="113">
        <f t="shared" si="1055"/>
        <v>1118.26761816</v>
      </c>
      <c r="D2250" s="114">
        <f t="shared" si="1056"/>
        <v>7245.38</v>
      </c>
      <c r="E2250" s="115">
        <f t="shared" si="1052"/>
        <v>7276.54</v>
      </c>
      <c r="F2250" s="116">
        <f t="shared" si="1053"/>
        <v>46347</v>
      </c>
      <c r="G2250" s="117">
        <f t="shared" si="1057"/>
        <v>4.3006716003852752E-3</v>
      </c>
      <c r="H2250" s="118">
        <f t="shared" si="1058"/>
        <v>46407</v>
      </c>
      <c r="I2250" s="118">
        <f t="shared" si="1059"/>
        <v>46407</v>
      </c>
      <c r="J2250" s="119">
        <f t="shared" si="1060"/>
        <v>20</v>
      </c>
      <c r="K2250" s="119">
        <f t="shared" si="1061"/>
        <v>12</v>
      </c>
      <c r="L2250" s="8">
        <f t="shared" si="1062"/>
        <v>1.00257818</v>
      </c>
      <c r="M2250" s="120">
        <f t="shared" si="1063"/>
        <v>1.0043006699999999</v>
      </c>
      <c r="N2250" s="120">
        <f t="shared" si="1064"/>
        <v>1.4681815613956473</v>
      </c>
      <c r="O2250" s="113">
        <f t="shared" si="1065"/>
        <v>1.47196679</v>
      </c>
      <c r="P2250" s="113">
        <f t="shared" si="1066"/>
        <v>1646.0527962599999</v>
      </c>
      <c r="Q2250" s="11">
        <f t="shared" si="1067"/>
        <v>0</v>
      </c>
      <c r="R2250" s="30">
        <f t="shared" si="1068"/>
        <v>0</v>
      </c>
      <c r="S2250" s="8">
        <f t="shared" si="1069"/>
        <v>0</v>
      </c>
      <c r="T2250" s="122">
        <f t="shared" si="1048"/>
        <v>0.13059999999999999</v>
      </c>
      <c r="U2250" s="121">
        <f t="shared" si="1070"/>
        <v>12</v>
      </c>
      <c r="V2250" s="121">
        <v>252</v>
      </c>
      <c r="W2250" s="120">
        <f t="shared" si="1071"/>
        <v>1.005862281</v>
      </c>
      <c r="X2250" s="113">
        <f t="shared" si="1051"/>
        <v>9.64962403</v>
      </c>
      <c r="Y2250" s="113">
        <f t="shared" si="1072"/>
        <v>0</v>
      </c>
      <c r="Z2250" s="125" t="str">
        <f t="shared" si="1049"/>
        <v>J=</v>
      </c>
      <c r="AA2250" s="118">
        <f t="shared" si="1050"/>
        <v>46407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>
        <f t="shared" ref="A2251:A2314" si="1073">(A2250+1)</f>
        <v>46396</v>
      </c>
      <c r="B2251" s="113">
        <f t="shared" si="1054"/>
        <v>1656.86458694</v>
      </c>
      <c r="C2251" s="113">
        <f t="shared" si="1055"/>
        <v>1118.26761816</v>
      </c>
      <c r="D2251" s="114">
        <f t="shared" si="1056"/>
        <v>7245.38</v>
      </c>
      <c r="E2251" s="115">
        <f t="shared" si="1052"/>
        <v>7276.54</v>
      </c>
      <c r="F2251" s="116">
        <f t="shared" si="1053"/>
        <v>46347</v>
      </c>
      <c r="G2251" s="117">
        <f t="shared" si="1057"/>
        <v>4.3006716003852752E-3</v>
      </c>
      <c r="H2251" s="118">
        <f t="shared" si="1058"/>
        <v>46407</v>
      </c>
      <c r="I2251" s="118">
        <f t="shared" si="1059"/>
        <v>46407</v>
      </c>
      <c r="J2251" s="119">
        <f t="shared" si="1060"/>
        <v>20</v>
      </c>
      <c r="K2251" s="119">
        <f t="shared" si="1061"/>
        <v>13</v>
      </c>
      <c r="L2251" s="8">
        <f t="shared" si="1062"/>
        <v>1.00279333</v>
      </c>
      <c r="M2251" s="120">
        <f t="shared" si="1063"/>
        <v>1.0043006699999999</v>
      </c>
      <c r="N2251" s="120">
        <f t="shared" si="1064"/>
        <v>1.4681815613956473</v>
      </c>
      <c r="O2251" s="113">
        <f t="shared" si="1065"/>
        <v>1.47228267</v>
      </c>
      <c r="P2251" s="113">
        <f t="shared" si="1066"/>
        <v>1646.40603463</v>
      </c>
      <c r="Q2251" s="11">
        <f t="shared" si="1067"/>
        <v>0</v>
      </c>
      <c r="R2251" s="30">
        <f t="shared" si="1068"/>
        <v>0</v>
      </c>
      <c r="S2251" s="8">
        <f t="shared" si="1069"/>
        <v>0</v>
      </c>
      <c r="T2251" s="122">
        <f t="shared" ref="T2251:T2314" si="1074">(T2250)</f>
        <v>0.13059999999999999</v>
      </c>
      <c r="U2251" s="121">
        <f t="shared" si="1070"/>
        <v>13</v>
      </c>
      <c r="V2251" s="121">
        <v>252</v>
      </c>
      <c r="W2251" s="120">
        <f t="shared" si="1071"/>
        <v>1.006352353</v>
      </c>
      <c r="X2251" s="113">
        <f t="shared" si="1051"/>
        <v>10.45855231</v>
      </c>
      <c r="Y2251" s="113">
        <f t="shared" si="1072"/>
        <v>0</v>
      </c>
      <c r="Z2251" s="125" t="str">
        <f t="shared" si="1049"/>
        <v>J=</v>
      </c>
      <c r="AA2251" s="118">
        <f t="shared" si="1050"/>
        <v>46407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>
        <f t="shared" si="1073"/>
        <v>46397</v>
      </c>
      <c r="B2252" s="113">
        <f t="shared" si="1054"/>
        <v>1656.86458694</v>
      </c>
      <c r="C2252" s="113">
        <f t="shared" si="1055"/>
        <v>1118.26761816</v>
      </c>
      <c r="D2252" s="114">
        <f t="shared" si="1056"/>
        <v>7245.38</v>
      </c>
      <c r="E2252" s="115">
        <f t="shared" si="1052"/>
        <v>7276.54</v>
      </c>
      <c r="F2252" s="116">
        <f t="shared" si="1053"/>
        <v>46347</v>
      </c>
      <c r="G2252" s="117">
        <f t="shared" si="1057"/>
        <v>4.3006716003852752E-3</v>
      </c>
      <c r="H2252" s="118">
        <f t="shared" si="1058"/>
        <v>46407</v>
      </c>
      <c r="I2252" s="118">
        <f t="shared" si="1059"/>
        <v>46407</v>
      </c>
      <c r="J2252" s="119">
        <f t="shared" si="1060"/>
        <v>20</v>
      </c>
      <c r="K2252" s="119">
        <f t="shared" si="1061"/>
        <v>13</v>
      </c>
      <c r="L2252" s="8">
        <f t="shared" si="1062"/>
        <v>1.00279333</v>
      </c>
      <c r="M2252" s="120">
        <f t="shared" si="1063"/>
        <v>1.0043006699999999</v>
      </c>
      <c r="N2252" s="120">
        <f t="shared" si="1064"/>
        <v>1.4681815613956473</v>
      </c>
      <c r="O2252" s="113">
        <f t="shared" si="1065"/>
        <v>1.47228267</v>
      </c>
      <c r="P2252" s="113">
        <f t="shared" si="1066"/>
        <v>1646.40603463</v>
      </c>
      <c r="Q2252" s="11">
        <f t="shared" si="1067"/>
        <v>0</v>
      </c>
      <c r="R2252" s="30">
        <f t="shared" si="1068"/>
        <v>0</v>
      </c>
      <c r="S2252" s="8">
        <f t="shared" si="1069"/>
        <v>0</v>
      </c>
      <c r="T2252" s="122">
        <f t="shared" si="1074"/>
        <v>0.13059999999999999</v>
      </c>
      <c r="U2252" s="121">
        <f t="shared" si="1070"/>
        <v>13</v>
      </c>
      <c r="V2252" s="121">
        <v>252</v>
      </c>
      <c r="W2252" s="120">
        <f t="shared" si="1071"/>
        <v>1.006352353</v>
      </c>
      <c r="X2252" s="113">
        <f t="shared" si="1051"/>
        <v>10.45855231</v>
      </c>
      <c r="Y2252" s="113">
        <f t="shared" si="1072"/>
        <v>0</v>
      </c>
      <c r="Z2252" s="125" t="str">
        <f t="shared" ref="Z2252:Z2315" si="1075">IF($Q2251&gt;0,VLOOKUP($A2251,$AD$10:$AM$170,9),Z2251)</f>
        <v>J=</v>
      </c>
      <c r="AA2252" s="118">
        <f t="shared" ref="AA2252:AA2315" si="1076">IF($Q2251&gt;0,VLOOKUP($A2251,$AD$10:$AM$170,10),AA2251)</f>
        <v>46407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>
        <f t="shared" si="1073"/>
        <v>46398</v>
      </c>
      <c r="B2253" s="113">
        <f t="shared" si="1054"/>
        <v>1656.86458694</v>
      </c>
      <c r="C2253" s="113">
        <f t="shared" si="1055"/>
        <v>1118.26761816</v>
      </c>
      <c r="D2253" s="114">
        <f t="shared" si="1056"/>
        <v>7245.38</v>
      </c>
      <c r="E2253" s="115">
        <f t="shared" si="1052"/>
        <v>7276.54</v>
      </c>
      <c r="F2253" s="116">
        <f t="shared" si="1053"/>
        <v>46347</v>
      </c>
      <c r="G2253" s="117">
        <f t="shared" si="1057"/>
        <v>4.3006716003852752E-3</v>
      </c>
      <c r="H2253" s="118">
        <f t="shared" si="1058"/>
        <v>46407</v>
      </c>
      <c r="I2253" s="118">
        <f t="shared" si="1059"/>
        <v>46407</v>
      </c>
      <c r="J2253" s="119">
        <f t="shared" si="1060"/>
        <v>20</v>
      </c>
      <c r="K2253" s="119">
        <f t="shared" si="1061"/>
        <v>13</v>
      </c>
      <c r="L2253" s="8">
        <f t="shared" si="1062"/>
        <v>1.00279333</v>
      </c>
      <c r="M2253" s="120">
        <f t="shared" si="1063"/>
        <v>1.0043006699999999</v>
      </c>
      <c r="N2253" s="120">
        <f t="shared" si="1064"/>
        <v>1.4681815613956473</v>
      </c>
      <c r="O2253" s="113">
        <f t="shared" si="1065"/>
        <v>1.47228267</v>
      </c>
      <c r="P2253" s="113">
        <f t="shared" si="1066"/>
        <v>1646.40603463</v>
      </c>
      <c r="Q2253" s="11">
        <f t="shared" si="1067"/>
        <v>0</v>
      </c>
      <c r="R2253" s="30">
        <f t="shared" si="1068"/>
        <v>0</v>
      </c>
      <c r="S2253" s="8">
        <f t="shared" si="1069"/>
        <v>0</v>
      </c>
      <c r="T2253" s="122">
        <f t="shared" si="1074"/>
        <v>0.13059999999999999</v>
      </c>
      <c r="U2253" s="121">
        <f t="shared" si="1070"/>
        <v>13</v>
      </c>
      <c r="V2253" s="121">
        <v>252</v>
      </c>
      <c r="W2253" s="120">
        <f t="shared" si="1071"/>
        <v>1.006352353</v>
      </c>
      <c r="X2253" s="113">
        <f t="shared" si="1051"/>
        <v>10.45855231</v>
      </c>
      <c r="Y2253" s="113">
        <f t="shared" si="1072"/>
        <v>0</v>
      </c>
      <c r="Z2253" s="125" t="str">
        <f t="shared" si="1075"/>
        <v>J=</v>
      </c>
      <c r="AA2253" s="118">
        <f t="shared" si="1076"/>
        <v>46407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>
        <f t="shared" si="1073"/>
        <v>46399</v>
      </c>
      <c r="B2254" s="113">
        <f t="shared" si="1054"/>
        <v>1658.02757221</v>
      </c>
      <c r="C2254" s="113">
        <f t="shared" si="1055"/>
        <v>1118.26761816</v>
      </c>
      <c r="D2254" s="114">
        <f t="shared" si="1056"/>
        <v>7245.38</v>
      </c>
      <c r="E2254" s="115">
        <f t="shared" si="1052"/>
        <v>7276.54</v>
      </c>
      <c r="F2254" s="116">
        <f t="shared" si="1053"/>
        <v>46347</v>
      </c>
      <c r="G2254" s="117">
        <f t="shared" si="1057"/>
        <v>4.3006716003852752E-3</v>
      </c>
      <c r="H2254" s="118">
        <f t="shared" si="1058"/>
        <v>46407</v>
      </c>
      <c r="I2254" s="118">
        <f t="shared" si="1059"/>
        <v>46407</v>
      </c>
      <c r="J2254" s="119">
        <f t="shared" si="1060"/>
        <v>20</v>
      </c>
      <c r="K2254" s="119">
        <f t="shared" si="1061"/>
        <v>14</v>
      </c>
      <c r="L2254" s="8">
        <f t="shared" si="1062"/>
        <v>1.00300853</v>
      </c>
      <c r="M2254" s="120">
        <f t="shared" si="1063"/>
        <v>1.0043006699999999</v>
      </c>
      <c r="N2254" s="120">
        <f t="shared" si="1064"/>
        <v>1.4681815613956473</v>
      </c>
      <c r="O2254" s="113">
        <f t="shared" si="1065"/>
        <v>1.4725986200000001</v>
      </c>
      <c r="P2254" s="113">
        <f t="shared" si="1066"/>
        <v>1646.75935129</v>
      </c>
      <c r="Q2254" s="11">
        <f t="shared" si="1067"/>
        <v>0</v>
      </c>
      <c r="R2254" s="30">
        <f t="shared" si="1068"/>
        <v>0</v>
      </c>
      <c r="S2254" s="8">
        <f t="shared" si="1069"/>
        <v>0</v>
      </c>
      <c r="T2254" s="122">
        <f t="shared" si="1074"/>
        <v>0.13059999999999999</v>
      </c>
      <c r="U2254" s="121">
        <f t="shared" si="1070"/>
        <v>14</v>
      </c>
      <c r="V2254" s="121">
        <v>252</v>
      </c>
      <c r="W2254" s="120">
        <f t="shared" si="1071"/>
        <v>1.0068426640000001</v>
      </c>
      <c r="X2254" s="113">
        <f t="shared" si="1051"/>
        <v>11.268220919999999</v>
      </c>
      <c r="Y2254" s="113">
        <f t="shared" si="1072"/>
        <v>0</v>
      </c>
      <c r="Z2254" s="125" t="str">
        <f t="shared" si="1075"/>
        <v>J=</v>
      </c>
      <c r="AA2254" s="118">
        <f t="shared" si="1076"/>
        <v>46407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>
        <f t="shared" si="1073"/>
        <v>46400</v>
      </c>
      <c r="B2255" s="113">
        <f t="shared" si="1054"/>
        <v>1659.19137482</v>
      </c>
      <c r="C2255" s="113">
        <f t="shared" si="1055"/>
        <v>1118.26761816</v>
      </c>
      <c r="D2255" s="114">
        <f t="shared" si="1056"/>
        <v>7245.38</v>
      </c>
      <c r="E2255" s="115">
        <f t="shared" si="1052"/>
        <v>7276.54</v>
      </c>
      <c r="F2255" s="116">
        <f t="shared" si="1053"/>
        <v>46347</v>
      </c>
      <c r="G2255" s="117">
        <f t="shared" si="1057"/>
        <v>4.3006716003852752E-3</v>
      </c>
      <c r="H2255" s="118">
        <f t="shared" si="1058"/>
        <v>46407</v>
      </c>
      <c r="I2255" s="118">
        <f t="shared" si="1059"/>
        <v>46407</v>
      </c>
      <c r="J2255" s="119">
        <f t="shared" si="1060"/>
        <v>20</v>
      </c>
      <c r="K2255" s="119">
        <f t="shared" si="1061"/>
        <v>15</v>
      </c>
      <c r="L2255" s="8">
        <f t="shared" si="1062"/>
        <v>1.00322377</v>
      </c>
      <c r="M2255" s="120">
        <f t="shared" si="1063"/>
        <v>1.0043006699999999</v>
      </c>
      <c r="N2255" s="120">
        <f t="shared" si="1064"/>
        <v>1.4681815613956473</v>
      </c>
      <c r="O2255" s="113">
        <f t="shared" si="1065"/>
        <v>1.4729146399999999</v>
      </c>
      <c r="P2255" s="113">
        <f t="shared" si="1066"/>
        <v>1647.11274622</v>
      </c>
      <c r="Q2255" s="11">
        <f t="shared" si="1067"/>
        <v>0</v>
      </c>
      <c r="R2255" s="30">
        <f t="shared" si="1068"/>
        <v>0</v>
      </c>
      <c r="S2255" s="8">
        <f t="shared" si="1069"/>
        <v>0</v>
      </c>
      <c r="T2255" s="122">
        <f t="shared" si="1074"/>
        <v>0.13059999999999999</v>
      </c>
      <c r="U2255" s="121">
        <f t="shared" si="1070"/>
        <v>15</v>
      </c>
      <c r="V2255" s="121">
        <v>252</v>
      </c>
      <c r="W2255" s="120">
        <f t="shared" si="1071"/>
        <v>1.0073332129999999</v>
      </c>
      <c r="X2255" s="113">
        <f t="shared" si="1051"/>
        <v>12.0786286</v>
      </c>
      <c r="Y2255" s="113">
        <f t="shared" si="1072"/>
        <v>0</v>
      </c>
      <c r="Z2255" s="125" t="str">
        <f t="shared" si="1075"/>
        <v>J=</v>
      </c>
      <c r="AA2255" s="118">
        <f t="shared" si="1076"/>
        <v>46407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>
        <f t="shared" si="1073"/>
        <v>46401</v>
      </c>
      <c r="B2256" s="113">
        <f t="shared" si="1054"/>
        <v>1660.3559871499999</v>
      </c>
      <c r="C2256" s="113">
        <f t="shared" si="1055"/>
        <v>1118.26761816</v>
      </c>
      <c r="D2256" s="114">
        <f t="shared" si="1056"/>
        <v>7245.38</v>
      </c>
      <c r="E2256" s="115">
        <f t="shared" si="1052"/>
        <v>7276.54</v>
      </c>
      <c r="F2256" s="116">
        <f t="shared" si="1053"/>
        <v>46347</v>
      </c>
      <c r="G2256" s="117">
        <f t="shared" si="1057"/>
        <v>4.3006716003852752E-3</v>
      </c>
      <c r="H2256" s="118">
        <f t="shared" si="1058"/>
        <v>46407</v>
      </c>
      <c r="I2256" s="118">
        <f t="shared" si="1059"/>
        <v>46407</v>
      </c>
      <c r="J2256" s="119">
        <f t="shared" si="1060"/>
        <v>20</v>
      </c>
      <c r="K2256" s="119">
        <f t="shared" si="1061"/>
        <v>16</v>
      </c>
      <c r="L2256" s="8">
        <f t="shared" si="1062"/>
        <v>1.00343906</v>
      </c>
      <c r="M2256" s="120">
        <f t="shared" si="1063"/>
        <v>1.0043006699999999</v>
      </c>
      <c r="N2256" s="120">
        <f t="shared" si="1064"/>
        <v>1.4681815613956473</v>
      </c>
      <c r="O2256" s="113">
        <f t="shared" si="1065"/>
        <v>1.4732307200000001</v>
      </c>
      <c r="P2256" s="113">
        <f t="shared" si="1066"/>
        <v>1647.4662082499999</v>
      </c>
      <c r="Q2256" s="11">
        <f t="shared" si="1067"/>
        <v>0</v>
      </c>
      <c r="R2256" s="30">
        <f t="shared" si="1068"/>
        <v>0</v>
      </c>
      <c r="S2256" s="8">
        <f t="shared" si="1069"/>
        <v>0</v>
      </c>
      <c r="T2256" s="122">
        <f t="shared" si="1074"/>
        <v>0.13059999999999999</v>
      </c>
      <c r="U2256" s="121">
        <f t="shared" si="1070"/>
        <v>16</v>
      </c>
      <c r="V2256" s="121">
        <v>252</v>
      </c>
      <c r="W2256" s="120">
        <f t="shared" si="1071"/>
        <v>1.007824002</v>
      </c>
      <c r="X2256" s="113">
        <f t="shared" si="1051"/>
        <v>12.8897789</v>
      </c>
      <c r="Y2256" s="113">
        <f t="shared" si="1072"/>
        <v>0</v>
      </c>
      <c r="Z2256" s="125" t="str">
        <f t="shared" si="1075"/>
        <v>J=</v>
      </c>
      <c r="AA2256" s="118">
        <f t="shared" si="1076"/>
        <v>46407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>
        <f t="shared" si="1073"/>
        <v>46402</v>
      </c>
      <c r="B2257" s="113">
        <f t="shared" si="1054"/>
        <v>1661.52140792</v>
      </c>
      <c r="C2257" s="113">
        <f t="shared" si="1055"/>
        <v>1118.26761816</v>
      </c>
      <c r="D2257" s="114">
        <f t="shared" si="1056"/>
        <v>7245.38</v>
      </c>
      <c r="E2257" s="115">
        <f t="shared" si="1052"/>
        <v>7276.54</v>
      </c>
      <c r="F2257" s="116">
        <f t="shared" si="1053"/>
        <v>46347</v>
      </c>
      <c r="G2257" s="117">
        <f t="shared" si="1057"/>
        <v>4.3006716003852752E-3</v>
      </c>
      <c r="H2257" s="118">
        <f t="shared" si="1058"/>
        <v>46407</v>
      </c>
      <c r="I2257" s="118">
        <f t="shared" si="1059"/>
        <v>46407</v>
      </c>
      <c r="J2257" s="119">
        <f t="shared" si="1060"/>
        <v>20</v>
      </c>
      <c r="K2257" s="119">
        <f t="shared" si="1061"/>
        <v>17</v>
      </c>
      <c r="L2257" s="8">
        <f t="shared" si="1062"/>
        <v>1.0036543899999999</v>
      </c>
      <c r="M2257" s="120">
        <f t="shared" si="1063"/>
        <v>1.0043006699999999</v>
      </c>
      <c r="N2257" s="120">
        <f t="shared" si="1064"/>
        <v>1.4681815613956473</v>
      </c>
      <c r="O2257" s="113">
        <f t="shared" si="1065"/>
        <v>1.4735468599999999</v>
      </c>
      <c r="P2257" s="113">
        <f t="shared" si="1066"/>
        <v>1647.81973737</v>
      </c>
      <c r="Q2257" s="11">
        <f t="shared" si="1067"/>
        <v>0</v>
      </c>
      <c r="R2257" s="30">
        <f t="shared" si="1068"/>
        <v>0</v>
      </c>
      <c r="S2257" s="8">
        <f t="shared" si="1069"/>
        <v>0</v>
      </c>
      <c r="T2257" s="122">
        <f t="shared" si="1074"/>
        <v>0.13059999999999999</v>
      </c>
      <c r="U2257" s="121">
        <f t="shared" si="1070"/>
        <v>17</v>
      </c>
      <c r="V2257" s="121">
        <v>252</v>
      </c>
      <c r="W2257" s="120">
        <f t="shared" si="1071"/>
        <v>1.0083150299999999</v>
      </c>
      <c r="X2257" s="113">
        <f t="shared" si="1051"/>
        <v>13.701670549999999</v>
      </c>
      <c r="Y2257" s="113">
        <f t="shared" si="1072"/>
        <v>0</v>
      </c>
      <c r="Z2257" s="125" t="str">
        <f t="shared" si="1075"/>
        <v>J=</v>
      </c>
      <c r="AA2257" s="118">
        <f t="shared" si="1076"/>
        <v>46407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>
        <f t="shared" si="1073"/>
        <v>46403</v>
      </c>
      <c r="B2258" s="113">
        <f t="shared" si="1054"/>
        <v>1662.6876600400001</v>
      </c>
      <c r="C2258" s="113">
        <f t="shared" si="1055"/>
        <v>1118.26761816</v>
      </c>
      <c r="D2258" s="114">
        <f t="shared" si="1056"/>
        <v>7245.38</v>
      </c>
      <c r="E2258" s="115">
        <f t="shared" si="1052"/>
        <v>7276.54</v>
      </c>
      <c r="F2258" s="116">
        <f t="shared" si="1053"/>
        <v>46347</v>
      </c>
      <c r="G2258" s="117">
        <f t="shared" si="1057"/>
        <v>4.3006716003852752E-3</v>
      </c>
      <c r="H2258" s="118">
        <f t="shared" si="1058"/>
        <v>46407</v>
      </c>
      <c r="I2258" s="118">
        <f t="shared" si="1059"/>
        <v>46407</v>
      </c>
      <c r="J2258" s="119">
        <f t="shared" si="1060"/>
        <v>20</v>
      </c>
      <c r="K2258" s="119">
        <f t="shared" si="1061"/>
        <v>18</v>
      </c>
      <c r="L2258" s="8">
        <f t="shared" si="1062"/>
        <v>1.0038697700000001</v>
      </c>
      <c r="M2258" s="120">
        <f t="shared" si="1063"/>
        <v>1.0043006699999999</v>
      </c>
      <c r="N2258" s="120">
        <f t="shared" si="1064"/>
        <v>1.4681815613956473</v>
      </c>
      <c r="O2258" s="113">
        <f t="shared" si="1065"/>
        <v>1.4738630800000001</v>
      </c>
      <c r="P2258" s="113">
        <f t="shared" si="1066"/>
        <v>1648.17335596</v>
      </c>
      <c r="Q2258" s="11">
        <f t="shared" si="1067"/>
        <v>0</v>
      </c>
      <c r="R2258" s="30">
        <f t="shared" si="1068"/>
        <v>0</v>
      </c>
      <c r="S2258" s="8">
        <f t="shared" si="1069"/>
        <v>0</v>
      </c>
      <c r="T2258" s="122">
        <f t="shared" si="1074"/>
        <v>0.13059999999999999</v>
      </c>
      <c r="U2258" s="121">
        <f t="shared" si="1070"/>
        <v>18</v>
      </c>
      <c r="V2258" s="121">
        <v>252</v>
      </c>
      <c r="W2258" s="120">
        <f t="shared" si="1071"/>
        <v>1.008806297</v>
      </c>
      <c r="X2258" s="113">
        <f t="shared" si="1051"/>
        <v>14.51430408</v>
      </c>
      <c r="Y2258" s="113">
        <f t="shared" si="1072"/>
        <v>0</v>
      </c>
      <c r="Z2258" s="125" t="str">
        <f t="shared" si="1075"/>
        <v>J=</v>
      </c>
      <c r="AA2258" s="118">
        <f t="shared" si="1076"/>
        <v>46407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>
        <f t="shared" si="1073"/>
        <v>46404</v>
      </c>
      <c r="B2259" s="113">
        <f t="shared" si="1054"/>
        <v>1662.6876600400001</v>
      </c>
      <c r="C2259" s="113">
        <f t="shared" si="1055"/>
        <v>1118.26761816</v>
      </c>
      <c r="D2259" s="114">
        <f t="shared" si="1056"/>
        <v>7245.38</v>
      </c>
      <c r="E2259" s="115">
        <f t="shared" si="1052"/>
        <v>7276.54</v>
      </c>
      <c r="F2259" s="116">
        <f t="shared" si="1053"/>
        <v>46347</v>
      </c>
      <c r="G2259" s="117">
        <f t="shared" si="1057"/>
        <v>4.3006716003852752E-3</v>
      </c>
      <c r="H2259" s="118">
        <f t="shared" si="1058"/>
        <v>46407</v>
      </c>
      <c r="I2259" s="118">
        <f t="shared" si="1059"/>
        <v>46407</v>
      </c>
      <c r="J2259" s="119">
        <f t="shared" si="1060"/>
        <v>20</v>
      </c>
      <c r="K2259" s="119">
        <f t="shared" si="1061"/>
        <v>18</v>
      </c>
      <c r="L2259" s="8">
        <f t="shared" si="1062"/>
        <v>1.0038697700000001</v>
      </c>
      <c r="M2259" s="120">
        <f t="shared" si="1063"/>
        <v>1.0043006699999999</v>
      </c>
      <c r="N2259" s="120">
        <f t="shared" si="1064"/>
        <v>1.4681815613956473</v>
      </c>
      <c r="O2259" s="113">
        <f t="shared" si="1065"/>
        <v>1.4738630800000001</v>
      </c>
      <c r="P2259" s="113">
        <f t="shared" si="1066"/>
        <v>1648.17335596</v>
      </c>
      <c r="Q2259" s="11">
        <f t="shared" si="1067"/>
        <v>0</v>
      </c>
      <c r="R2259" s="30">
        <f t="shared" si="1068"/>
        <v>0</v>
      </c>
      <c r="S2259" s="8">
        <f t="shared" si="1069"/>
        <v>0</v>
      </c>
      <c r="T2259" s="122">
        <f t="shared" si="1074"/>
        <v>0.13059999999999999</v>
      </c>
      <c r="U2259" s="121">
        <f t="shared" si="1070"/>
        <v>18</v>
      </c>
      <c r="V2259" s="121">
        <v>252</v>
      </c>
      <c r="W2259" s="120">
        <f t="shared" si="1071"/>
        <v>1.008806297</v>
      </c>
      <c r="X2259" s="113">
        <f t="shared" si="1051"/>
        <v>14.51430408</v>
      </c>
      <c r="Y2259" s="113">
        <f t="shared" si="1072"/>
        <v>0</v>
      </c>
      <c r="Z2259" s="125" t="str">
        <f t="shared" si="1075"/>
        <v>J=</v>
      </c>
      <c r="AA2259" s="118">
        <f t="shared" si="1076"/>
        <v>46407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>
        <f t="shared" si="1073"/>
        <v>46405</v>
      </c>
      <c r="B2260" s="113">
        <f t="shared" si="1054"/>
        <v>1662.6876600400001</v>
      </c>
      <c r="C2260" s="113">
        <f t="shared" si="1055"/>
        <v>1118.26761816</v>
      </c>
      <c r="D2260" s="114">
        <f t="shared" si="1056"/>
        <v>7245.38</v>
      </c>
      <c r="E2260" s="115">
        <f t="shared" si="1052"/>
        <v>7276.54</v>
      </c>
      <c r="F2260" s="116">
        <f t="shared" si="1053"/>
        <v>46347</v>
      </c>
      <c r="G2260" s="117">
        <f t="shared" si="1057"/>
        <v>4.3006716003852752E-3</v>
      </c>
      <c r="H2260" s="118">
        <f t="shared" si="1058"/>
        <v>46407</v>
      </c>
      <c r="I2260" s="118">
        <f t="shared" si="1059"/>
        <v>46407</v>
      </c>
      <c r="J2260" s="119">
        <f t="shared" si="1060"/>
        <v>20</v>
      </c>
      <c r="K2260" s="119">
        <f t="shared" si="1061"/>
        <v>18</v>
      </c>
      <c r="L2260" s="8">
        <f t="shared" si="1062"/>
        <v>1.0038697700000001</v>
      </c>
      <c r="M2260" s="120">
        <f t="shared" si="1063"/>
        <v>1.0043006699999999</v>
      </c>
      <c r="N2260" s="120">
        <f t="shared" si="1064"/>
        <v>1.4681815613956473</v>
      </c>
      <c r="O2260" s="113">
        <f t="shared" si="1065"/>
        <v>1.4738630800000001</v>
      </c>
      <c r="P2260" s="113">
        <f t="shared" si="1066"/>
        <v>1648.17335596</v>
      </c>
      <c r="Q2260" s="11">
        <f t="shared" si="1067"/>
        <v>0</v>
      </c>
      <c r="R2260" s="30">
        <f t="shared" si="1068"/>
        <v>0</v>
      </c>
      <c r="S2260" s="8">
        <f t="shared" si="1069"/>
        <v>0</v>
      </c>
      <c r="T2260" s="122">
        <f t="shared" si="1074"/>
        <v>0.13059999999999999</v>
      </c>
      <c r="U2260" s="121">
        <f t="shared" si="1070"/>
        <v>18</v>
      </c>
      <c r="V2260" s="121">
        <v>252</v>
      </c>
      <c r="W2260" s="120">
        <f t="shared" si="1071"/>
        <v>1.008806297</v>
      </c>
      <c r="X2260" s="113">
        <f t="shared" si="1051"/>
        <v>14.51430408</v>
      </c>
      <c r="Y2260" s="113">
        <f t="shared" si="1072"/>
        <v>0</v>
      </c>
      <c r="Z2260" s="125" t="str">
        <f t="shared" si="1075"/>
        <v>J=</v>
      </c>
      <c r="AA2260" s="118">
        <f t="shared" si="1076"/>
        <v>46407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>
        <f t="shared" si="1073"/>
        <v>46406</v>
      </c>
      <c r="B2261" s="113">
        <f t="shared" si="1054"/>
        <v>1663.8547213100001</v>
      </c>
      <c r="C2261" s="113">
        <f t="shared" si="1055"/>
        <v>1118.26761816</v>
      </c>
      <c r="D2261" s="114">
        <f t="shared" si="1056"/>
        <v>7245.38</v>
      </c>
      <c r="E2261" s="115">
        <f t="shared" si="1052"/>
        <v>7276.54</v>
      </c>
      <c r="F2261" s="116">
        <f t="shared" si="1053"/>
        <v>46347</v>
      </c>
      <c r="G2261" s="117">
        <f t="shared" si="1057"/>
        <v>4.3006716003852752E-3</v>
      </c>
      <c r="H2261" s="118">
        <f t="shared" si="1058"/>
        <v>46407</v>
      </c>
      <c r="I2261" s="118">
        <f t="shared" si="1059"/>
        <v>46407</v>
      </c>
      <c r="J2261" s="119">
        <f t="shared" si="1060"/>
        <v>20</v>
      </c>
      <c r="K2261" s="119">
        <f t="shared" si="1061"/>
        <v>19</v>
      </c>
      <c r="L2261" s="8">
        <f t="shared" si="1062"/>
        <v>1.0040851900000001</v>
      </c>
      <c r="M2261" s="120">
        <f t="shared" si="1063"/>
        <v>1.0043006699999999</v>
      </c>
      <c r="N2261" s="120">
        <f t="shared" si="1064"/>
        <v>1.4681815613956473</v>
      </c>
      <c r="O2261" s="113">
        <f t="shared" si="1065"/>
        <v>1.4741793599999999</v>
      </c>
      <c r="P2261" s="113">
        <f t="shared" si="1066"/>
        <v>1648.5270416400001</v>
      </c>
      <c r="Q2261" s="11">
        <f t="shared" si="1067"/>
        <v>0</v>
      </c>
      <c r="R2261" s="30">
        <f t="shared" si="1068"/>
        <v>0</v>
      </c>
      <c r="S2261" s="8">
        <f t="shared" si="1069"/>
        <v>0</v>
      </c>
      <c r="T2261" s="122">
        <f t="shared" si="1074"/>
        <v>0.13059999999999999</v>
      </c>
      <c r="U2261" s="121">
        <f t="shared" si="1070"/>
        <v>19</v>
      </c>
      <c r="V2261" s="121">
        <v>252</v>
      </c>
      <c r="W2261" s="120">
        <f t="shared" si="1071"/>
        <v>1.0092978029999999</v>
      </c>
      <c r="X2261" s="113">
        <f t="shared" si="1051"/>
        <v>15.32767967</v>
      </c>
      <c r="Y2261" s="113">
        <f t="shared" si="1072"/>
        <v>0</v>
      </c>
      <c r="Z2261" s="125" t="str">
        <f t="shared" si="1075"/>
        <v>J=</v>
      </c>
      <c r="AA2261" s="118">
        <f t="shared" si="1076"/>
        <v>46407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>
        <f t="shared" si="1073"/>
        <v>46407</v>
      </c>
      <c r="B2262" s="113">
        <f t="shared" si="1054"/>
        <v>1665.02261634</v>
      </c>
      <c r="C2262" s="113">
        <f t="shared" si="1055"/>
        <v>1118.26761816</v>
      </c>
      <c r="D2262" s="114">
        <f t="shared" si="1056"/>
        <v>7245.38</v>
      </c>
      <c r="E2262" s="115">
        <f t="shared" si="1052"/>
        <v>7276.54</v>
      </c>
      <c r="F2262" s="116">
        <f t="shared" si="1053"/>
        <v>46347</v>
      </c>
      <c r="G2262" s="117">
        <f t="shared" si="1057"/>
        <v>4.3006716003852752E-3</v>
      </c>
      <c r="H2262" s="118">
        <f t="shared" si="1058"/>
        <v>46440</v>
      </c>
      <c r="I2262" s="118">
        <f t="shared" si="1059"/>
        <v>46407</v>
      </c>
      <c r="J2262" s="119">
        <f t="shared" si="1060"/>
        <v>20</v>
      </c>
      <c r="K2262" s="119">
        <f t="shared" si="1061"/>
        <v>20</v>
      </c>
      <c r="L2262" s="8">
        <f t="shared" si="1062"/>
        <v>1.0043006699999999</v>
      </c>
      <c r="M2262" s="120">
        <f t="shared" si="1063"/>
        <v>1.0043006699999999</v>
      </c>
      <c r="N2262" s="120">
        <f t="shared" si="1064"/>
        <v>1.4681815613956473</v>
      </c>
      <c r="O2262" s="113">
        <f t="shared" si="1065"/>
        <v>1.47449572</v>
      </c>
      <c r="P2262" s="113">
        <f t="shared" si="1066"/>
        <v>1648.8808167899999</v>
      </c>
      <c r="Q2262" s="11">
        <f t="shared" si="1067"/>
        <v>74</v>
      </c>
      <c r="R2262" s="30">
        <f t="shared" si="1068"/>
        <v>0</v>
      </c>
      <c r="S2262" s="8">
        <f t="shared" si="1069"/>
        <v>0</v>
      </c>
      <c r="T2262" s="122">
        <f t="shared" si="1074"/>
        <v>0.13059999999999999</v>
      </c>
      <c r="U2262" s="121">
        <f t="shared" si="1070"/>
        <v>20</v>
      </c>
      <c r="V2262" s="121">
        <v>252</v>
      </c>
      <c r="W2262" s="120">
        <f t="shared" si="1071"/>
        <v>1.009789549</v>
      </c>
      <c r="X2262" s="113">
        <f t="shared" si="1051"/>
        <v>16.141799550000002</v>
      </c>
      <c r="Y2262" s="113">
        <f t="shared" si="1072"/>
        <v>16.141799550000002</v>
      </c>
      <c r="Z2262" s="125" t="str">
        <f t="shared" si="1075"/>
        <v>J=</v>
      </c>
      <c r="AA2262" s="118">
        <f t="shared" si="1076"/>
        <v>46407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>
        <f t="shared" si="1073"/>
        <v>46408</v>
      </c>
      <c r="B2263" s="113">
        <f t="shared" si="1054"/>
        <v>1650.0213208399998</v>
      </c>
      <c r="C2263" s="113">
        <f t="shared" si="1055"/>
        <v>1118.26761816</v>
      </c>
      <c r="D2263" s="114">
        <f t="shared" si="1056"/>
        <v>7245.38</v>
      </c>
      <c r="E2263" s="115">
        <f t="shared" si="1052"/>
        <v>7276.54</v>
      </c>
      <c r="F2263" s="116">
        <f t="shared" si="1053"/>
        <v>46376</v>
      </c>
      <c r="G2263" s="117">
        <f t="shared" si="1057"/>
        <v>4.3006716003852752E-3</v>
      </c>
      <c r="H2263" s="118">
        <f t="shared" si="1058"/>
        <v>46440</v>
      </c>
      <c r="I2263" s="118">
        <f t="shared" si="1059"/>
        <v>46440</v>
      </c>
      <c r="J2263" s="119">
        <f t="shared" si="1060"/>
        <v>21</v>
      </c>
      <c r="K2263" s="119">
        <f t="shared" si="1061"/>
        <v>1</v>
      </c>
      <c r="L2263" s="8">
        <f t="shared" si="1062"/>
        <v>1.0002043700000001</v>
      </c>
      <c r="M2263" s="120">
        <f t="shared" si="1063"/>
        <v>1.0043006699999999</v>
      </c>
      <c r="N2263" s="120">
        <f t="shared" si="1064"/>
        <v>1.4744957257912945</v>
      </c>
      <c r="O2263" s="113">
        <f t="shared" si="1065"/>
        <v>1.47479706</v>
      </c>
      <c r="P2263" s="113">
        <f t="shared" si="1066"/>
        <v>1649.2177955499999</v>
      </c>
      <c r="Q2263" s="11">
        <f t="shared" si="1067"/>
        <v>0</v>
      </c>
      <c r="R2263" s="30">
        <f t="shared" si="1068"/>
        <v>0</v>
      </c>
      <c r="S2263" s="8">
        <f t="shared" si="1069"/>
        <v>0</v>
      </c>
      <c r="T2263" s="122">
        <f t="shared" si="1074"/>
        <v>0.13059999999999999</v>
      </c>
      <c r="U2263" s="121">
        <f t="shared" si="1070"/>
        <v>1</v>
      </c>
      <c r="V2263" s="121">
        <v>252</v>
      </c>
      <c r="W2263" s="120">
        <f t="shared" si="1071"/>
        <v>1.000487216</v>
      </c>
      <c r="X2263" s="113">
        <f t="shared" si="1051"/>
        <v>0.80352528999999995</v>
      </c>
      <c r="Y2263" s="113">
        <f t="shared" si="1072"/>
        <v>0</v>
      </c>
      <c r="Z2263" s="125" t="str">
        <f t="shared" si="1075"/>
        <v>J=</v>
      </c>
      <c r="AA2263" s="118">
        <f t="shared" si="1076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>
        <f t="shared" si="1073"/>
        <v>46409</v>
      </c>
      <c r="B2264" s="113">
        <f t="shared" si="1054"/>
        <v>1651.1626337600001</v>
      </c>
      <c r="C2264" s="113">
        <f t="shared" si="1055"/>
        <v>1118.26761816</v>
      </c>
      <c r="D2264" s="114">
        <f t="shared" si="1056"/>
        <v>7245.38</v>
      </c>
      <c r="E2264" s="115">
        <f t="shared" si="1052"/>
        <v>7276.54</v>
      </c>
      <c r="F2264" s="116">
        <f t="shared" si="1053"/>
        <v>46376</v>
      </c>
      <c r="G2264" s="117">
        <f t="shared" si="1057"/>
        <v>4.3006716003852752E-3</v>
      </c>
      <c r="H2264" s="118">
        <f t="shared" si="1058"/>
        <v>46440</v>
      </c>
      <c r="I2264" s="118">
        <f t="shared" si="1059"/>
        <v>46440</v>
      </c>
      <c r="J2264" s="119">
        <f t="shared" si="1060"/>
        <v>21</v>
      </c>
      <c r="K2264" s="119">
        <f t="shared" si="1061"/>
        <v>2</v>
      </c>
      <c r="L2264" s="8">
        <f t="shared" si="1062"/>
        <v>1.00040879</v>
      </c>
      <c r="M2264" s="120">
        <f t="shared" si="1063"/>
        <v>1.0043006699999999</v>
      </c>
      <c r="N2264" s="120">
        <f t="shared" si="1064"/>
        <v>1.4744957257912945</v>
      </c>
      <c r="O2264" s="113">
        <f t="shared" si="1065"/>
        <v>1.47509848</v>
      </c>
      <c r="P2264" s="113">
        <f t="shared" si="1066"/>
        <v>1649.55486378</v>
      </c>
      <c r="Q2264" s="11">
        <f t="shared" si="1067"/>
        <v>0</v>
      </c>
      <c r="R2264" s="30">
        <f t="shared" si="1068"/>
        <v>0</v>
      </c>
      <c r="S2264" s="8">
        <f t="shared" si="1069"/>
        <v>0</v>
      </c>
      <c r="T2264" s="122">
        <f t="shared" si="1074"/>
        <v>0.13059999999999999</v>
      </c>
      <c r="U2264" s="121">
        <f t="shared" si="1070"/>
        <v>2</v>
      </c>
      <c r="V2264" s="121">
        <v>252</v>
      </c>
      <c r="W2264" s="120">
        <f t="shared" si="1071"/>
        <v>1.0009746690000001</v>
      </c>
      <c r="X2264" s="113">
        <f t="shared" si="1051"/>
        <v>1.60776998</v>
      </c>
      <c r="Y2264" s="113">
        <f t="shared" si="1072"/>
        <v>0</v>
      </c>
      <c r="Z2264" s="125" t="str">
        <f t="shared" si="1075"/>
        <v>J=</v>
      </c>
      <c r="AA2264" s="118">
        <f t="shared" si="1076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>
        <f t="shared" si="1073"/>
        <v>46410</v>
      </c>
      <c r="B2265" s="113">
        <f t="shared" si="1054"/>
        <v>1652.30473351</v>
      </c>
      <c r="C2265" s="113">
        <f t="shared" si="1055"/>
        <v>1118.26761816</v>
      </c>
      <c r="D2265" s="114">
        <f t="shared" si="1056"/>
        <v>7245.38</v>
      </c>
      <c r="E2265" s="115">
        <f t="shared" si="1052"/>
        <v>7276.54</v>
      </c>
      <c r="F2265" s="116">
        <f t="shared" si="1053"/>
        <v>46376</v>
      </c>
      <c r="G2265" s="117">
        <f t="shared" si="1057"/>
        <v>4.3006716003852752E-3</v>
      </c>
      <c r="H2265" s="118">
        <f t="shared" si="1058"/>
        <v>46440</v>
      </c>
      <c r="I2265" s="118">
        <f t="shared" si="1059"/>
        <v>46440</v>
      </c>
      <c r="J2265" s="119">
        <f t="shared" si="1060"/>
        <v>21</v>
      </c>
      <c r="K2265" s="119">
        <f t="shared" si="1061"/>
        <v>3</v>
      </c>
      <c r="L2265" s="8">
        <f t="shared" si="1062"/>
        <v>1.00061325</v>
      </c>
      <c r="M2265" s="120">
        <f t="shared" si="1063"/>
        <v>1.0043006699999999</v>
      </c>
      <c r="N2265" s="120">
        <f t="shared" si="1064"/>
        <v>1.4744957257912945</v>
      </c>
      <c r="O2265" s="113">
        <f t="shared" si="1065"/>
        <v>1.4753999600000001</v>
      </c>
      <c r="P2265" s="113">
        <f t="shared" si="1066"/>
        <v>1649.8919991</v>
      </c>
      <c r="Q2265" s="11">
        <f t="shared" si="1067"/>
        <v>0</v>
      </c>
      <c r="R2265" s="30">
        <f t="shared" si="1068"/>
        <v>0</v>
      </c>
      <c r="S2265" s="8">
        <f t="shared" si="1069"/>
        <v>0</v>
      </c>
      <c r="T2265" s="122">
        <f t="shared" si="1074"/>
        <v>0.13059999999999999</v>
      </c>
      <c r="U2265" s="121">
        <f t="shared" si="1070"/>
        <v>3</v>
      </c>
      <c r="V2265" s="121">
        <v>252</v>
      </c>
      <c r="W2265" s="120">
        <f t="shared" si="1071"/>
        <v>1.001462359</v>
      </c>
      <c r="X2265" s="113">
        <f t="shared" si="1051"/>
        <v>2.4127344100000001</v>
      </c>
      <c r="Y2265" s="113">
        <f t="shared" si="1072"/>
        <v>0</v>
      </c>
      <c r="Z2265" s="125" t="str">
        <f t="shared" si="1075"/>
        <v>J=</v>
      </c>
      <c r="AA2265" s="118">
        <f t="shared" si="1076"/>
        <v>46440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>
        <f t="shared" si="1073"/>
        <v>46411</v>
      </c>
      <c r="B2266" s="113">
        <f t="shared" si="1054"/>
        <v>1652.30473351</v>
      </c>
      <c r="C2266" s="113">
        <f t="shared" si="1055"/>
        <v>1118.26761816</v>
      </c>
      <c r="D2266" s="114">
        <f t="shared" si="1056"/>
        <v>7245.38</v>
      </c>
      <c r="E2266" s="115">
        <f t="shared" si="1052"/>
        <v>7276.54</v>
      </c>
      <c r="F2266" s="116">
        <f t="shared" si="1053"/>
        <v>46376</v>
      </c>
      <c r="G2266" s="117">
        <f t="shared" si="1057"/>
        <v>4.3006716003852752E-3</v>
      </c>
      <c r="H2266" s="118">
        <f t="shared" si="1058"/>
        <v>46440</v>
      </c>
      <c r="I2266" s="118">
        <f t="shared" si="1059"/>
        <v>46440</v>
      </c>
      <c r="J2266" s="119">
        <f t="shared" si="1060"/>
        <v>21</v>
      </c>
      <c r="K2266" s="119">
        <f t="shared" si="1061"/>
        <v>3</v>
      </c>
      <c r="L2266" s="8">
        <f t="shared" si="1062"/>
        <v>1.00061325</v>
      </c>
      <c r="M2266" s="120">
        <f t="shared" si="1063"/>
        <v>1.0043006699999999</v>
      </c>
      <c r="N2266" s="120">
        <f t="shared" si="1064"/>
        <v>1.4744957257912945</v>
      </c>
      <c r="O2266" s="113">
        <f t="shared" si="1065"/>
        <v>1.4753999600000001</v>
      </c>
      <c r="P2266" s="113">
        <f t="shared" si="1066"/>
        <v>1649.8919991</v>
      </c>
      <c r="Q2266" s="11">
        <f t="shared" si="1067"/>
        <v>0</v>
      </c>
      <c r="R2266" s="30">
        <f t="shared" si="1068"/>
        <v>0</v>
      </c>
      <c r="S2266" s="8">
        <f t="shared" si="1069"/>
        <v>0</v>
      </c>
      <c r="T2266" s="122">
        <f t="shared" si="1074"/>
        <v>0.13059999999999999</v>
      </c>
      <c r="U2266" s="121">
        <f t="shared" si="1070"/>
        <v>3</v>
      </c>
      <c r="V2266" s="121">
        <v>252</v>
      </c>
      <c r="W2266" s="120">
        <f t="shared" si="1071"/>
        <v>1.001462359</v>
      </c>
      <c r="X2266" s="113">
        <f t="shared" si="1051"/>
        <v>2.4127344100000001</v>
      </c>
      <c r="Y2266" s="113">
        <f t="shared" si="1072"/>
        <v>0</v>
      </c>
      <c r="Z2266" s="125" t="str">
        <f t="shared" si="1075"/>
        <v>J=</v>
      </c>
      <c r="AA2266" s="118">
        <f t="shared" si="1076"/>
        <v>46440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>
        <f t="shared" si="1073"/>
        <v>46412</v>
      </c>
      <c r="B2267" s="113">
        <f t="shared" si="1054"/>
        <v>1652.30473351</v>
      </c>
      <c r="C2267" s="113">
        <f t="shared" si="1055"/>
        <v>1118.26761816</v>
      </c>
      <c r="D2267" s="114">
        <f t="shared" si="1056"/>
        <v>7245.38</v>
      </c>
      <c r="E2267" s="115">
        <f t="shared" si="1052"/>
        <v>7276.54</v>
      </c>
      <c r="F2267" s="116">
        <f t="shared" si="1053"/>
        <v>46376</v>
      </c>
      <c r="G2267" s="117">
        <f t="shared" si="1057"/>
        <v>4.3006716003852752E-3</v>
      </c>
      <c r="H2267" s="118">
        <f t="shared" si="1058"/>
        <v>46440</v>
      </c>
      <c r="I2267" s="118">
        <f t="shared" si="1059"/>
        <v>46440</v>
      </c>
      <c r="J2267" s="119">
        <f t="shared" si="1060"/>
        <v>21</v>
      </c>
      <c r="K2267" s="119">
        <f t="shared" si="1061"/>
        <v>3</v>
      </c>
      <c r="L2267" s="8">
        <f t="shared" si="1062"/>
        <v>1.00061325</v>
      </c>
      <c r="M2267" s="120">
        <f t="shared" si="1063"/>
        <v>1.0043006699999999</v>
      </c>
      <c r="N2267" s="120">
        <f t="shared" si="1064"/>
        <v>1.4744957257912945</v>
      </c>
      <c r="O2267" s="113">
        <f t="shared" si="1065"/>
        <v>1.4753999600000001</v>
      </c>
      <c r="P2267" s="113">
        <f t="shared" si="1066"/>
        <v>1649.8919991</v>
      </c>
      <c r="Q2267" s="11">
        <f t="shared" si="1067"/>
        <v>0</v>
      </c>
      <c r="R2267" s="30">
        <f t="shared" si="1068"/>
        <v>0</v>
      </c>
      <c r="S2267" s="8">
        <f t="shared" si="1069"/>
        <v>0</v>
      </c>
      <c r="T2267" s="122">
        <f t="shared" si="1074"/>
        <v>0.13059999999999999</v>
      </c>
      <c r="U2267" s="121">
        <f t="shared" si="1070"/>
        <v>3</v>
      </c>
      <c r="V2267" s="121">
        <v>252</v>
      </c>
      <c r="W2267" s="120">
        <f t="shared" si="1071"/>
        <v>1.001462359</v>
      </c>
      <c r="X2267" s="113">
        <f t="shared" si="1051"/>
        <v>2.4127344100000001</v>
      </c>
      <c r="Y2267" s="113">
        <f t="shared" si="1072"/>
        <v>0</v>
      </c>
      <c r="Z2267" s="125" t="str">
        <f t="shared" si="1075"/>
        <v>J=</v>
      </c>
      <c r="AA2267" s="118">
        <f t="shared" si="1076"/>
        <v>46440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>
        <f t="shared" si="1073"/>
        <v>46413</v>
      </c>
      <c r="B2268" s="113">
        <f t="shared" si="1054"/>
        <v>1653.44761251</v>
      </c>
      <c r="C2268" s="113">
        <f t="shared" si="1055"/>
        <v>1118.26761816</v>
      </c>
      <c r="D2268" s="114">
        <f t="shared" si="1056"/>
        <v>7245.38</v>
      </c>
      <c r="E2268" s="115">
        <f t="shared" si="1052"/>
        <v>7276.54</v>
      </c>
      <c r="F2268" s="116">
        <f t="shared" si="1053"/>
        <v>46376</v>
      </c>
      <c r="G2268" s="117">
        <f t="shared" si="1057"/>
        <v>4.3006716003852752E-3</v>
      </c>
      <c r="H2268" s="118">
        <f t="shared" si="1058"/>
        <v>46440</v>
      </c>
      <c r="I2268" s="118">
        <f t="shared" si="1059"/>
        <v>46440</v>
      </c>
      <c r="J2268" s="119">
        <f t="shared" si="1060"/>
        <v>21</v>
      </c>
      <c r="K2268" s="119">
        <f t="shared" si="1061"/>
        <v>4</v>
      </c>
      <c r="L2268" s="8">
        <f t="shared" si="1062"/>
        <v>1.00081775</v>
      </c>
      <c r="M2268" s="120">
        <f t="shared" si="1063"/>
        <v>1.0043006699999999</v>
      </c>
      <c r="N2268" s="120">
        <f t="shared" si="1064"/>
        <v>1.4744957257912945</v>
      </c>
      <c r="O2268" s="113">
        <f t="shared" si="1065"/>
        <v>1.4757014900000001</v>
      </c>
      <c r="P2268" s="113">
        <f t="shared" si="1066"/>
        <v>1650.2291903299999</v>
      </c>
      <c r="Q2268" s="11">
        <f t="shared" si="1067"/>
        <v>0</v>
      </c>
      <c r="R2268" s="30">
        <f t="shared" si="1068"/>
        <v>0</v>
      </c>
      <c r="S2268" s="8">
        <f t="shared" si="1069"/>
        <v>0</v>
      </c>
      <c r="T2268" s="122">
        <f t="shared" si="1074"/>
        <v>0.13059999999999999</v>
      </c>
      <c r="U2268" s="121">
        <f t="shared" si="1070"/>
        <v>4</v>
      </c>
      <c r="V2268" s="121">
        <v>252</v>
      </c>
      <c r="W2268" s="120">
        <f t="shared" si="1071"/>
        <v>1.001950288</v>
      </c>
      <c r="X2268" s="113">
        <f t="shared" si="1051"/>
        <v>3.2184221800000001</v>
      </c>
      <c r="Y2268" s="113">
        <f t="shared" si="1072"/>
        <v>0</v>
      </c>
      <c r="Z2268" s="125" t="str">
        <f t="shared" si="1075"/>
        <v>J=</v>
      </c>
      <c r="AA2268" s="118">
        <f t="shared" si="1076"/>
        <v>46440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>
        <f t="shared" si="1073"/>
        <v>46414</v>
      </c>
      <c r="B2269" s="113">
        <f t="shared" si="1054"/>
        <v>1654.5912790100001</v>
      </c>
      <c r="C2269" s="113">
        <f t="shared" si="1055"/>
        <v>1118.26761816</v>
      </c>
      <c r="D2269" s="114">
        <f t="shared" si="1056"/>
        <v>7245.38</v>
      </c>
      <c r="E2269" s="115">
        <f t="shared" si="1052"/>
        <v>7276.54</v>
      </c>
      <c r="F2269" s="116">
        <f t="shared" si="1053"/>
        <v>46376</v>
      </c>
      <c r="G2269" s="117">
        <f t="shared" si="1057"/>
        <v>4.3006716003852752E-3</v>
      </c>
      <c r="H2269" s="118">
        <f t="shared" si="1058"/>
        <v>46440</v>
      </c>
      <c r="I2269" s="118">
        <f t="shared" si="1059"/>
        <v>46440</v>
      </c>
      <c r="J2269" s="119">
        <f t="shared" si="1060"/>
        <v>21</v>
      </c>
      <c r="K2269" s="119">
        <f t="shared" si="1061"/>
        <v>5</v>
      </c>
      <c r="L2269" s="8">
        <f t="shared" si="1062"/>
        <v>1.0010222900000001</v>
      </c>
      <c r="M2269" s="120">
        <f t="shared" si="1063"/>
        <v>1.0043006699999999</v>
      </c>
      <c r="N2269" s="120">
        <f t="shared" si="1064"/>
        <v>1.4744957257912945</v>
      </c>
      <c r="O2269" s="113">
        <f t="shared" si="1065"/>
        <v>1.4760030799999999</v>
      </c>
      <c r="P2269" s="113">
        <f t="shared" si="1066"/>
        <v>1650.5664486600001</v>
      </c>
      <c r="Q2269" s="11">
        <f t="shared" si="1067"/>
        <v>0</v>
      </c>
      <c r="R2269" s="30">
        <f t="shared" si="1068"/>
        <v>0</v>
      </c>
      <c r="S2269" s="8">
        <f t="shared" si="1069"/>
        <v>0</v>
      </c>
      <c r="T2269" s="122">
        <f t="shared" si="1074"/>
        <v>0.13059999999999999</v>
      </c>
      <c r="U2269" s="121">
        <f t="shared" si="1070"/>
        <v>5</v>
      </c>
      <c r="V2269" s="121">
        <v>252</v>
      </c>
      <c r="W2269" s="120">
        <f t="shared" si="1071"/>
        <v>1.002438454</v>
      </c>
      <c r="X2269" s="113">
        <f t="shared" si="1051"/>
        <v>4.0248303500000002</v>
      </c>
      <c r="Y2269" s="113">
        <f t="shared" si="1072"/>
        <v>0</v>
      </c>
      <c r="Z2269" s="125" t="str">
        <f t="shared" si="1075"/>
        <v>J=</v>
      </c>
      <c r="AA2269" s="118">
        <f t="shared" si="1076"/>
        <v>46440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>
        <f t="shared" si="1073"/>
        <v>46415</v>
      </c>
      <c r="B2270" s="113">
        <f t="shared" si="1054"/>
        <v>1655.73575579</v>
      </c>
      <c r="C2270" s="113">
        <f t="shared" si="1055"/>
        <v>1118.26761816</v>
      </c>
      <c r="D2270" s="114">
        <f t="shared" si="1056"/>
        <v>7245.38</v>
      </c>
      <c r="E2270" s="115">
        <f t="shared" si="1052"/>
        <v>7276.54</v>
      </c>
      <c r="F2270" s="116">
        <f t="shared" si="1053"/>
        <v>46376</v>
      </c>
      <c r="G2270" s="117">
        <f t="shared" si="1057"/>
        <v>4.3006716003852752E-3</v>
      </c>
      <c r="H2270" s="118">
        <f t="shared" si="1058"/>
        <v>46440</v>
      </c>
      <c r="I2270" s="118">
        <f t="shared" si="1059"/>
        <v>46440</v>
      </c>
      <c r="J2270" s="119">
        <f t="shared" si="1060"/>
        <v>21</v>
      </c>
      <c r="K2270" s="119">
        <f t="shared" si="1061"/>
        <v>6</v>
      </c>
      <c r="L2270" s="8">
        <f t="shared" si="1062"/>
        <v>1.0012268799999999</v>
      </c>
      <c r="M2270" s="120">
        <f t="shared" si="1063"/>
        <v>1.0043006699999999</v>
      </c>
      <c r="N2270" s="120">
        <f t="shared" si="1064"/>
        <v>1.4744957257912945</v>
      </c>
      <c r="O2270" s="113">
        <f t="shared" si="1065"/>
        <v>1.4763047499999999</v>
      </c>
      <c r="P2270" s="113">
        <f t="shared" si="1066"/>
        <v>1650.90379646</v>
      </c>
      <c r="Q2270" s="11">
        <f t="shared" si="1067"/>
        <v>0</v>
      </c>
      <c r="R2270" s="30">
        <f t="shared" si="1068"/>
        <v>0</v>
      </c>
      <c r="S2270" s="8">
        <f t="shared" si="1069"/>
        <v>0</v>
      </c>
      <c r="T2270" s="122">
        <f t="shared" si="1074"/>
        <v>0.13059999999999999</v>
      </c>
      <c r="U2270" s="121">
        <f t="shared" si="1070"/>
        <v>6</v>
      </c>
      <c r="V2270" s="121">
        <v>252</v>
      </c>
      <c r="W2270" s="120">
        <f t="shared" si="1071"/>
        <v>1.0029268570000001</v>
      </c>
      <c r="X2270" s="113">
        <f t="shared" si="1051"/>
        <v>4.8319593300000001</v>
      </c>
      <c r="Y2270" s="113">
        <f t="shared" si="1072"/>
        <v>0</v>
      </c>
      <c r="Z2270" s="125" t="str">
        <f t="shared" si="1075"/>
        <v>J=</v>
      </c>
      <c r="AA2270" s="118">
        <f t="shared" si="1076"/>
        <v>46440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>
        <f t="shared" si="1073"/>
        <v>46416</v>
      </c>
      <c r="B2271" s="113">
        <f t="shared" si="1054"/>
        <v>1656.8810016</v>
      </c>
      <c r="C2271" s="113">
        <f t="shared" si="1055"/>
        <v>1118.26761816</v>
      </c>
      <c r="D2271" s="114">
        <f t="shared" si="1056"/>
        <v>7245.38</v>
      </c>
      <c r="E2271" s="115">
        <f t="shared" si="1052"/>
        <v>7276.54</v>
      </c>
      <c r="F2271" s="116">
        <f t="shared" si="1053"/>
        <v>46376</v>
      </c>
      <c r="G2271" s="117">
        <f t="shared" si="1057"/>
        <v>4.3006716003852752E-3</v>
      </c>
      <c r="H2271" s="118">
        <f t="shared" si="1058"/>
        <v>46440</v>
      </c>
      <c r="I2271" s="118">
        <f t="shared" si="1059"/>
        <v>46440</v>
      </c>
      <c r="J2271" s="119">
        <f t="shared" si="1060"/>
        <v>21</v>
      </c>
      <c r="K2271" s="119">
        <f t="shared" si="1061"/>
        <v>7</v>
      </c>
      <c r="L2271" s="8">
        <f t="shared" si="1062"/>
        <v>1.0014315</v>
      </c>
      <c r="M2271" s="120">
        <f t="shared" si="1063"/>
        <v>1.0043006699999999</v>
      </c>
      <c r="N2271" s="120">
        <f t="shared" si="1064"/>
        <v>1.4744957257912945</v>
      </c>
      <c r="O2271" s="113">
        <f t="shared" si="1065"/>
        <v>1.47660646</v>
      </c>
      <c r="P2271" s="113">
        <f t="shared" si="1066"/>
        <v>1651.2411889800001</v>
      </c>
      <c r="Q2271" s="11">
        <f t="shared" si="1067"/>
        <v>0</v>
      </c>
      <c r="R2271" s="30">
        <f t="shared" si="1068"/>
        <v>0</v>
      </c>
      <c r="S2271" s="8">
        <f t="shared" si="1069"/>
        <v>0</v>
      </c>
      <c r="T2271" s="122">
        <f t="shared" si="1074"/>
        <v>0.13059999999999999</v>
      </c>
      <c r="U2271" s="121">
        <f t="shared" si="1070"/>
        <v>7</v>
      </c>
      <c r="V2271" s="121">
        <v>252</v>
      </c>
      <c r="W2271" s="120">
        <f t="shared" si="1071"/>
        <v>1.0034154989999999</v>
      </c>
      <c r="X2271" s="113">
        <f t="shared" si="1051"/>
        <v>5.6398126199999998</v>
      </c>
      <c r="Y2271" s="113">
        <f t="shared" si="1072"/>
        <v>0</v>
      </c>
      <c r="Z2271" s="125" t="str">
        <f t="shared" si="1075"/>
        <v>J=</v>
      </c>
      <c r="AA2271" s="118">
        <f t="shared" si="1076"/>
        <v>46440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>
        <f t="shared" si="1073"/>
        <v>46417</v>
      </c>
      <c r="B2272" s="113">
        <f t="shared" si="1054"/>
        <v>1658.02706003</v>
      </c>
      <c r="C2272" s="113">
        <f t="shared" si="1055"/>
        <v>1118.26761816</v>
      </c>
      <c r="D2272" s="114">
        <f t="shared" si="1056"/>
        <v>7245.38</v>
      </c>
      <c r="E2272" s="115">
        <f t="shared" si="1052"/>
        <v>7276.54</v>
      </c>
      <c r="F2272" s="116">
        <f t="shared" si="1053"/>
        <v>46376</v>
      </c>
      <c r="G2272" s="117">
        <f t="shared" si="1057"/>
        <v>4.3006716003852752E-3</v>
      </c>
      <c r="H2272" s="118">
        <f t="shared" si="1058"/>
        <v>46440</v>
      </c>
      <c r="I2272" s="118">
        <f t="shared" si="1059"/>
        <v>46440</v>
      </c>
      <c r="J2272" s="119">
        <f t="shared" si="1060"/>
        <v>21</v>
      </c>
      <c r="K2272" s="119">
        <f t="shared" si="1061"/>
        <v>8</v>
      </c>
      <c r="L2272" s="8">
        <f t="shared" si="1062"/>
        <v>1.00163617</v>
      </c>
      <c r="M2272" s="120">
        <f t="shared" si="1063"/>
        <v>1.0043006699999999</v>
      </c>
      <c r="N2272" s="120">
        <f t="shared" si="1064"/>
        <v>1.4744957257912945</v>
      </c>
      <c r="O2272" s="113">
        <f t="shared" si="1065"/>
        <v>1.4769082499999999</v>
      </c>
      <c r="P2272" s="113">
        <f t="shared" si="1066"/>
        <v>1651.57867096</v>
      </c>
      <c r="Q2272" s="11">
        <f t="shared" si="1067"/>
        <v>0</v>
      </c>
      <c r="R2272" s="30">
        <f t="shared" si="1068"/>
        <v>0</v>
      </c>
      <c r="S2272" s="8">
        <f t="shared" si="1069"/>
        <v>0</v>
      </c>
      <c r="T2272" s="122">
        <f t="shared" si="1074"/>
        <v>0.13059999999999999</v>
      </c>
      <c r="U2272" s="121">
        <f t="shared" si="1070"/>
        <v>8</v>
      </c>
      <c r="V2272" s="121">
        <v>252</v>
      </c>
      <c r="W2272" s="120">
        <f t="shared" si="1071"/>
        <v>1.003904379</v>
      </c>
      <c r="X2272" s="113">
        <f t="shared" si="1051"/>
        <v>6.4483890700000002</v>
      </c>
      <c r="Y2272" s="113">
        <f t="shared" si="1072"/>
        <v>0</v>
      </c>
      <c r="Z2272" s="125" t="str">
        <f t="shared" si="1075"/>
        <v>J=</v>
      </c>
      <c r="AA2272" s="118">
        <f t="shared" si="1076"/>
        <v>46440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>
        <f t="shared" si="1073"/>
        <v>46418</v>
      </c>
      <c r="B2273" s="113">
        <f t="shared" si="1054"/>
        <v>1658.02706003</v>
      </c>
      <c r="C2273" s="113">
        <f t="shared" si="1055"/>
        <v>1118.26761816</v>
      </c>
      <c r="D2273" s="114">
        <f t="shared" si="1056"/>
        <v>7245.38</v>
      </c>
      <c r="E2273" s="115">
        <f t="shared" si="1052"/>
        <v>7276.54</v>
      </c>
      <c r="F2273" s="116">
        <f t="shared" si="1053"/>
        <v>46376</v>
      </c>
      <c r="G2273" s="117">
        <f t="shared" si="1057"/>
        <v>4.3006716003852752E-3</v>
      </c>
      <c r="H2273" s="118">
        <f t="shared" si="1058"/>
        <v>46440</v>
      </c>
      <c r="I2273" s="118">
        <f t="shared" si="1059"/>
        <v>46440</v>
      </c>
      <c r="J2273" s="119">
        <f t="shared" si="1060"/>
        <v>21</v>
      </c>
      <c r="K2273" s="119">
        <f t="shared" si="1061"/>
        <v>8</v>
      </c>
      <c r="L2273" s="8">
        <f t="shared" si="1062"/>
        <v>1.00163617</v>
      </c>
      <c r="M2273" s="120">
        <f t="shared" si="1063"/>
        <v>1.0043006699999999</v>
      </c>
      <c r="N2273" s="120">
        <f t="shared" si="1064"/>
        <v>1.4744957257912945</v>
      </c>
      <c r="O2273" s="113">
        <f t="shared" si="1065"/>
        <v>1.4769082499999999</v>
      </c>
      <c r="P2273" s="113">
        <f t="shared" si="1066"/>
        <v>1651.57867096</v>
      </c>
      <c r="Q2273" s="11">
        <f t="shared" si="1067"/>
        <v>0</v>
      </c>
      <c r="R2273" s="30">
        <f t="shared" si="1068"/>
        <v>0</v>
      </c>
      <c r="S2273" s="8">
        <f t="shared" si="1069"/>
        <v>0</v>
      </c>
      <c r="T2273" s="122">
        <f t="shared" si="1074"/>
        <v>0.13059999999999999</v>
      </c>
      <c r="U2273" s="121">
        <f t="shared" si="1070"/>
        <v>8</v>
      </c>
      <c r="V2273" s="121">
        <v>252</v>
      </c>
      <c r="W2273" s="120">
        <f t="shared" si="1071"/>
        <v>1.003904379</v>
      </c>
      <c r="X2273" s="113">
        <f t="shared" si="1051"/>
        <v>6.4483890700000002</v>
      </c>
      <c r="Y2273" s="113">
        <f t="shared" si="1072"/>
        <v>0</v>
      </c>
      <c r="Z2273" s="125" t="str">
        <f t="shared" si="1075"/>
        <v>J=</v>
      </c>
      <c r="AA2273" s="118">
        <f t="shared" si="1076"/>
        <v>46440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>
        <f t="shared" si="1073"/>
        <v>46419</v>
      </c>
      <c r="B2274" s="113">
        <f t="shared" si="1054"/>
        <v>1658.02706003</v>
      </c>
      <c r="C2274" s="113">
        <f t="shared" si="1055"/>
        <v>1118.26761816</v>
      </c>
      <c r="D2274" s="114">
        <f t="shared" si="1056"/>
        <v>7245.38</v>
      </c>
      <c r="E2274" s="115">
        <f t="shared" si="1052"/>
        <v>7276.54</v>
      </c>
      <c r="F2274" s="116">
        <f t="shared" si="1053"/>
        <v>46376</v>
      </c>
      <c r="G2274" s="117">
        <f t="shared" si="1057"/>
        <v>4.3006716003852752E-3</v>
      </c>
      <c r="H2274" s="118">
        <f t="shared" si="1058"/>
        <v>46440</v>
      </c>
      <c r="I2274" s="118">
        <f t="shared" si="1059"/>
        <v>46440</v>
      </c>
      <c r="J2274" s="119">
        <f t="shared" si="1060"/>
        <v>21</v>
      </c>
      <c r="K2274" s="119">
        <f t="shared" si="1061"/>
        <v>8</v>
      </c>
      <c r="L2274" s="8">
        <f t="shared" si="1062"/>
        <v>1.00163617</v>
      </c>
      <c r="M2274" s="120">
        <f t="shared" si="1063"/>
        <v>1.0043006699999999</v>
      </c>
      <c r="N2274" s="120">
        <f t="shared" si="1064"/>
        <v>1.4744957257912945</v>
      </c>
      <c r="O2274" s="113">
        <f t="shared" si="1065"/>
        <v>1.4769082499999999</v>
      </c>
      <c r="P2274" s="113">
        <f t="shared" si="1066"/>
        <v>1651.57867096</v>
      </c>
      <c r="Q2274" s="11">
        <f t="shared" si="1067"/>
        <v>0</v>
      </c>
      <c r="R2274" s="30">
        <f t="shared" si="1068"/>
        <v>0</v>
      </c>
      <c r="S2274" s="8">
        <f t="shared" si="1069"/>
        <v>0</v>
      </c>
      <c r="T2274" s="122">
        <f t="shared" si="1074"/>
        <v>0.13059999999999999</v>
      </c>
      <c r="U2274" s="121">
        <f t="shared" si="1070"/>
        <v>8</v>
      </c>
      <c r="V2274" s="121">
        <v>252</v>
      </c>
      <c r="W2274" s="120">
        <f t="shared" si="1071"/>
        <v>1.003904379</v>
      </c>
      <c r="X2274" s="113">
        <f t="shared" ref="X2274:X2337" si="1077">TRUNC((P2274*(W2274-1)),8)</f>
        <v>6.4483890700000002</v>
      </c>
      <c r="Y2274" s="113">
        <f t="shared" si="1072"/>
        <v>0</v>
      </c>
      <c r="Z2274" s="125" t="str">
        <f t="shared" si="1075"/>
        <v>J=</v>
      </c>
      <c r="AA2274" s="118">
        <f t="shared" si="1076"/>
        <v>46440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>
        <f t="shared" si="1073"/>
        <v>46420</v>
      </c>
      <c r="B2275" s="113">
        <f t="shared" si="1054"/>
        <v>1659.17389776</v>
      </c>
      <c r="C2275" s="113">
        <f t="shared" si="1055"/>
        <v>1118.26761816</v>
      </c>
      <c r="D2275" s="114">
        <f t="shared" si="1056"/>
        <v>7245.38</v>
      </c>
      <c r="E2275" s="115">
        <f t="shared" si="1052"/>
        <v>7276.54</v>
      </c>
      <c r="F2275" s="116">
        <f t="shared" si="1053"/>
        <v>46376</v>
      </c>
      <c r="G2275" s="117">
        <f t="shared" si="1057"/>
        <v>4.3006716003852752E-3</v>
      </c>
      <c r="H2275" s="118">
        <f t="shared" si="1058"/>
        <v>46440</v>
      </c>
      <c r="I2275" s="118">
        <f t="shared" si="1059"/>
        <v>46440</v>
      </c>
      <c r="J2275" s="119">
        <f t="shared" si="1060"/>
        <v>21</v>
      </c>
      <c r="K2275" s="119">
        <f t="shared" si="1061"/>
        <v>9</v>
      </c>
      <c r="L2275" s="8">
        <f t="shared" si="1062"/>
        <v>1.00184088</v>
      </c>
      <c r="M2275" s="120">
        <f t="shared" si="1063"/>
        <v>1.0043006699999999</v>
      </c>
      <c r="N2275" s="120">
        <f t="shared" si="1064"/>
        <v>1.4744957257912945</v>
      </c>
      <c r="O2275" s="113">
        <f t="shared" si="1065"/>
        <v>1.47721009</v>
      </c>
      <c r="P2275" s="113">
        <f t="shared" si="1066"/>
        <v>1651.9162088600001</v>
      </c>
      <c r="Q2275" s="11">
        <f t="shared" si="1067"/>
        <v>0</v>
      </c>
      <c r="R2275" s="30">
        <f t="shared" si="1068"/>
        <v>0</v>
      </c>
      <c r="S2275" s="8">
        <f t="shared" si="1069"/>
        <v>0</v>
      </c>
      <c r="T2275" s="122">
        <f t="shared" si="1074"/>
        <v>0.13059999999999999</v>
      </c>
      <c r="U2275" s="121">
        <f t="shared" si="1070"/>
        <v>9</v>
      </c>
      <c r="V2275" s="121">
        <v>252</v>
      </c>
      <c r="W2275" s="120">
        <f t="shared" si="1071"/>
        <v>1.0043934969999999</v>
      </c>
      <c r="X2275" s="113">
        <f t="shared" si="1077"/>
        <v>7.2576888999999998</v>
      </c>
      <c r="Y2275" s="113">
        <f t="shared" si="1072"/>
        <v>0</v>
      </c>
      <c r="Z2275" s="125" t="str">
        <f t="shared" si="1075"/>
        <v>J=</v>
      </c>
      <c r="AA2275" s="118">
        <f t="shared" si="1076"/>
        <v>46440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>
        <f t="shared" si="1073"/>
        <v>46421</v>
      </c>
      <c r="B2276" s="113">
        <f t="shared" si="1054"/>
        <v>1660.3215263500001</v>
      </c>
      <c r="C2276" s="113">
        <f t="shared" si="1055"/>
        <v>1118.26761816</v>
      </c>
      <c r="D2276" s="114">
        <f t="shared" si="1056"/>
        <v>7245.38</v>
      </c>
      <c r="E2276" s="115">
        <f t="shared" si="1052"/>
        <v>7276.54</v>
      </c>
      <c r="F2276" s="116">
        <f t="shared" si="1053"/>
        <v>46376</v>
      </c>
      <c r="G2276" s="117">
        <f t="shared" si="1057"/>
        <v>4.3006716003852752E-3</v>
      </c>
      <c r="H2276" s="118">
        <f t="shared" si="1058"/>
        <v>46440</v>
      </c>
      <c r="I2276" s="118">
        <f t="shared" si="1059"/>
        <v>46440</v>
      </c>
      <c r="J2276" s="119">
        <f t="shared" si="1060"/>
        <v>21</v>
      </c>
      <c r="K2276" s="119">
        <f t="shared" si="1061"/>
        <v>10</v>
      </c>
      <c r="L2276" s="8">
        <f t="shared" si="1062"/>
        <v>1.00204563</v>
      </c>
      <c r="M2276" s="120">
        <f t="shared" si="1063"/>
        <v>1.0043006699999999</v>
      </c>
      <c r="N2276" s="120">
        <f t="shared" si="1064"/>
        <v>1.4744957257912945</v>
      </c>
      <c r="O2276" s="113">
        <f t="shared" si="1065"/>
        <v>1.47751199</v>
      </c>
      <c r="P2276" s="113">
        <f t="shared" si="1066"/>
        <v>1652.25381386</v>
      </c>
      <c r="Q2276" s="11">
        <f t="shared" si="1067"/>
        <v>0</v>
      </c>
      <c r="R2276" s="30">
        <f t="shared" si="1068"/>
        <v>0</v>
      </c>
      <c r="S2276" s="8">
        <f t="shared" si="1069"/>
        <v>0</v>
      </c>
      <c r="T2276" s="122">
        <f t="shared" si="1074"/>
        <v>0.13059999999999999</v>
      </c>
      <c r="U2276" s="121">
        <f t="shared" si="1070"/>
        <v>10</v>
      </c>
      <c r="V2276" s="121">
        <v>252</v>
      </c>
      <c r="W2276" s="120">
        <f t="shared" si="1071"/>
        <v>1.004882853</v>
      </c>
      <c r="X2276" s="113">
        <f t="shared" si="1077"/>
        <v>8.0677124899999999</v>
      </c>
      <c r="Y2276" s="113">
        <f t="shared" si="1072"/>
        <v>0</v>
      </c>
      <c r="Z2276" s="125" t="str">
        <f t="shared" si="1075"/>
        <v>J=</v>
      </c>
      <c r="AA2276" s="118">
        <f t="shared" si="1076"/>
        <v>46440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>
        <f t="shared" si="1073"/>
        <v>46422</v>
      </c>
      <c r="B2277" s="113">
        <f t="shared" si="1054"/>
        <v>1661.4699702500002</v>
      </c>
      <c r="C2277" s="113">
        <f t="shared" si="1055"/>
        <v>1118.26761816</v>
      </c>
      <c r="D2277" s="114">
        <f t="shared" si="1056"/>
        <v>7245.38</v>
      </c>
      <c r="E2277" s="115">
        <f t="shared" si="1052"/>
        <v>7276.54</v>
      </c>
      <c r="F2277" s="116">
        <f t="shared" si="1053"/>
        <v>46376</v>
      </c>
      <c r="G2277" s="117">
        <f t="shared" si="1057"/>
        <v>4.3006716003852752E-3</v>
      </c>
      <c r="H2277" s="118">
        <f t="shared" si="1058"/>
        <v>46440</v>
      </c>
      <c r="I2277" s="118">
        <f t="shared" si="1059"/>
        <v>46440</v>
      </c>
      <c r="J2277" s="119">
        <f t="shared" si="1060"/>
        <v>21</v>
      </c>
      <c r="K2277" s="119">
        <f t="shared" si="1061"/>
        <v>11</v>
      </c>
      <c r="L2277" s="8">
        <f t="shared" si="1062"/>
        <v>1.0022504299999999</v>
      </c>
      <c r="M2277" s="120">
        <f t="shared" si="1063"/>
        <v>1.0043006699999999</v>
      </c>
      <c r="N2277" s="120">
        <f t="shared" si="1064"/>
        <v>1.4744957257912945</v>
      </c>
      <c r="O2277" s="113">
        <f t="shared" si="1065"/>
        <v>1.4778139699999999</v>
      </c>
      <c r="P2277" s="113">
        <f t="shared" si="1066"/>
        <v>1652.5915083100001</v>
      </c>
      <c r="Q2277" s="11">
        <f t="shared" si="1067"/>
        <v>0</v>
      </c>
      <c r="R2277" s="30">
        <f t="shared" si="1068"/>
        <v>0</v>
      </c>
      <c r="S2277" s="8">
        <f t="shared" si="1069"/>
        <v>0</v>
      </c>
      <c r="T2277" s="122">
        <f t="shared" si="1074"/>
        <v>0.13059999999999999</v>
      </c>
      <c r="U2277" s="121">
        <f t="shared" si="1070"/>
        <v>11</v>
      </c>
      <c r="V2277" s="121">
        <v>252</v>
      </c>
      <c r="W2277" s="120">
        <f t="shared" si="1071"/>
        <v>1.0053724479999999</v>
      </c>
      <c r="X2277" s="113">
        <f t="shared" si="1077"/>
        <v>8.8784619399999993</v>
      </c>
      <c r="Y2277" s="113">
        <f t="shared" si="1072"/>
        <v>0</v>
      </c>
      <c r="Z2277" s="125" t="str">
        <f t="shared" si="1075"/>
        <v>J=</v>
      </c>
      <c r="AA2277" s="118">
        <f t="shared" si="1076"/>
        <v>46440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>
        <f t="shared" si="1073"/>
        <v>46423</v>
      </c>
      <c r="B2278" s="113">
        <f t="shared" si="1054"/>
        <v>1662.61918322</v>
      </c>
      <c r="C2278" s="113">
        <f t="shared" si="1055"/>
        <v>1118.26761816</v>
      </c>
      <c r="D2278" s="114">
        <f t="shared" si="1056"/>
        <v>7245.38</v>
      </c>
      <c r="E2278" s="115">
        <f t="shared" si="1052"/>
        <v>7276.54</v>
      </c>
      <c r="F2278" s="116">
        <f t="shared" si="1053"/>
        <v>46376</v>
      </c>
      <c r="G2278" s="117">
        <f t="shared" si="1057"/>
        <v>4.3006716003852752E-3</v>
      </c>
      <c r="H2278" s="118">
        <f t="shared" si="1058"/>
        <v>46440</v>
      </c>
      <c r="I2278" s="118">
        <f t="shared" si="1059"/>
        <v>46440</v>
      </c>
      <c r="J2278" s="119">
        <f t="shared" si="1060"/>
        <v>21</v>
      </c>
      <c r="K2278" s="119">
        <f t="shared" si="1061"/>
        <v>12</v>
      </c>
      <c r="L2278" s="8">
        <f t="shared" si="1062"/>
        <v>1.0024552600000001</v>
      </c>
      <c r="M2278" s="120">
        <f t="shared" si="1063"/>
        <v>1.0043006699999999</v>
      </c>
      <c r="N2278" s="120">
        <f t="shared" si="1064"/>
        <v>1.4744957257912945</v>
      </c>
      <c r="O2278" s="113">
        <f t="shared" si="1065"/>
        <v>1.47811599</v>
      </c>
      <c r="P2278" s="113">
        <f t="shared" si="1066"/>
        <v>1652.9292475</v>
      </c>
      <c r="Q2278" s="11">
        <f t="shared" si="1067"/>
        <v>0</v>
      </c>
      <c r="R2278" s="30">
        <f t="shared" si="1068"/>
        <v>0</v>
      </c>
      <c r="S2278" s="8">
        <f t="shared" si="1069"/>
        <v>0</v>
      </c>
      <c r="T2278" s="122">
        <f t="shared" si="1074"/>
        <v>0.13059999999999999</v>
      </c>
      <c r="U2278" s="121">
        <f t="shared" si="1070"/>
        <v>12</v>
      </c>
      <c r="V2278" s="121">
        <v>252</v>
      </c>
      <c r="W2278" s="120">
        <f t="shared" si="1071"/>
        <v>1.005862281</v>
      </c>
      <c r="X2278" s="113">
        <f t="shared" si="1077"/>
        <v>9.6899357199999994</v>
      </c>
      <c r="Y2278" s="113">
        <f t="shared" si="1072"/>
        <v>0</v>
      </c>
      <c r="Z2278" s="125" t="str">
        <f t="shared" si="1075"/>
        <v>J=</v>
      </c>
      <c r="AA2278" s="118">
        <f t="shared" si="1076"/>
        <v>46440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>
        <f t="shared" si="1073"/>
        <v>46424</v>
      </c>
      <c r="B2279" s="113">
        <f t="shared" si="1054"/>
        <v>1663.76921221</v>
      </c>
      <c r="C2279" s="113">
        <f t="shared" si="1055"/>
        <v>1118.26761816</v>
      </c>
      <c r="D2279" s="114">
        <f t="shared" si="1056"/>
        <v>7245.38</v>
      </c>
      <c r="E2279" s="115">
        <f t="shared" si="1052"/>
        <v>7276.54</v>
      </c>
      <c r="F2279" s="116">
        <f t="shared" si="1053"/>
        <v>46376</v>
      </c>
      <c r="G2279" s="117">
        <f t="shared" si="1057"/>
        <v>4.3006716003852752E-3</v>
      </c>
      <c r="H2279" s="118">
        <f t="shared" si="1058"/>
        <v>46440</v>
      </c>
      <c r="I2279" s="118">
        <f t="shared" si="1059"/>
        <v>46440</v>
      </c>
      <c r="J2279" s="119">
        <f t="shared" si="1060"/>
        <v>21</v>
      </c>
      <c r="K2279" s="119">
        <f t="shared" si="1061"/>
        <v>13</v>
      </c>
      <c r="L2279" s="8">
        <f t="shared" si="1062"/>
        <v>1.0026601399999999</v>
      </c>
      <c r="M2279" s="120">
        <f t="shared" si="1063"/>
        <v>1.0043006699999999</v>
      </c>
      <c r="N2279" s="120">
        <f t="shared" si="1064"/>
        <v>1.4744957257912945</v>
      </c>
      <c r="O2279" s="113">
        <f t="shared" si="1065"/>
        <v>1.4784180899999999</v>
      </c>
      <c r="P2279" s="113">
        <f t="shared" si="1066"/>
        <v>1653.26707614</v>
      </c>
      <c r="Q2279" s="11">
        <f t="shared" si="1067"/>
        <v>0</v>
      </c>
      <c r="R2279" s="30">
        <f t="shared" si="1068"/>
        <v>0</v>
      </c>
      <c r="S2279" s="8">
        <f t="shared" si="1069"/>
        <v>0</v>
      </c>
      <c r="T2279" s="122">
        <f t="shared" si="1074"/>
        <v>0.13059999999999999</v>
      </c>
      <c r="U2279" s="121">
        <f t="shared" si="1070"/>
        <v>13</v>
      </c>
      <c r="V2279" s="121">
        <v>252</v>
      </c>
      <c r="W2279" s="120">
        <f t="shared" si="1071"/>
        <v>1.006352353</v>
      </c>
      <c r="X2279" s="113">
        <f t="shared" si="1077"/>
        <v>10.502136070000001</v>
      </c>
      <c r="Y2279" s="113">
        <f t="shared" si="1072"/>
        <v>0</v>
      </c>
      <c r="Z2279" s="125" t="str">
        <f t="shared" si="1075"/>
        <v>J=</v>
      </c>
      <c r="AA2279" s="118">
        <f t="shared" si="1076"/>
        <v>46440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>
        <f t="shared" si="1073"/>
        <v>46425</v>
      </c>
      <c r="B2280" s="113">
        <f t="shared" si="1054"/>
        <v>1663.76921221</v>
      </c>
      <c r="C2280" s="113">
        <f t="shared" si="1055"/>
        <v>1118.26761816</v>
      </c>
      <c r="D2280" s="114">
        <f t="shared" si="1056"/>
        <v>7245.38</v>
      </c>
      <c r="E2280" s="115">
        <f t="shared" si="1052"/>
        <v>7276.54</v>
      </c>
      <c r="F2280" s="116">
        <f t="shared" si="1053"/>
        <v>46376</v>
      </c>
      <c r="G2280" s="117">
        <f t="shared" si="1057"/>
        <v>4.3006716003852752E-3</v>
      </c>
      <c r="H2280" s="118">
        <f t="shared" si="1058"/>
        <v>46440</v>
      </c>
      <c r="I2280" s="118">
        <f t="shared" si="1059"/>
        <v>46440</v>
      </c>
      <c r="J2280" s="119">
        <f t="shared" si="1060"/>
        <v>21</v>
      </c>
      <c r="K2280" s="119">
        <f t="shared" si="1061"/>
        <v>13</v>
      </c>
      <c r="L2280" s="8">
        <f t="shared" si="1062"/>
        <v>1.0026601399999999</v>
      </c>
      <c r="M2280" s="120">
        <f t="shared" si="1063"/>
        <v>1.0043006699999999</v>
      </c>
      <c r="N2280" s="120">
        <f t="shared" si="1064"/>
        <v>1.4744957257912945</v>
      </c>
      <c r="O2280" s="113">
        <f t="shared" si="1065"/>
        <v>1.4784180899999999</v>
      </c>
      <c r="P2280" s="113">
        <f t="shared" si="1066"/>
        <v>1653.26707614</v>
      </c>
      <c r="Q2280" s="11">
        <f t="shared" si="1067"/>
        <v>0</v>
      </c>
      <c r="R2280" s="30">
        <f t="shared" si="1068"/>
        <v>0</v>
      </c>
      <c r="S2280" s="8">
        <f t="shared" si="1069"/>
        <v>0</v>
      </c>
      <c r="T2280" s="122">
        <f t="shared" si="1074"/>
        <v>0.13059999999999999</v>
      </c>
      <c r="U2280" s="121">
        <f t="shared" si="1070"/>
        <v>13</v>
      </c>
      <c r="V2280" s="121">
        <v>252</v>
      </c>
      <c r="W2280" s="120">
        <f t="shared" si="1071"/>
        <v>1.006352353</v>
      </c>
      <c r="X2280" s="113">
        <f t="shared" si="1077"/>
        <v>10.502136070000001</v>
      </c>
      <c r="Y2280" s="113">
        <f t="shared" si="1072"/>
        <v>0</v>
      </c>
      <c r="Z2280" s="125" t="str">
        <f t="shared" si="1075"/>
        <v>J=</v>
      </c>
      <c r="AA2280" s="118">
        <f t="shared" si="1076"/>
        <v>46440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>
        <f t="shared" si="1073"/>
        <v>46426</v>
      </c>
      <c r="B2281" s="113">
        <f t="shared" si="1054"/>
        <v>1663.76921221</v>
      </c>
      <c r="C2281" s="113">
        <f t="shared" si="1055"/>
        <v>1118.26761816</v>
      </c>
      <c r="D2281" s="114">
        <f t="shared" si="1056"/>
        <v>7245.38</v>
      </c>
      <c r="E2281" s="115">
        <f t="shared" si="1052"/>
        <v>7276.54</v>
      </c>
      <c r="F2281" s="116">
        <f t="shared" si="1053"/>
        <v>46376</v>
      </c>
      <c r="G2281" s="117">
        <f t="shared" si="1057"/>
        <v>4.3006716003852752E-3</v>
      </c>
      <c r="H2281" s="118">
        <f t="shared" si="1058"/>
        <v>46440</v>
      </c>
      <c r="I2281" s="118">
        <f t="shared" si="1059"/>
        <v>46440</v>
      </c>
      <c r="J2281" s="119">
        <f t="shared" si="1060"/>
        <v>21</v>
      </c>
      <c r="K2281" s="119">
        <f t="shared" si="1061"/>
        <v>13</v>
      </c>
      <c r="L2281" s="8">
        <f t="shared" si="1062"/>
        <v>1.0026601399999999</v>
      </c>
      <c r="M2281" s="120">
        <f t="shared" si="1063"/>
        <v>1.0043006699999999</v>
      </c>
      <c r="N2281" s="120">
        <f t="shared" si="1064"/>
        <v>1.4744957257912945</v>
      </c>
      <c r="O2281" s="113">
        <f t="shared" si="1065"/>
        <v>1.4784180899999999</v>
      </c>
      <c r="P2281" s="113">
        <f t="shared" si="1066"/>
        <v>1653.26707614</v>
      </c>
      <c r="Q2281" s="11">
        <f t="shared" si="1067"/>
        <v>0</v>
      </c>
      <c r="R2281" s="30">
        <f t="shared" si="1068"/>
        <v>0</v>
      </c>
      <c r="S2281" s="8">
        <f t="shared" si="1069"/>
        <v>0</v>
      </c>
      <c r="T2281" s="122">
        <f t="shared" si="1074"/>
        <v>0.13059999999999999</v>
      </c>
      <c r="U2281" s="121">
        <f t="shared" si="1070"/>
        <v>13</v>
      </c>
      <c r="V2281" s="121">
        <v>252</v>
      </c>
      <c r="W2281" s="120">
        <f t="shared" si="1071"/>
        <v>1.006352353</v>
      </c>
      <c r="X2281" s="113">
        <f t="shared" si="1077"/>
        <v>10.502136070000001</v>
      </c>
      <c r="Y2281" s="113">
        <f t="shared" si="1072"/>
        <v>0</v>
      </c>
      <c r="Z2281" s="125" t="str">
        <f t="shared" si="1075"/>
        <v>J=</v>
      </c>
      <c r="AA2281" s="118">
        <f t="shared" si="1076"/>
        <v>46440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>
        <f t="shared" si="1073"/>
        <v>46427</v>
      </c>
      <c r="B2282" s="113">
        <f t="shared" si="1054"/>
        <v>1663.76921221</v>
      </c>
      <c r="C2282" s="113">
        <f t="shared" si="1055"/>
        <v>1118.26761816</v>
      </c>
      <c r="D2282" s="114">
        <f t="shared" si="1056"/>
        <v>7245.38</v>
      </c>
      <c r="E2282" s="115">
        <f t="shared" ref="E2282:E2345" si="1078">IF($K2282=1,VLOOKUP($A2281,$AO$10:$AS$131,4),E2281)</f>
        <v>7276.54</v>
      </c>
      <c r="F2282" s="116">
        <f t="shared" ref="F2282:F2345" si="1079">IF($K2282=1,VLOOKUP($A2281,$AO$10:$AS$131,5),F2281)</f>
        <v>46376</v>
      </c>
      <c r="G2282" s="117">
        <f t="shared" si="1057"/>
        <v>4.3006716003852752E-3</v>
      </c>
      <c r="H2282" s="118">
        <f t="shared" si="1058"/>
        <v>46440</v>
      </c>
      <c r="I2282" s="118">
        <f t="shared" si="1059"/>
        <v>46440</v>
      </c>
      <c r="J2282" s="119">
        <f t="shared" si="1060"/>
        <v>21</v>
      </c>
      <c r="K2282" s="119">
        <f t="shared" si="1061"/>
        <v>13</v>
      </c>
      <c r="L2282" s="8">
        <f t="shared" si="1062"/>
        <v>1.0026601399999999</v>
      </c>
      <c r="M2282" s="120">
        <f t="shared" si="1063"/>
        <v>1.0043006699999999</v>
      </c>
      <c r="N2282" s="120">
        <f t="shared" si="1064"/>
        <v>1.4744957257912945</v>
      </c>
      <c r="O2282" s="113">
        <f t="shared" si="1065"/>
        <v>1.4784180899999999</v>
      </c>
      <c r="P2282" s="113">
        <f t="shared" si="1066"/>
        <v>1653.26707614</v>
      </c>
      <c r="Q2282" s="11">
        <f t="shared" si="1067"/>
        <v>0</v>
      </c>
      <c r="R2282" s="30">
        <f t="shared" si="1068"/>
        <v>0</v>
      </c>
      <c r="S2282" s="8">
        <f t="shared" si="1069"/>
        <v>0</v>
      </c>
      <c r="T2282" s="122">
        <f t="shared" si="1074"/>
        <v>0.13059999999999999</v>
      </c>
      <c r="U2282" s="121">
        <f t="shared" si="1070"/>
        <v>13</v>
      </c>
      <c r="V2282" s="121">
        <v>252</v>
      </c>
      <c r="W2282" s="120">
        <f t="shared" si="1071"/>
        <v>1.006352353</v>
      </c>
      <c r="X2282" s="113">
        <f t="shared" si="1077"/>
        <v>10.502136070000001</v>
      </c>
      <c r="Y2282" s="113">
        <f t="shared" si="1072"/>
        <v>0</v>
      </c>
      <c r="Z2282" s="125" t="str">
        <f t="shared" si="1075"/>
        <v>J=</v>
      </c>
      <c r="AA2282" s="118">
        <f t="shared" si="1076"/>
        <v>46440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>
        <f t="shared" si="1073"/>
        <v>46428</v>
      </c>
      <c r="B2283" s="113">
        <f t="shared" si="1054"/>
        <v>1663.76921221</v>
      </c>
      <c r="C2283" s="113">
        <f t="shared" si="1055"/>
        <v>1118.26761816</v>
      </c>
      <c r="D2283" s="114">
        <f t="shared" si="1056"/>
        <v>7245.38</v>
      </c>
      <c r="E2283" s="115">
        <f t="shared" si="1078"/>
        <v>7276.54</v>
      </c>
      <c r="F2283" s="116">
        <f t="shared" si="1079"/>
        <v>46376</v>
      </c>
      <c r="G2283" s="117">
        <f t="shared" si="1057"/>
        <v>4.3006716003852752E-3</v>
      </c>
      <c r="H2283" s="118">
        <f t="shared" si="1058"/>
        <v>46440</v>
      </c>
      <c r="I2283" s="118">
        <f t="shared" si="1059"/>
        <v>46440</v>
      </c>
      <c r="J2283" s="119">
        <f t="shared" si="1060"/>
        <v>21</v>
      </c>
      <c r="K2283" s="119">
        <f t="shared" si="1061"/>
        <v>13</v>
      </c>
      <c r="L2283" s="8">
        <f t="shared" si="1062"/>
        <v>1.0026601399999999</v>
      </c>
      <c r="M2283" s="120">
        <f t="shared" si="1063"/>
        <v>1.0043006699999999</v>
      </c>
      <c r="N2283" s="120">
        <f t="shared" si="1064"/>
        <v>1.4744957257912945</v>
      </c>
      <c r="O2283" s="113">
        <f t="shared" si="1065"/>
        <v>1.4784180899999999</v>
      </c>
      <c r="P2283" s="113">
        <f t="shared" si="1066"/>
        <v>1653.26707614</v>
      </c>
      <c r="Q2283" s="11">
        <f t="shared" si="1067"/>
        <v>0</v>
      </c>
      <c r="R2283" s="30">
        <f t="shared" si="1068"/>
        <v>0</v>
      </c>
      <c r="S2283" s="8">
        <f t="shared" si="1069"/>
        <v>0</v>
      </c>
      <c r="T2283" s="122">
        <f t="shared" si="1074"/>
        <v>0.13059999999999999</v>
      </c>
      <c r="U2283" s="121">
        <f t="shared" si="1070"/>
        <v>13</v>
      </c>
      <c r="V2283" s="121">
        <v>252</v>
      </c>
      <c r="W2283" s="120">
        <f t="shared" si="1071"/>
        <v>1.006352353</v>
      </c>
      <c r="X2283" s="113">
        <f t="shared" si="1077"/>
        <v>10.502136070000001</v>
      </c>
      <c r="Y2283" s="113">
        <f t="shared" si="1072"/>
        <v>0</v>
      </c>
      <c r="Z2283" s="125" t="str">
        <f t="shared" si="1075"/>
        <v>J=</v>
      </c>
      <c r="AA2283" s="118">
        <f t="shared" si="1076"/>
        <v>46440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>
        <f t="shared" si="1073"/>
        <v>46429</v>
      </c>
      <c r="B2284" s="113">
        <f t="shared" si="1054"/>
        <v>1664.92002383</v>
      </c>
      <c r="C2284" s="113">
        <f t="shared" si="1055"/>
        <v>1118.26761816</v>
      </c>
      <c r="D2284" s="114">
        <f t="shared" si="1056"/>
        <v>7245.38</v>
      </c>
      <c r="E2284" s="115">
        <f t="shared" si="1078"/>
        <v>7276.54</v>
      </c>
      <c r="F2284" s="116">
        <f t="shared" si="1079"/>
        <v>46376</v>
      </c>
      <c r="G2284" s="117">
        <f t="shared" si="1057"/>
        <v>4.3006716003852752E-3</v>
      </c>
      <c r="H2284" s="118">
        <f t="shared" si="1058"/>
        <v>46440</v>
      </c>
      <c r="I2284" s="118">
        <f t="shared" si="1059"/>
        <v>46440</v>
      </c>
      <c r="J2284" s="119">
        <f t="shared" si="1060"/>
        <v>21</v>
      </c>
      <c r="K2284" s="119">
        <f t="shared" si="1061"/>
        <v>14</v>
      </c>
      <c r="L2284" s="8">
        <f t="shared" si="1062"/>
        <v>1.00286506</v>
      </c>
      <c r="M2284" s="120">
        <f t="shared" si="1063"/>
        <v>1.0043006699999999</v>
      </c>
      <c r="N2284" s="120">
        <f t="shared" si="1064"/>
        <v>1.4744957257912945</v>
      </c>
      <c r="O2284" s="113">
        <f t="shared" si="1065"/>
        <v>1.4787202399999999</v>
      </c>
      <c r="P2284" s="113">
        <f t="shared" si="1066"/>
        <v>1653.6049607</v>
      </c>
      <c r="Q2284" s="11">
        <f t="shared" si="1067"/>
        <v>0</v>
      </c>
      <c r="R2284" s="30">
        <f t="shared" si="1068"/>
        <v>0</v>
      </c>
      <c r="S2284" s="8">
        <f t="shared" si="1069"/>
        <v>0</v>
      </c>
      <c r="T2284" s="122">
        <f t="shared" si="1074"/>
        <v>0.13059999999999999</v>
      </c>
      <c r="U2284" s="121">
        <f t="shared" si="1070"/>
        <v>14</v>
      </c>
      <c r="V2284" s="121">
        <v>252</v>
      </c>
      <c r="W2284" s="120">
        <f t="shared" si="1071"/>
        <v>1.0068426640000001</v>
      </c>
      <c r="X2284" s="113">
        <f t="shared" si="1077"/>
        <v>11.31506313</v>
      </c>
      <c r="Y2284" s="113">
        <f t="shared" si="1072"/>
        <v>0</v>
      </c>
      <c r="Z2284" s="125" t="str">
        <f t="shared" si="1075"/>
        <v>J=</v>
      </c>
      <c r="AA2284" s="118">
        <f t="shared" si="1076"/>
        <v>46440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>
        <f t="shared" si="1073"/>
        <v>46430</v>
      </c>
      <c r="B2285" s="113">
        <f t="shared" si="1054"/>
        <v>1666.0716280199999</v>
      </c>
      <c r="C2285" s="113">
        <f t="shared" si="1055"/>
        <v>1118.26761816</v>
      </c>
      <c r="D2285" s="114">
        <f t="shared" si="1056"/>
        <v>7245.38</v>
      </c>
      <c r="E2285" s="115">
        <f t="shared" si="1078"/>
        <v>7276.54</v>
      </c>
      <c r="F2285" s="116">
        <f t="shared" si="1079"/>
        <v>46376</v>
      </c>
      <c r="G2285" s="117">
        <f t="shared" si="1057"/>
        <v>4.3006716003852752E-3</v>
      </c>
      <c r="H2285" s="118">
        <f t="shared" si="1058"/>
        <v>46440</v>
      </c>
      <c r="I2285" s="118">
        <f t="shared" si="1059"/>
        <v>46440</v>
      </c>
      <c r="J2285" s="119">
        <f t="shared" si="1060"/>
        <v>21</v>
      </c>
      <c r="K2285" s="119">
        <f t="shared" si="1061"/>
        <v>15</v>
      </c>
      <c r="L2285" s="8">
        <f t="shared" si="1062"/>
        <v>1.00307002</v>
      </c>
      <c r="M2285" s="120">
        <f t="shared" si="1063"/>
        <v>1.0043006699999999</v>
      </c>
      <c r="N2285" s="120">
        <f t="shared" si="1064"/>
        <v>1.4744957257912945</v>
      </c>
      <c r="O2285" s="113">
        <f t="shared" si="1065"/>
        <v>1.47902245</v>
      </c>
      <c r="P2285" s="113">
        <f t="shared" si="1066"/>
        <v>1653.94291236</v>
      </c>
      <c r="Q2285" s="11">
        <f t="shared" si="1067"/>
        <v>0</v>
      </c>
      <c r="R2285" s="30">
        <f t="shared" si="1068"/>
        <v>0</v>
      </c>
      <c r="S2285" s="8">
        <f t="shared" si="1069"/>
        <v>0</v>
      </c>
      <c r="T2285" s="122">
        <f t="shared" si="1074"/>
        <v>0.13059999999999999</v>
      </c>
      <c r="U2285" s="121">
        <f t="shared" si="1070"/>
        <v>15</v>
      </c>
      <c r="V2285" s="121">
        <v>252</v>
      </c>
      <c r="W2285" s="120">
        <f t="shared" si="1071"/>
        <v>1.0073332129999999</v>
      </c>
      <c r="X2285" s="113">
        <f t="shared" si="1077"/>
        <v>12.128715659999999</v>
      </c>
      <c r="Y2285" s="113">
        <f t="shared" si="1072"/>
        <v>0</v>
      </c>
      <c r="Z2285" s="125" t="str">
        <f t="shared" si="1075"/>
        <v>J=</v>
      </c>
      <c r="AA2285" s="118">
        <f t="shared" si="1076"/>
        <v>46440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>
        <f t="shared" si="1073"/>
        <v>46431</v>
      </c>
      <c r="B2286" s="113">
        <f t="shared" ref="B2286:B2349" si="1080">(P2286+X2286)</f>
        <v>1667.22402842</v>
      </c>
      <c r="C2286" s="113">
        <f t="shared" ref="C2286:C2349" si="1081">TRUNC(IF(Q2285&gt;0,VLOOKUP(A2285,$AD$12:$AE$170,2),C2285),8)</f>
        <v>1118.26761816</v>
      </c>
      <c r="D2286" s="114">
        <f t="shared" ref="D2286:D2349" si="1082">IF(E2286=E2285,D2285,E2285)</f>
        <v>7245.38</v>
      </c>
      <c r="E2286" s="115">
        <f t="shared" si="1078"/>
        <v>7276.54</v>
      </c>
      <c r="F2286" s="116">
        <f t="shared" si="1079"/>
        <v>46376</v>
      </c>
      <c r="G2286" s="117">
        <f t="shared" ref="G2286:G2349" si="1083">(E2286/D2286)-1</f>
        <v>4.3006716003852752E-3</v>
      </c>
      <c r="H2286" s="118">
        <f t="shared" ref="H2286:H2349" si="1084">IF(DAY(A2286)=H$9,VLOOKUP(A2286,AH$118:AN$450,4),H2285)</f>
        <v>46440</v>
      </c>
      <c r="I2286" s="118">
        <f t="shared" ref="I2286:I2349" si="1085">IF(A2286&gt;I2285,H2286,I2285)</f>
        <v>46440</v>
      </c>
      <c r="J2286" s="119">
        <f t="shared" ref="J2286:J2349" si="1086">IF(I2286=I2285,J2285,NETWORKDAYS(I2285,I2286,$AD$176:$AD$502)-1)</f>
        <v>21</v>
      </c>
      <c r="K2286" s="119">
        <f t="shared" ref="K2286:K2349" si="1087">(J2286-(NETWORKDAYS(A2286,I2286,AD$176:AD$502)-1))</f>
        <v>16</v>
      </c>
      <c r="L2286" s="8">
        <f t="shared" ref="L2286:L2349" si="1088">IF(E2286&lt;D2286,1,TRUNC((E2286/D2286)^TRUNC((K2286/J2286),9),8))</f>
        <v>1.00327502</v>
      </c>
      <c r="M2286" s="120">
        <f t="shared" ref="M2286:M2349" si="1089">IF(I2286&gt;I2285,L2285,M2285)</f>
        <v>1.0043006699999999</v>
      </c>
      <c r="N2286" s="120">
        <f t="shared" ref="N2286:N2349" si="1090">IF(I2286&gt;I2285,N2285*M2286,N2285)</f>
        <v>1.4744957257912945</v>
      </c>
      <c r="O2286" s="113">
        <f t="shared" ref="O2286:O2349" si="1091">TRUNC(TRUNC((L2286*N2286),15),8)</f>
        <v>1.4793247199999999</v>
      </c>
      <c r="P2286" s="113">
        <f t="shared" ref="P2286:P2349" si="1092">TRUNC(C2286*O2286,8)</f>
        <v>1654.28093111</v>
      </c>
      <c r="Q2286" s="11">
        <f t="shared" ref="Q2286:Q2349" si="1093">IF(VLOOKUP(A2286,AD$10:AK$170,8)=VLOOKUP(A2285,AD$10:AK$170,8),0,VLOOKUP(A2286,AD$10:AK$170,8))</f>
        <v>0</v>
      </c>
      <c r="R2286" s="30">
        <f t="shared" ref="R2286:R2349" si="1094">IF(Q2286&gt;0,VLOOKUP($A2286,$AD$10:$AI$170,6),0)</f>
        <v>0</v>
      </c>
      <c r="S2286" s="8">
        <f t="shared" ref="S2286:S2349" si="1095">IF(R2286&gt;0,TRUNC(R2286*P2286,8),0)</f>
        <v>0</v>
      </c>
      <c r="T2286" s="122">
        <f t="shared" si="1074"/>
        <v>0.13059999999999999</v>
      </c>
      <c r="U2286" s="121">
        <f t="shared" ref="U2286:U2349" si="1096">IF(Q2285&gt;0,1,IF(K2286=K2285,U2285,U2285+1))</f>
        <v>16</v>
      </c>
      <c r="V2286" s="121">
        <v>252</v>
      </c>
      <c r="W2286" s="120">
        <f t="shared" ref="W2286:W2349" si="1097">ROUND((1+T2286)^TRUNC((U2286/V2286),9),9)</f>
        <v>1.007824002</v>
      </c>
      <c r="X2286" s="113">
        <f t="shared" si="1077"/>
        <v>12.943097310000001</v>
      </c>
      <c r="Y2286" s="113">
        <f t="shared" ref="Y2286:Y2349" si="1098">IF(Q2286&gt;0,S2286+X2286,0)</f>
        <v>0</v>
      </c>
      <c r="Z2286" s="125" t="str">
        <f t="shared" si="1075"/>
        <v>J=</v>
      </c>
      <c r="AA2286" s="118">
        <f t="shared" si="1076"/>
        <v>46440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>
        <f t="shared" si="1073"/>
        <v>46432</v>
      </c>
      <c r="B2287" s="113">
        <f t="shared" si="1080"/>
        <v>1667.22402842</v>
      </c>
      <c r="C2287" s="113">
        <f t="shared" si="1081"/>
        <v>1118.26761816</v>
      </c>
      <c r="D2287" s="114">
        <f t="shared" si="1082"/>
        <v>7245.38</v>
      </c>
      <c r="E2287" s="115">
        <f t="shared" si="1078"/>
        <v>7276.54</v>
      </c>
      <c r="F2287" s="116">
        <f t="shared" si="1079"/>
        <v>46376</v>
      </c>
      <c r="G2287" s="117">
        <f t="shared" si="1083"/>
        <v>4.3006716003852752E-3</v>
      </c>
      <c r="H2287" s="118">
        <f t="shared" si="1084"/>
        <v>46440</v>
      </c>
      <c r="I2287" s="118">
        <f t="shared" si="1085"/>
        <v>46440</v>
      </c>
      <c r="J2287" s="119">
        <f t="shared" si="1086"/>
        <v>21</v>
      </c>
      <c r="K2287" s="119">
        <f t="shared" si="1087"/>
        <v>16</v>
      </c>
      <c r="L2287" s="8">
        <f t="shared" si="1088"/>
        <v>1.00327502</v>
      </c>
      <c r="M2287" s="120">
        <f t="shared" si="1089"/>
        <v>1.0043006699999999</v>
      </c>
      <c r="N2287" s="120">
        <f t="shared" si="1090"/>
        <v>1.4744957257912945</v>
      </c>
      <c r="O2287" s="113">
        <f t="shared" si="1091"/>
        <v>1.4793247199999999</v>
      </c>
      <c r="P2287" s="113">
        <f t="shared" si="1092"/>
        <v>1654.28093111</v>
      </c>
      <c r="Q2287" s="11">
        <f t="shared" si="1093"/>
        <v>0</v>
      </c>
      <c r="R2287" s="30">
        <f t="shared" si="1094"/>
        <v>0</v>
      </c>
      <c r="S2287" s="8">
        <f t="shared" si="1095"/>
        <v>0</v>
      </c>
      <c r="T2287" s="122">
        <f t="shared" si="1074"/>
        <v>0.13059999999999999</v>
      </c>
      <c r="U2287" s="121">
        <f t="shared" si="1096"/>
        <v>16</v>
      </c>
      <c r="V2287" s="121">
        <v>252</v>
      </c>
      <c r="W2287" s="120">
        <f t="shared" si="1097"/>
        <v>1.007824002</v>
      </c>
      <c r="X2287" s="113">
        <f t="shared" si="1077"/>
        <v>12.943097310000001</v>
      </c>
      <c r="Y2287" s="113">
        <f t="shared" si="1098"/>
        <v>0</v>
      </c>
      <c r="Z2287" s="125" t="str">
        <f t="shared" si="1075"/>
        <v>J=</v>
      </c>
      <c r="AA2287" s="118">
        <f t="shared" si="1076"/>
        <v>46440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>
        <f t="shared" si="1073"/>
        <v>46433</v>
      </c>
      <c r="B2288" s="113">
        <f t="shared" si="1080"/>
        <v>1667.22402842</v>
      </c>
      <c r="C2288" s="113">
        <f t="shared" si="1081"/>
        <v>1118.26761816</v>
      </c>
      <c r="D2288" s="114">
        <f t="shared" si="1082"/>
        <v>7245.38</v>
      </c>
      <c r="E2288" s="115">
        <f t="shared" si="1078"/>
        <v>7276.54</v>
      </c>
      <c r="F2288" s="116">
        <f t="shared" si="1079"/>
        <v>46376</v>
      </c>
      <c r="G2288" s="117">
        <f t="shared" si="1083"/>
        <v>4.3006716003852752E-3</v>
      </c>
      <c r="H2288" s="118">
        <f t="shared" si="1084"/>
        <v>46440</v>
      </c>
      <c r="I2288" s="118">
        <f t="shared" si="1085"/>
        <v>46440</v>
      </c>
      <c r="J2288" s="119">
        <f t="shared" si="1086"/>
        <v>21</v>
      </c>
      <c r="K2288" s="119">
        <f t="shared" si="1087"/>
        <v>16</v>
      </c>
      <c r="L2288" s="8">
        <f t="shared" si="1088"/>
        <v>1.00327502</v>
      </c>
      <c r="M2288" s="120">
        <f t="shared" si="1089"/>
        <v>1.0043006699999999</v>
      </c>
      <c r="N2288" s="120">
        <f t="shared" si="1090"/>
        <v>1.4744957257912945</v>
      </c>
      <c r="O2288" s="113">
        <f t="shared" si="1091"/>
        <v>1.4793247199999999</v>
      </c>
      <c r="P2288" s="113">
        <f t="shared" si="1092"/>
        <v>1654.28093111</v>
      </c>
      <c r="Q2288" s="11">
        <f t="shared" si="1093"/>
        <v>0</v>
      </c>
      <c r="R2288" s="30">
        <f t="shared" si="1094"/>
        <v>0</v>
      </c>
      <c r="S2288" s="8">
        <f t="shared" si="1095"/>
        <v>0</v>
      </c>
      <c r="T2288" s="122">
        <f t="shared" si="1074"/>
        <v>0.13059999999999999</v>
      </c>
      <c r="U2288" s="121">
        <f t="shared" si="1096"/>
        <v>16</v>
      </c>
      <c r="V2288" s="121">
        <v>252</v>
      </c>
      <c r="W2288" s="120">
        <f t="shared" si="1097"/>
        <v>1.007824002</v>
      </c>
      <c r="X2288" s="113">
        <f t="shared" si="1077"/>
        <v>12.943097310000001</v>
      </c>
      <c r="Y2288" s="113">
        <f t="shared" si="1098"/>
        <v>0</v>
      </c>
      <c r="Z2288" s="125" t="str">
        <f t="shared" si="1075"/>
        <v>J=</v>
      </c>
      <c r="AA2288" s="118">
        <f t="shared" si="1076"/>
        <v>46440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>
        <f t="shared" si="1073"/>
        <v>46434</v>
      </c>
      <c r="B2289" s="113">
        <f t="shared" si="1080"/>
        <v>1668.37724628</v>
      </c>
      <c r="C2289" s="113">
        <f t="shared" si="1081"/>
        <v>1118.26761816</v>
      </c>
      <c r="D2289" s="114">
        <f t="shared" si="1082"/>
        <v>7245.38</v>
      </c>
      <c r="E2289" s="115">
        <f t="shared" si="1078"/>
        <v>7276.54</v>
      </c>
      <c r="F2289" s="116">
        <f t="shared" si="1079"/>
        <v>46376</v>
      </c>
      <c r="G2289" s="117">
        <f t="shared" si="1083"/>
        <v>4.3006716003852752E-3</v>
      </c>
      <c r="H2289" s="118">
        <f t="shared" si="1084"/>
        <v>46440</v>
      </c>
      <c r="I2289" s="118">
        <f t="shared" si="1085"/>
        <v>46440</v>
      </c>
      <c r="J2289" s="119">
        <f t="shared" si="1086"/>
        <v>21</v>
      </c>
      <c r="K2289" s="119">
        <f t="shared" si="1087"/>
        <v>17</v>
      </c>
      <c r="L2289" s="8">
        <f t="shared" si="1088"/>
        <v>1.0034800699999999</v>
      </c>
      <c r="M2289" s="120">
        <f t="shared" si="1089"/>
        <v>1.0043006699999999</v>
      </c>
      <c r="N2289" s="120">
        <f t="shared" si="1090"/>
        <v>1.4744957257912945</v>
      </c>
      <c r="O2289" s="113">
        <f t="shared" si="1091"/>
        <v>1.47962707</v>
      </c>
      <c r="P2289" s="113">
        <f t="shared" si="1092"/>
        <v>1654.6190393300001</v>
      </c>
      <c r="Q2289" s="11">
        <f t="shared" si="1093"/>
        <v>0</v>
      </c>
      <c r="R2289" s="30">
        <f t="shared" si="1094"/>
        <v>0</v>
      </c>
      <c r="S2289" s="8">
        <f t="shared" si="1095"/>
        <v>0</v>
      </c>
      <c r="T2289" s="122">
        <f t="shared" si="1074"/>
        <v>0.13059999999999999</v>
      </c>
      <c r="U2289" s="121">
        <f t="shared" si="1096"/>
        <v>17</v>
      </c>
      <c r="V2289" s="121">
        <v>252</v>
      </c>
      <c r="W2289" s="120">
        <f t="shared" si="1097"/>
        <v>1.0083150299999999</v>
      </c>
      <c r="X2289" s="113">
        <f t="shared" si="1077"/>
        <v>13.75820695</v>
      </c>
      <c r="Y2289" s="113">
        <f t="shared" si="1098"/>
        <v>0</v>
      </c>
      <c r="Z2289" s="125" t="str">
        <f t="shared" si="1075"/>
        <v>J=</v>
      </c>
      <c r="AA2289" s="118">
        <f t="shared" si="1076"/>
        <v>46440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>
        <f t="shared" si="1073"/>
        <v>46435</v>
      </c>
      <c r="B2290" s="113">
        <f t="shared" si="1080"/>
        <v>1669.53123682</v>
      </c>
      <c r="C2290" s="113">
        <f t="shared" si="1081"/>
        <v>1118.26761816</v>
      </c>
      <c r="D2290" s="114">
        <f t="shared" si="1082"/>
        <v>7245.38</v>
      </c>
      <c r="E2290" s="115">
        <f t="shared" si="1078"/>
        <v>7276.54</v>
      </c>
      <c r="F2290" s="116">
        <f t="shared" si="1079"/>
        <v>46376</v>
      </c>
      <c r="G2290" s="117">
        <f t="shared" si="1083"/>
        <v>4.3006716003852752E-3</v>
      </c>
      <c r="H2290" s="118">
        <f t="shared" si="1084"/>
        <v>46440</v>
      </c>
      <c r="I2290" s="118">
        <f t="shared" si="1085"/>
        <v>46440</v>
      </c>
      <c r="J2290" s="119">
        <f t="shared" si="1086"/>
        <v>21</v>
      </c>
      <c r="K2290" s="119">
        <f t="shared" si="1087"/>
        <v>18</v>
      </c>
      <c r="L2290" s="8">
        <f t="shared" si="1088"/>
        <v>1.0036851499999999</v>
      </c>
      <c r="M2290" s="120">
        <f t="shared" si="1089"/>
        <v>1.0043006699999999</v>
      </c>
      <c r="N2290" s="120">
        <f t="shared" si="1090"/>
        <v>1.4744957257912945</v>
      </c>
      <c r="O2290" s="113">
        <f t="shared" si="1091"/>
        <v>1.4799294599999999</v>
      </c>
      <c r="P2290" s="113">
        <f t="shared" si="1092"/>
        <v>1654.95719227</v>
      </c>
      <c r="Q2290" s="11">
        <f t="shared" si="1093"/>
        <v>0</v>
      </c>
      <c r="R2290" s="30">
        <f t="shared" si="1094"/>
        <v>0</v>
      </c>
      <c r="S2290" s="8">
        <f t="shared" si="1095"/>
        <v>0</v>
      </c>
      <c r="T2290" s="122">
        <f t="shared" si="1074"/>
        <v>0.13059999999999999</v>
      </c>
      <c r="U2290" s="121">
        <f t="shared" si="1096"/>
        <v>18</v>
      </c>
      <c r="V2290" s="121">
        <v>252</v>
      </c>
      <c r="W2290" s="120">
        <f t="shared" si="1097"/>
        <v>1.008806297</v>
      </c>
      <c r="X2290" s="113">
        <f t="shared" si="1077"/>
        <v>14.57404455</v>
      </c>
      <c r="Y2290" s="113">
        <f t="shared" si="1098"/>
        <v>0</v>
      </c>
      <c r="Z2290" s="125" t="str">
        <f t="shared" si="1075"/>
        <v>J=</v>
      </c>
      <c r="AA2290" s="118">
        <f t="shared" si="1076"/>
        <v>46440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>
        <f t="shared" si="1073"/>
        <v>46436</v>
      </c>
      <c r="B2291" s="113">
        <f t="shared" si="1080"/>
        <v>1670.6860342499999</v>
      </c>
      <c r="C2291" s="113">
        <f t="shared" si="1081"/>
        <v>1118.26761816</v>
      </c>
      <c r="D2291" s="114">
        <f t="shared" si="1082"/>
        <v>7245.38</v>
      </c>
      <c r="E2291" s="115">
        <f t="shared" si="1078"/>
        <v>7276.54</v>
      </c>
      <c r="F2291" s="116">
        <f t="shared" si="1079"/>
        <v>46376</v>
      </c>
      <c r="G2291" s="117">
        <f t="shared" si="1083"/>
        <v>4.3006716003852752E-3</v>
      </c>
      <c r="H2291" s="118">
        <f t="shared" si="1084"/>
        <v>46440</v>
      </c>
      <c r="I2291" s="118">
        <f t="shared" si="1085"/>
        <v>46440</v>
      </c>
      <c r="J2291" s="119">
        <f t="shared" si="1086"/>
        <v>21</v>
      </c>
      <c r="K2291" s="119">
        <f t="shared" si="1087"/>
        <v>19</v>
      </c>
      <c r="L2291" s="8">
        <f t="shared" si="1088"/>
        <v>1.00389028</v>
      </c>
      <c r="M2291" s="120">
        <f t="shared" si="1089"/>
        <v>1.0043006699999999</v>
      </c>
      <c r="N2291" s="120">
        <f t="shared" si="1090"/>
        <v>1.4744957257912945</v>
      </c>
      <c r="O2291" s="113">
        <f t="shared" si="1091"/>
        <v>1.48023192</v>
      </c>
      <c r="P2291" s="113">
        <f t="shared" si="1092"/>
        <v>1655.2954235</v>
      </c>
      <c r="Q2291" s="11">
        <f t="shared" si="1093"/>
        <v>0</v>
      </c>
      <c r="R2291" s="30">
        <f t="shared" si="1094"/>
        <v>0</v>
      </c>
      <c r="S2291" s="8">
        <f t="shared" si="1095"/>
        <v>0</v>
      </c>
      <c r="T2291" s="122">
        <f t="shared" si="1074"/>
        <v>0.13059999999999999</v>
      </c>
      <c r="U2291" s="121">
        <f t="shared" si="1096"/>
        <v>19</v>
      </c>
      <c r="V2291" s="121">
        <v>252</v>
      </c>
      <c r="W2291" s="120">
        <f t="shared" si="1097"/>
        <v>1.0092978029999999</v>
      </c>
      <c r="X2291" s="113">
        <f t="shared" si="1077"/>
        <v>15.39061075</v>
      </c>
      <c r="Y2291" s="113">
        <f t="shared" si="1098"/>
        <v>0</v>
      </c>
      <c r="Z2291" s="125" t="str">
        <f t="shared" si="1075"/>
        <v>J=</v>
      </c>
      <c r="AA2291" s="118">
        <f t="shared" si="1076"/>
        <v>46440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>
        <f t="shared" si="1073"/>
        <v>46437</v>
      </c>
      <c r="B2292" s="113">
        <f t="shared" si="1080"/>
        <v>1671.84162926</v>
      </c>
      <c r="C2292" s="113">
        <f t="shared" si="1081"/>
        <v>1118.26761816</v>
      </c>
      <c r="D2292" s="114">
        <f t="shared" si="1082"/>
        <v>7245.38</v>
      </c>
      <c r="E2292" s="115">
        <f t="shared" si="1078"/>
        <v>7276.54</v>
      </c>
      <c r="F2292" s="116">
        <f t="shared" si="1079"/>
        <v>46376</v>
      </c>
      <c r="G2292" s="117">
        <f t="shared" si="1083"/>
        <v>4.3006716003852752E-3</v>
      </c>
      <c r="H2292" s="118">
        <f t="shared" si="1084"/>
        <v>46440</v>
      </c>
      <c r="I2292" s="118">
        <f t="shared" si="1085"/>
        <v>46440</v>
      </c>
      <c r="J2292" s="119">
        <f t="shared" si="1086"/>
        <v>21</v>
      </c>
      <c r="K2292" s="119">
        <f t="shared" si="1087"/>
        <v>20</v>
      </c>
      <c r="L2292" s="8">
        <f t="shared" si="1088"/>
        <v>1.0040954499999999</v>
      </c>
      <c r="M2292" s="120">
        <f t="shared" si="1089"/>
        <v>1.0043006699999999</v>
      </c>
      <c r="N2292" s="120">
        <f t="shared" si="1090"/>
        <v>1.4744957257912945</v>
      </c>
      <c r="O2292" s="113">
        <f t="shared" si="1091"/>
        <v>1.48053444</v>
      </c>
      <c r="P2292" s="113">
        <f t="shared" si="1092"/>
        <v>1655.6337218199999</v>
      </c>
      <c r="Q2292" s="11">
        <f t="shared" si="1093"/>
        <v>0</v>
      </c>
      <c r="R2292" s="30">
        <f t="shared" si="1094"/>
        <v>0</v>
      </c>
      <c r="S2292" s="8">
        <f t="shared" si="1095"/>
        <v>0</v>
      </c>
      <c r="T2292" s="122">
        <f t="shared" si="1074"/>
        <v>0.13059999999999999</v>
      </c>
      <c r="U2292" s="121">
        <f t="shared" si="1096"/>
        <v>20</v>
      </c>
      <c r="V2292" s="121">
        <v>252</v>
      </c>
      <c r="W2292" s="120">
        <f t="shared" si="1097"/>
        <v>1.009789549</v>
      </c>
      <c r="X2292" s="113">
        <f t="shared" si="1077"/>
        <v>16.20790744</v>
      </c>
      <c r="Y2292" s="113">
        <f t="shared" si="1098"/>
        <v>0</v>
      </c>
      <c r="Z2292" s="125" t="str">
        <f t="shared" si="1075"/>
        <v>J=</v>
      </c>
      <c r="AA2292" s="118">
        <f t="shared" si="1076"/>
        <v>46440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>
        <f t="shared" si="1073"/>
        <v>46438</v>
      </c>
      <c r="B2293" s="113">
        <f t="shared" si="1080"/>
        <v>1672.9980431400002</v>
      </c>
      <c r="C2293" s="113">
        <f t="shared" si="1081"/>
        <v>1118.26761816</v>
      </c>
      <c r="D2293" s="114">
        <f t="shared" si="1082"/>
        <v>7245.38</v>
      </c>
      <c r="E2293" s="115">
        <f t="shared" si="1078"/>
        <v>7276.54</v>
      </c>
      <c r="F2293" s="116">
        <f t="shared" si="1079"/>
        <v>46376</v>
      </c>
      <c r="G2293" s="117">
        <f t="shared" si="1083"/>
        <v>4.3006716003852752E-3</v>
      </c>
      <c r="H2293" s="118">
        <f t="shared" si="1084"/>
        <v>46468</v>
      </c>
      <c r="I2293" s="118">
        <f t="shared" si="1085"/>
        <v>46440</v>
      </c>
      <c r="J2293" s="119">
        <f t="shared" si="1086"/>
        <v>21</v>
      </c>
      <c r="K2293" s="119">
        <f t="shared" si="1087"/>
        <v>21</v>
      </c>
      <c r="L2293" s="8">
        <f t="shared" si="1088"/>
        <v>1.0043006699999999</v>
      </c>
      <c r="M2293" s="120">
        <f t="shared" si="1089"/>
        <v>1.0043006699999999</v>
      </c>
      <c r="N2293" s="120">
        <f t="shared" si="1090"/>
        <v>1.4744957257912945</v>
      </c>
      <c r="O2293" s="113">
        <f t="shared" si="1091"/>
        <v>1.4808370399999999</v>
      </c>
      <c r="P2293" s="113">
        <f t="shared" si="1092"/>
        <v>1655.9721096000001</v>
      </c>
      <c r="Q2293" s="11">
        <f t="shared" si="1093"/>
        <v>0</v>
      </c>
      <c r="R2293" s="30">
        <f t="shared" si="1094"/>
        <v>0</v>
      </c>
      <c r="S2293" s="8">
        <f t="shared" si="1095"/>
        <v>0</v>
      </c>
      <c r="T2293" s="122">
        <f t="shared" si="1074"/>
        <v>0.13059999999999999</v>
      </c>
      <c r="U2293" s="121">
        <f t="shared" si="1096"/>
        <v>21</v>
      </c>
      <c r="V2293" s="121">
        <v>252</v>
      </c>
      <c r="W2293" s="120">
        <f t="shared" si="1097"/>
        <v>1.010281534</v>
      </c>
      <c r="X2293" s="113">
        <f t="shared" si="1077"/>
        <v>17.02593354</v>
      </c>
      <c r="Y2293" s="113">
        <f t="shared" si="1098"/>
        <v>0</v>
      </c>
      <c r="Z2293" s="125" t="str">
        <f t="shared" si="1075"/>
        <v>J=</v>
      </c>
      <c r="AA2293" s="118">
        <f t="shared" si="1076"/>
        <v>46440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>
        <f t="shared" si="1073"/>
        <v>46439</v>
      </c>
      <c r="B2294" s="113">
        <f t="shared" si="1080"/>
        <v>1672.9980431400002</v>
      </c>
      <c r="C2294" s="113">
        <f t="shared" si="1081"/>
        <v>1118.26761816</v>
      </c>
      <c r="D2294" s="114">
        <f t="shared" si="1082"/>
        <v>7245.38</v>
      </c>
      <c r="E2294" s="115">
        <f t="shared" si="1078"/>
        <v>7276.54</v>
      </c>
      <c r="F2294" s="116">
        <f t="shared" si="1079"/>
        <v>46376</v>
      </c>
      <c r="G2294" s="117">
        <f t="shared" si="1083"/>
        <v>4.3006716003852752E-3</v>
      </c>
      <c r="H2294" s="118">
        <f t="shared" si="1084"/>
        <v>46468</v>
      </c>
      <c r="I2294" s="118">
        <f t="shared" si="1085"/>
        <v>46440</v>
      </c>
      <c r="J2294" s="119">
        <f t="shared" si="1086"/>
        <v>21</v>
      </c>
      <c r="K2294" s="119">
        <f t="shared" si="1087"/>
        <v>21</v>
      </c>
      <c r="L2294" s="8">
        <f t="shared" si="1088"/>
        <v>1.0043006699999999</v>
      </c>
      <c r="M2294" s="120">
        <f t="shared" si="1089"/>
        <v>1.0043006699999999</v>
      </c>
      <c r="N2294" s="120">
        <f t="shared" si="1090"/>
        <v>1.4744957257912945</v>
      </c>
      <c r="O2294" s="113">
        <f t="shared" si="1091"/>
        <v>1.4808370399999999</v>
      </c>
      <c r="P2294" s="113">
        <f t="shared" si="1092"/>
        <v>1655.9721096000001</v>
      </c>
      <c r="Q2294" s="11">
        <f t="shared" si="1093"/>
        <v>0</v>
      </c>
      <c r="R2294" s="30">
        <f t="shared" si="1094"/>
        <v>0</v>
      </c>
      <c r="S2294" s="8">
        <f t="shared" si="1095"/>
        <v>0</v>
      </c>
      <c r="T2294" s="122">
        <f t="shared" si="1074"/>
        <v>0.13059999999999999</v>
      </c>
      <c r="U2294" s="121">
        <f t="shared" si="1096"/>
        <v>21</v>
      </c>
      <c r="V2294" s="121">
        <v>252</v>
      </c>
      <c r="W2294" s="120">
        <f t="shared" si="1097"/>
        <v>1.010281534</v>
      </c>
      <c r="X2294" s="113">
        <f t="shared" si="1077"/>
        <v>17.02593354</v>
      </c>
      <c r="Y2294" s="113">
        <f t="shared" si="1098"/>
        <v>0</v>
      </c>
      <c r="Z2294" s="125" t="str">
        <f t="shared" si="1075"/>
        <v>J=</v>
      </c>
      <c r="AA2294" s="118">
        <f t="shared" si="1076"/>
        <v>46440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>
        <f t="shared" si="1073"/>
        <v>46440</v>
      </c>
      <c r="B2295" s="113">
        <f t="shared" si="1080"/>
        <v>1672.9980431400002</v>
      </c>
      <c r="C2295" s="113">
        <f t="shared" si="1081"/>
        <v>1118.26761816</v>
      </c>
      <c r="D2295" s="114">
        <f t="shared" si="1082"/>
        <v>7245.38</v>
      </c>
      <c r="E2295" s="115">
        <f t="shared" si="1078"/>
        <v>7276.54</v>
      </c>
      <c r="F2295" s="116">
        <f t="shared" si="1079"/>
        <v>46376</v>
      </c>
      <c r="G2295" s="117">
        <f t="shared" si="1083"/>
        <v>4.3006716003852752E-3</v>
      </c>
      <c r="H2295" s="118">
        <f t="shared" si="1084"/>
        <v>46468</v>
      </c>
      <c r="I2295" s="118">
        <f t="shared" si="1085"/>
        <v>46440</v>
      </c>
      <c r="J2295" s="119">
        <f t="shared" si="1086"/>
        <v>21</v>
      </c>
      <c r="K2295" s="119">
        <f t="shared" si="1087"/>
        <v>21</v>
      </c>
      <c r="L2295" s="8">
        <f t="shared" si="1088"/>
        <v>1.0043006699999999</v>
      </c>
      <c r="M2295" s="120">
        <f t="shared" si="1089"/>
        <v>1.0043006699999999</v>
      </c>
      <c r="N2295" s="120">
        <f t="shared" si="1090"/>
        <v>1.4744957257912945</v>
      </c>
      <c r="O2295" s="113">
        <f t="shared" si="1091"/>
        <v>1.4808370399999999</v>
      </c>
      <c r="P2295" s="113">
        <f t="shared" si="1092"/>
        <v>1655.9721096000001</v>
      </c>
      <c r="Q2295" s="11">
        <f t="shared" si="1093"/>
        <v>75</v>
      </c>
      <c r="R2295" s="30">
        <f t="shared" si="1094"/>
        <v>0</v>
      </c>
      <c r="S2295" s="8">
        <f t="shared" si="1095"/>
        <v>0</v>
      </c>
      <c r="T2295" s="122">
        <f t="shared" si="1074"/>
        <v>0.13059999999999999</v>
      </c>
      <c r="U2295" s="121">
        <f t="shared" si="1096"/>
        <v>21</v>
      </c>
      <c r="V2295" s="121">
        <v>252</v>
      </c>
      <c r="W2295" s="120">
        <f t="shared" si="1097"/>
        <v>1.010281534</v>
      </c>
      <c r="X2295" s="113">
        <f t="shared" si="1077"/>
        <v>17.02593354</v>
      </c>
      <c r="Y2295" s="113">
        <f t="shared" si="1098"/>
        <v>17.02593354</v>
      </c>
      <c r="Z2295" s="125" t="str">
        <f t="shared" si="1075"/>
        <v>J=</v>
      </c>
      <c r="AA2295" s="118">
        <f t="shared" si="1076"/>
        <v>46440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>
        <f t="shared" si="1073"/>
        <v>46441</v>
      </c>
      <c r="B2296" s="113">
        <f t="shared" si="1080"/>
        <v>1657.1344507399999</v>
      </c>
      <c r="C2296" s="113">
        <f t="shared" si="1081"/>
        <v>1118.26761816</v>
      </c>
      <c r="D2296" s="114">
        <f t="shared" si="1082"/>
        <v>7245.38</v>
      </c>
      <c r="E2296" s="115">
        <f t="shared" si="1078"/>
        <v>7276.54</v>
      </c>
      <c r="F2296" s="116">
        <f t="shared" si="1079"/>
        <v>46409</v>
      </c>
      <c r="G2296" s="117">
        <f t="shared" si="1083"/>
        <v>4.3006716003852752E-3</v>
      </c>
      <c r="H2296" s="118">
        <f t="shared" si="1084"/>
        <v>46468</v>
      </c>
      <c r="I2296" s="118">
        <f t="shared" si="1085"/>
        <v>46468</v>
      </c>
      <c r="J2296" s="119">
        <f t="shared" si="1086"/>
        <v>20</v>
      </c>
      <c r="K2296" s="119">
        <f t="shared" si="1087"/>
        <v>1</v>
      </c>
      <c r="L2296" s="8">
        <f t="shared" si="1088"/>
        <v>1.0002145899999999</v>
      </c>
      <c r="M2296" s="120">
        <f t="shared" si="1089"/>
        <v>1.0043006699999999</v>
      </c>
      <c r="N2296" s="120">
        <f t="shared" si="1090"/>
        <v>1.4808370453243331</v>
      </c>
      <c r="O2296" s="113">
        <f t="shared" si="1091"/>
        <v>1.48115481</v>
      </c>
      <c r="P2296" s="113">
        <f t="shared" si="1092"/>
        <v>1656.3274615</v>
      </c>
      <c r="Q2296" s="11">
        <f t="shared" si="1093"/>
        <v>0</v>
      </c>
      <c r="R2296" s="30">
        <f t="shared" si="1094"/>
        <v>0</v>
      </c>
      <c r="S2296" s="8">
        <f t="shared" si="1095"/>
        <v>0</v>
      </c>
      <c r="T2296" s="122">
        <f t="shared" si="1074"/>
        <v>0.13059999999999999</v>
      </c>
      <c r="U2296" s="121">
        <f t="shared" si="1096"/>
        <v>1</v>
      </c>
      <c r="V2296" s="121">
        <v>252</v>
      </c>
      <c r="W2296" s="120">
        <f t="shared" si="1097"/>
        <v>1.000487216</v>
      </c>
      <c r="X2296" s="113">
        <f t="shared" si="1077"/>
        <v>0.80698924000000005</v>
      </c>
      <c r="Y2296" s="113">
        <f t="shared" si="1098"/>
        <v>0</v>
      </c>
      <c r="Z2296" s="125" t="str">
        <f t="shared" si="1075"/>
        <v>J=</v>
      </c>
      <c r="AA2296" s="118">
        <f t="shared" si="1076"/>
        <v>46468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>
        <f t="shared" si="1073"/>
        <v>46442</v>
      </c>
      <c r="B2297" s="113">
        <f t="shared" si="1080"/>
        <v>1658.2976203200001</v>
      </c>
      <c r="C2297" s="113">
        <f t="shared" si="1081"/>
        <v>1118.26761816</v>
      </c>
      <c r="D2297" s="114">
        <f t="shared" si="1082"/>
        <v>7245.38</v>
      </c>
      <c r="E2297" s="115">
        <f t="shared" si="1078"/>
        <v>7276.54</v>
      </c>
      <c r="F2297" s="116">
        <f t="shared" si="1079"/>
        <v>46409</v>
      </c>
      <c r="G2297" s="117">
        <f t="shared" si="1083"/>
        <v>4.3006716003852752E-3</v>
      </c>
      <c r="H2297" s="118">
        <f t="shared" si="1084"/>
        <v>46468</v>
      </c>
      <c r="I2297" s="118">
        <f t="shared" si="1085"/>
        <v>46468</v>
      </c>
      <c r="J2297" s="119">
        <f t="shared" si="1086"/>
        <v>20</v>
      </c>
      <c r="K2297" s="119">
        <f t="shared" si="1087"/>
        <v>2</v>
      </c>
      <c r="L2297" s="8">
        <f t="shared" si="1088"/>
        <v>1.0004292299999999</v>
      </c>
      <c r="M2297" s="120">
        <f t="shared" si="1089"/>
        <v>1.0043006699999999</v>
      </c>
      <c r="N2297" s="120">
        <f t="shared" si="1090"/>
        <v>1.4808370453243331</v>
      </c>
      <c r="O2297" s="113">
        <f t="shared" si="1091"/>
        <v>1.4814726600000001</v>
      </c>
      <c r="P2297" s="113">
        <f t="shared" si="1092"/>
        <v>1656.68290286</v>
      </c>
      <c r="Q2297" s="11">
        <f t="shared" si="1093"/>
        <v>0</v>
      </c>
      <c r="R2297" s="30">
        <f t="shared" si="1094"/>
        <v>0</v>
      </c>
      <c r="S2297" s="8">
        <f t="shared" si="1095"/>
        <v>0</v>
      </c>
      <c r="T2297" s="122">
        <f t="shared" si="1074"/>
        <v>0.13059999999999999</v>
      </c>
      <c r="U2297" s="121">
        <f t="shared" si="1096"/>
        <v>2</v>
      </c>
      <c r="V2297" s="121">
        <v>252</v>
      </c>
      <c r="W2297" s="120">
        <f t="shared" si="1097"/>
        <v>1.0009746690000001</v>
      </c>
      <c r="X2297" s="113">
        <f t="shared" si="1077"/>
        <v>1.61471746</v>
      </c>
      <c r="Y2297" s="113">
        <f t="shared" si="1098"/>
        <v>0</v>
      </c>
      <c r="Z2297" s="125" t="str">
        <f t="shared" si="1075"/>
        <v>J=</v>
      </c>
      <c r="AA2297" s="118">
        <f t="shared" si="1076"/>
        <v>46468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>
        <f t="shared" si="1073"/>
        <v>46443</v>
      </c>
      <c r="B2298" s="113">
        <f t="shared" si="1080"/>
        <v>1659.4616075500001</v>
      </c>
      <c r="C2298" s="113">
        <f t="shared" si="1081"/>
        <v>1118.26761816</v>
      </c>
      <c r="D2298" s="114">
        <f t="shared" si="1082"/>
        <v>7245.38</v>
      </c>
      <c r="E2298" s="115">
        <f t="shared" si="1078"/>
        <v>7276.54</v>
      </c>
      <c r="F2298" s="116">
        <f t="shared" si="1079"/>
        <v>46409</v>
      </c>
      <c r="G2298" s="117">
        <f t="shared" si="1083"/>
        <v>4.3006716003852752E-3</v>
      </c>
      <c r="H2298" s="118">
        <f t="shared" si="1084"/>
        <v>46468</v>
      </c>
      <c r="I2298" s="118">
        <f t="shared" si="1085"/>
        <v>46468</v>
      </c>
      <c r="J2298" s="119">
        <f t="shared" si="1086"/>
        <v>20</v>
      </c>
      <c r="K2298" s="119">
        <f t="shared" si="1087"/>
        <v>3</v>
      </c>
      <c r="L2298" s="8">
        <f t="shared" si="1088"/>
        <v>1.0006439199999999</v>
      </c>
      <c r="M2298" s="120">
        <f t="shared" si="1089"/>
        <v>1.0043006699999999</v>
      </c>
      <c r="N2298" s="120">
        <f t="shared" si="1090"/>
        <v>1.4808370453243331</v>
      </c>
      <c r="O2298" s="113">
        <f t="shared" si="1091"/>
        <v>1.48179058</v>
      </c>
      <c r="P2298" s="113">
        <f t="shared" si="1092"/>
        <v>1657.0384225</v>
      </c>
      <c r="Q2298" s="11">
        <f t="shared" si="1093"/>
        <v>0</v>
      </c>
      <c r="R2298" s="30">
        <f t="shared" si="1094"/>
        <v>0</v>
      </c>
      <c r="S2298" s="8">
        <f t="shared" si="1095"/>
        <v>0</v>
      </c>
      <c r="T2298" s="122">
        <f t="shared" si="1074"/>
        <v>0.13059999999999999</v>
      </c>
      <c r="U2298" s="121">
        <f t="shared" si="1096"/>
        <v>3</v>
      </c>
      <c r="V2298" s="121">
        <v>252</v>
      </c>
      <c r="W2298" s="120">
        <f t="shared" si="1097"/>
        <v>1.001462359</v>
      </c>
      <c r="X2298" s="113">
        <f t="shared" si="1077"/>
        <v>2.4231850499999998</v>
      </c>
      <c r="Y2298" s="113">
        <f t="shared" si="1098"/>
        <v>0</v>
      </c>
      <c r="Z2298" s="125" t="str">
        <f t="shared" si="1075"/>
        <v>J=</v>
      </c>
      <c r="AA2298" s="118">
        <f t="shared" si="1076"/>
        <v>46468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>
        <f t="shared" si="1073"/>
        <v>46444</v>
      </c>
      <c r="B2299" s="113">
        <f t="shared" si="1080"/>
        <v>1660.6264048800001</v>
      </c>
      <c r="C2299" s="113">
        <f t="shared" si="1081"/>
        <v>1118.26761816</v>
      </c>
      <c r="D2299" s="114">
        <f t="shared" si="1082"/>
        <v>7245.38</v>
      </c>
      <c r="E2299" s="115">
        <f t="shared" si="1078"/>
        <v>7276.54</v>
      </c>
      <c r="F2299" s="116">
        <f t="shared" si="1079"/>
        <v>46409</v>
      </c>
      <c r="G2299" s="117">
        <f t="shared" si="1083"/>
        <v>4.3006716003852752E-3</v>
      </c>
      <c r="H2299" s="118">
        <f t="shared" si="1084"/>
        <v>46468</v>
      </c>
      <c r="I2299" s="118">
        <f t="shared" si="1085"/>
        <v>46468</v>
      </c>
      <c r="J2299" s="119">
        <f t="shared" si="1086"/>
        <v>20</v>
      </c>
      <c r="K2299" s="119">
        <f t="shared" si="1087"/>
        <v>4</v>
      </c>
      <c r="L2299" s="8">
        <f t="shared" si="1088"/>
        <v>1.0008586500000001</v>
      </c>
      <c r="M2299" s="120">
        <f t="shared" si="1089"/>
        <v>1.0043006699999999</v>
      </c>
      <c r="N2299" s="120">
        <f t="shared" si="1090"/>
        <v>1.4808370453243331</v>
      </c>
      <c r="O2299" s="113">
        <f t="shared" si="1091"/>
        <v>1.4821085599999999</v>
      </c>
      <c r="P2299" s="113">
        <f t="shared" si="1092"/>
        <v>1657.3940092400001</v>
      </c>
      <c r="Q2299" s="11">
        <f t="shared" si="1093"/>
        <v>0</v>
      </c>
      <c r="R2299" s="30">
        <f t="shared" si="1094"/>
        <v>0</v>
      </c>
      <c r="S2299" s="8">
        <f t="shared" si="1095"/>
        <v>0</v>
      </c>
      <c r="T2299" s="122">
        <f t="shared" si="1074"/>
        <v>0.13059999999999999</v>
      </c>
      <c r="U2299" s="121">
        <f t="shared" si="1096"/>
        <v>4</v>
      </c>
      <c r="V2299" s="121">
        <v>252</v>
      </c>
      <c r="W2299" s="120">
        <f t="shared" si="1097"/>
        <v>1.001950288</v>
      </c>
      <c r="X2299" s="113">
        <f t="shared" si="1077"/>
        <v>3.23239564</v>
      </c>
      <c r="Y2299" s="113">
        <f t="shared" si="1098"/>
        <v>0</v>
      </c>
      <c r="Z2299" s="125" t="str">
        <f t="shared" si="1075"/>
        <v>J=</v>
      </c>
      <c r="AA2299" s="118">
        <f t="shared" si="1076"/>
        <v>46468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>
        <f t="shared" si="1073"/>
        <v>46445</v>
      </c>
      <c r="B2300" s="113">
        <f t="shared" si="1080"/>
        <v>1661.7920317899998</v>
      </c>
      <c r="C2300" s="113">
        <f t="shared" si="1081"/>
        <v>1118.26761816</v>
      </c>
      <c r="D2300" s="114">
        <f t="shared" si="1082"/>
        <v>7245.38</v>
      </c>
      <c r="E2300" s="115">
        <f t="shared" si="1078"/>
        <v>7276.54</v>
      </c>
      <c r="F2300" s="116">
        <f t="shared" si="1079"/>
        <v>46409</v>
      </c>
      <c r="G2300" s="117">
        <f t="shared" si="1083"/>
        <v>4.3006716003852752E-3</v>
      </c>
      <c r="H2300" s="118">
        <f t="shared" si="1084"/>
        <v>46468</v>
      </c>
      <c r="I2300" s="118">
        <f t="shared" si="1085"/>
        <v>46468</v>
      </c>
      <c r="J2300" s="119">
        <f t="shared" si="1086"/>
        <v>20</v>
      </c>
      <c r="K2300" s="119">
        <f t="shared" si="1087"/>
        <v>5</v>
      </c>
      <c r="L2300" s="8">
        <f t="shared" si="1088"/>
        <v>1.0010734299999999</v>
      </c>
      <c r="M2300" s="120">
        <f t="shared" si="1089"/>
        <v>1.0043006699999999</v>
      </c>
      <c r="N2300" s="120">
        <f t="shared" si="1090"/>
        <v>1.4808370453243331</v>
      </c>
      <c r="O2300" s="113">
        <f t="shared" si="1091"/>
        <v>1.48242662</v>
      </c>
      <c r="P2300" s="113">
        <f t="shared" si="1092"/>
        <v>1657.7496854399999</v>
      </c>
      <c r="Q2300" s="11">
        <f t="shared" si="1093"/>
        <v>0</v>
      </c>
      <c r="R2300" s="30">
        <f t="shared" si="1094"/>
        <v>0</v>
      </c>
      <c r="S2300" s="8">
        <f t="shared" si="1095"/>
        <v>0</v>
      </c>
      <c r="T2300" s="122">
        <f t="shared" si="1074"/>
        <v>0.13059999999999999</v>
      </c>
      <c r="U2300" s="121">
        <f t="shared" si="1096"/>
        <v>5</v>
      </c>
      <c r="V2300" s="121">
        <v>252</v>
      </c>
      <c r="W2300" s="120">
        <f t="shared" si="1097"/>
        <v>1.002438454</v>
      </c>
      <c r="X2300" s="113">
        <f t="shared" si="1077"/>
        <v>4.0423463499999999</v>
      </c>
      <c r="Y2300" s="113">
        <f t="shared" si="1098"/>
        <v>0</v>
      </c>
      <c r="Z2300" s="125" t="str">
        <f t="shared" si="1075"/>
        <v>J=</v>
      </c>
      <c r="AA2300" s="118">
        <f t="shared" si="1076"/>
        <v>46468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>
        <f t="shared" si="1073"/>
        <v>46446</v>
      </c>
      <c r="B2301" s="113">
        <f t="shared" si="1080"/>
        <v>1661.7920317899998</v>
      </c>
      <c r="C2301" s="113">
        <f t="shared" si="1081"/>
        <v>1118.26761816</v>
      </c>
      <c r="D2301" s="114">
        <f t="shared" si="1082"/>
        <v>7245.38</v>
      </c>
      <c r="E2301" s="115">
        <f t="shared" si="1078"/>
        <v>7276.54</v>
      </c>
      <c r="F2301" s="116">
        <f t="shared" si="1079"/>
        <v>46409</v>
      </c>
      <c r="G2301" s="117">
        <f t="shared" si="1083"/>
        <v>4.3006716003852752E-3</v>
      </c>
      <c r="H2301" s="118">
        <f t="shared" si="1084"/>
        <v>46468</v>
      </c>
      <c r="I2301" s="118">
        <f t="shared" si="1085"/>
        <v>46468</v>
      </c>
      <c r="J2301" s="119">
        <f t="shared" si="1086"/>
        <v>20</v>
      </c>
      <c r="K2301" s="119">
        <f t="shared" si="1087"/>
        <v>5</v>
      </c>
      <c r="L2301" s="8">
        <f t="shared" si="1088"/>
        <v>1.0010734299999999</v>
      </c>
      <c r="M2301" s="120">
        <f t="shared" si="1089"/>
        <v>1.0043006699999999</v>
      </c>
      <c r="N2301" s="120">
        <f t="shared" si="1090"/>
        <v>1.4808370453243331</v>
      </c>
      <c r="O2301" s="113">
        <f t="shared" si="1091"/>
        <v>1.48242662</v>
      </c>
      <c r="P2301" s="113">
        <f t="shared" si="1092"/>
        <v>1657.7496854399999</v>
      </c>
      <c r="Q2301" s="11">
        <f t="shared" si="1093"/>
        <v>0</v>
      </c>
      <c r="R2301" s="30">
        <f t="shared" si="1094"/>
        <v>0</v>
      </c>
      <c r="S2301" s="8">
        <f t="shared" si="1095"/>
        <v>0</v>
      </c>
      <c r="T2301" s="122">
        <f t="shared" si="1074"/>
        <v>0.13059999999999999</v>
      </c>
      <c r="U2301" s="121">
        <f t="shared" si="1096"/>
        <v>5</v>
      </c>
      <c r="V2301" s="121">
        <v>252</v>
      </c>
      <c r="W2301" s="120">
        <f t="shared" si="1097"/>
        <v>1.002438454</v>
      </c>
      <c r="X2301" s="113">
        <f t="shared" si="1077"/>
        <v>4.0423463499999999</v>
      </c>
      <c r="Y2301" s="113">
        <f t="shared" si="1098"/>
        <v>0</v>
      </c>
      <c r="Z2301" s="125" t="str">
        <f t="shared" si="1075"/>
        <v>J=</v>
      </c>
      <c r="AA2301" s="118">
        <f t="shared" si="1076"/>
        <v>46468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>
        <f t="shared" si="1073"/>
        <v>46447</v>
      </c>
      <c r="B2302" s="113">
        <f t="shared" si="1080"/>
        <v>1661.7920317899998</v>
      </c>
      <c r="C2302" s="113">
        <f t="shared" si="1081"/>
        <v>1118.26761816</v>
      </c>
      <c r="D2302" s="114">
        <f t="shared" si="1082"/>
        <v>7245.38</v>
      </c>
      <c r="E2302" s="115">
        <f t="shared" si="1078"/>
        <v>7276.54</v>
      </c>
      <c r="F2302" s="116">
        <f t="shared" si="1079"/>
        <v>46409</v>
      </c>
      <c r="G2302" s="117">
        <f t="shared" si="1083"/>
        <v>4.3006716003852752E-3</v>
      </c>
      <c r="H2302" s="118">
        <f t="shared" si="1084"/>
        <v>46468</v>
      </c>
      <c r="I2302" s="118">
        <f t="shared" si="1085"/>
        <v>46468</v>
      </c>
      <c r="J2302" s="119">
        <f t="shared" si="1086"/>
        <v>20</v>
      </c>
      <c r="K2302" s="119">
        <f t="shared" si="1087"/>
        <v>5</v>
      </c>
      <c r="L2302" s="8">
        <f t="shared" si="1088"/>
        <v>1.0010734299999999</v>
      </c>
      <c r="M2302" s="120">
        <f t="shared" si="1089"/>
        <v>1.0043006699999999</v>
      </c>
      <c r="N2302" s="120">
        <f t="shared" si="1090"/>
        <v>1.4808370453243331</v>
      </c>
      <c r="O2302" s="113">
        <f t="shared" si="1091"/>
        <v>1.48242662</v>
      </c>
      <c r="P2302" s="113">
        <f t="shared" si="1092"/>
        <v>1657.7496854399999</v>
      </c>
      <c r="Q2302" s="11">
        <f t="shared" si="1093"/>
        <v>0</v>
      </c>
      <c r="R2302" s="30">
        <f t="shared" si="1094"/>
        <v>0</v>
      </c>
      <c r="S2302" s="8">
        <f t="shared" si="1095"/>
        <v>0</v>
      </c>
      <c r="T2302" s="122">
        <f t="shared" si="1074"/>
        <v>0.13059999999999999</v>
      </c>
      <c r="U2302" s="121">
        <f t="shared" si="1096"/>
        <v>5</v>
      </c>
      <c r="V2302" s="121">
        <v>252</v>
      </c>
      <c r="W2302" s="120">
        <f t="shared" si="1097"/>
        <v>1.002438454</v>
      </c>
      <c r="X2302" s="113">
        <f t="shared" si="1077"/>
        <v>4.0423463499999999</v>
      </c>
      <c r="Y2302" s="113">
        <f t="shared" si="1098"/>
        <v>0</v>
      </c>
      <c r="Z2302" s="125" t="str">
        <f t="shared" si="1075"/>
        <v>J=</v>
      </c>
      <c r="AA2302" s="118">
        <f t="shared" si="1076"/>
        <v>46468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>
        <f t="shared" si="1073"/>
        <v>46448</v>
      </c>
      <c r="B2303" s="113">
        <f t="shared" si="1080"/>
        <v>1662.9584662100001</v>
      </c>
      <c r="C2303" s="113">
        <f t="shared" si="1081"/>
        <v>1118.26761816</v>
      </c>
      <c r="D2303" s="114">
        <f t="shared" si="1082"/>
        <v>7245.38</v>
      </c>
      <c r="E2303" s="115">
        <f t="shared" si="1078"/>
        <v>7276.54</v>
      </c>
      <c r="F2303" s="116">
        <f t="shared" si="1079"/>
        <v>46409</v>
      </c>
      <c r="G2303" s="117">
        <f t="shared" si="1083"/>
        <v>4.3006716003852752E-3</v>
      </c>
      <c r="H2303" s="118">
        <f t="shared" si="1084"/>
        <v>46468</v>
      </c>
      <c r="I2303" s="118">
        <f t="shared" si="1085"/>
        <v>46468</v>
      </c>
      <c r="J2303" s="119">
        <f t="shared" si="1086"/>
        <v>20</v>
      </c>
      <c r="K2303" s="119">
        <f t="shared" si="1087"/>
        <v>6</v>
      </c>
      <c r="L2303" s="8">
        <f t="shared" si="1088"/>
        <v>1.0012882599999999</v>
      </c>
      <c r="M2303" s="120">
        <f t="shared" si="1089"/>
        <v>1.0043006699999999</v>
      </c>
      <c r="N2303" s="120">
        <f t="shared" si="1090"/>
        <v>1.4808370453243331</v>
      </c>
      <c r="O2303" s="113">
        <f t="shared" si="1091"/>
        <v>1.48274474</v>
      </c>
      <c r="P2303" s="113">
        <f t="shared" si="1092"/>
        <v>1658.1054287300001</v>
      </c>
      <c r="Q2303" s="11">
        <f t="shared" si="1093"/>
        <v>0</v>
      </c>
      <c r="R2303" s="30">
        <f t="shared" si="1094"/>
        <v>0</v>
      </c>
      <c r="S2303" s="8">
        <f t="shared" si="1095"/>
        <v>0</v>
      </c>
      <c r="T2303" s="122">
        <f t="shared" si="1074"/>
        <v>0.13059999999999999</v>
      </c>
      <c r="U2303" s="121">
        <f t="shared" si="1096"/>
        <v>6</v>
      </c>
      <c r="V2303" s="121">
        <v>252</v>
      </c>
      <c r="W2303" s="120">
        <f t="shared" si="1097"/>
        <v>1.0029268570000001</v>
      </c>
      <c r="X2303" s="113">
        <f t="shared" si="1077"/>
        <v>4.8530374800000002</v>
      </c>
      <c r="Y2303" s="113">
        <f t="shared" si="1098"/>
        <v>0</v>
      </c>
      <c r="Z2303" s="125" t="str">
        <f t="shared" si="1075"/>
        <v>J=</v>
      </c>
      <c r="AA2303" s="118">
        <f t="shared" si="1076"/>
        <v>46468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>
        <f t="shared" si="1073"/>
        <v>46449</v>
      </c>
      <c r="B2304" s="113">
        <f t="shared" si="1080"/>
        <v>1664.12572305</v>
      </c>
      <c r="C2304" s="113">
        <f t="shared" si="1081"/>
        <v>1118.26761816</v>
      </c>
      <c r="D2304" s="114">
        <f t="shared" si="1082"/>
        <v>7245.38</v>
      </c>
      <c r="E2304" s="115">
        <f t="shared" si="1078"/>
        <v>7276.54</v>
      </c>
      <c r="F2304" s="116">
        <f t="shared" si="1079"/>
        <v>46409</v>
      </c>
      <c r="G2304" s="117">
        <f t="shared" si="1083"/>
        <v>4.3006716003852752E-3</v>
      </c>
      <c r="H2304" s="118">
        <f t="shared" si="1084"/>
        <v>46468</v>
      </c>
      <c r="I2304" s="118">
        <f t="shared" si="1085"/>
        <v>46468</v>
      </c>
      <c r="J2304" s="119">
        <f t="shared" si="1086"/>
        <v>20</v>
      </c>
      <c r="K2304" s="119">
        <f t="shared" si="1087"/>
        <v>7</v>
      </c>
      <c r="L2304" s="8">
        <f t="shared" si="1088"/>
        <v>1.0015031299999999</v>
      </c>
      <c r="M2304" s="120">
        <f t="shared" si="1089"/>
        <v>1.0043006699999999</v>
      </c>
      <c r="N2304" s="120">
        <f t="shared" si="1090"/>
        <v>1.4808370453243331</v>
      </c>
      <c r="O2304" s="113">
        <f t="shared" si="1091"/>
        <v>1.48306293</v>
      </c>
      <c r="P2304" s="113">
        <f t="shared" si="1092"/>
        <v>1658.46125031</v>
      </c>
      <c r="Q2304" s="11">
        <f t="shared" si="1093"/>
        <v>0</v>
      </c>
      <c r="R2304" s="30">
        <f t="shared" si="1094"/>
        <v>0</v>
      </c>
      <c r="S2304" s="8">
        <f t="shared" si="1095"/>
        <v>0</v>
      </c>
      <c r="T2304" s="122">
        <f t="shared" si="1074"/>
        <v>0.13059999999999999</v>
      </c>
      <c r="U2304" s="121">
        <f t="shared" si="1096"/>
        <v>7</v>
      </c>
      <c r="V2304" s="121">
        <v>252</v>
      </c>
      <c r="W2304" s="120">
        <f t="shared" si="1097"/>
        <v>1.0034154989999999</v>
      </c>
      <c r="X2304" s="113">
        <f t="shared" si="1077"/>
        <v>5.6644727399999999</v>
      </c>
      <c r="Y2304" s="113">
        <f t="shared" si="1098"/>
        <v>0</v>
      </c>
      <c r="Z2304" s="125" t="str">
        <f t="shared" si="1075"/>
        <v>J=</v>
      </c>
      <c r="AA2304" s="118">
        <f t="shared" si="1076"/>
        <v>46468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>
        <f t="shared" si="1073"/>
        <v>46450</v>
      </c>
      <c r="B2305" s="113">
        <f t="shared" si="1080"/>
        <v>1665.293801</v>
      </c>
      <c r="C2305" s="113">
        <f t="shared" si="1081"/>
        <v>1118.26761816</v>
      </c>
      <c r="D2305" s="114">
        <f t="shared" si="1082"/>
        <v>7245.38</v>
      </c>
      <c r="E2305" s="115">
        <f t="shared" si="1078"/>
        <v>7276.54</v>
      </c>
      <c r="F2305" s="116">
        <f t="shared" si="1079"/>
        <v>46409</v>
      </c>
      <c r="G2305" s="117">
        <f t="shared" si="1083"/>
        <v>4.3006716003852752E-3</v>
      </c>
      <c r="H2305" s="118">
        <f t="shared" si="1084"/>
        <v>46468</v>
      </c>
      <c r="I2305" s="118">
        <f t="shared" si="1085"/>
        <v>46468</v>
      </c>
      <c r="J2305" s="119">
        <f t="shared" si="1086"/>
        <v>20</v>
      </c>
      <c r="K2305" s="119">
        <f t="shared" si="1087"/>
        <v>8</v>
      </c>
      <c r="L2305" s="8">
        <f t="shared" si="1088"/>
        <v>1.00171805</v>
      </c>
      <c r="M2305" s="120">
        <f t="shared" si="1089"/>
        <v>1.0043006699999999</v>
      </c>
      <c r="N2305" s="120">
        <f t="shared" si="1090"/>
        <v>1.4808370453243331</v>
      </c>
      <c r="O2305" s="113">
        <f t="shared" si="1091"/>
        <v>1.48338119</v>
      </c>
      <c r="P2305" s="113">
        <f t="shared" si="1092"/>
        <v>1658.81715016</v>
      </c>
      <c r="Q2305" s="11">
        <f t="shared" si="1093"/>
        <v>0</v>
      </c>
      <c r="R2305" s="30">
        <f t="shared" si="1094"/>
        <v>0</v>
      </c>
      <c r="S2305" s="8">
        <f t="shared" si="1095"/>
        <v>0</v>
      </c>
      <c r="T2305" s="122">
        <f t="shared" si="1074"/>
        <v>0.13059999999999999</v>
      </c>
      <c r="U2305" s="121">
        <f t="shared" si="1096"/>
        <v>8</v>
      </c>
      <c r="V2305" s="121">
        <v>252</v>
      </c>
      <c r="W2305" s="120">
        <f t="shared" si="1097"/>
        <v>1.003904379</v>
      </c>
      <c r="X2305" s="113">
        <f t="shared" si="1077"/>
        <v>6.4766508399999996</v>
      </c>
      <c r="Y2305" s="113">
        <f t="shared" si="1098"/>
        <v>0</v>
      </c>
      <c r="Z2305" s="125" t="str">
        <f t="shared" si="1075"/>
        <v>J=</v>
      </c>
      <c r="AA2305" s="118">
        <f t="shared" si="1076"/>
        <v>46468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>
        <f t="shared" si="1073"/>
        <v>46451</v>
      </c>
      <c r="B2306" s="113">
        <f t="shared" si="1080"/>
        <v>1666.4626892200001</v>
      </c>
      <c r="C2306" s="113">
        <f t="shared" si="1081"/>
        <v>1118.26761816</v>
      </c>
      <c r="D2306" s="114">
        <f t="shared" si="1082"/>
        <v>7245.38</v>
      </c>
      <c r="E2306" s="115">
        <f t="shared" si="1078"/>
        <v>7276.54</v>
      </c>
      <c r="F2306" s="116">
        <f t="shared" si="1079"/>
        <v>46409</v>
      </c>
      <c r="G2306" s="117">
        <f t="shared" si="1083"/>
        <v>4.3006716003852752E-3</v>
      </c>
      <c r="H2306" s="118">
        <f t="shared" si="1084"/>
        <v>46468</v>
      </c>
      <c r="I2306" s="118">
        <f t="shared" si="1085"/>
        <v>46468</v>
      </c>
      <c r="J2306" s="119">
        <f t="shared" si="1086"/>
        <v>20</v>
      </c>
      <c r="K2306" s="119">
        <f t="shared" si="1087"/>
        <v>9</v>
      </c>
      <c r="L2306" s="8">
        <f t="shared" si="1088"/>
        <v>1.0019330099999999</v>
      </c>
      <c r="M2306" s="120">
        <f t="shared" si="1089"/>
        <v>1.0043006699999999</v>
      </c>
      <c r="N2306" s="120">
        <f t="shared" si="1090"/>
        <v>1.4808370453243331</v>
      </c>
      <c r="O2306" s="113">
        <f t="shared" si="1091"/>
        <v>1.4836995100000001</v>
      </c>
      <c r="P2306" s="113">
        <f t="shared" si="1092"/>
        <v>1659.17311711</v>
      </c>
      <c r="Q2306" s="11">
        <f t="shared" si="1093"/>
        <v>0</v>
      </c>
      <c r="R2306" s="30">
        <f t="shared" si="1094"/>
        <v>0</v>
      </c>
      <c r="S2306" s="8">
        <f t="shared" si="1095"/>
        <v>0</v>
      </c>
      <c r="T2306" s="122">
        <f t="shared" si="1074"/>
        <v>0.13059999999999999</v>
      </c>
      <c r="U2306" s="121">
        <f t="shared" si="1096"/>
        <v>9</v>
      </c>
      <c r="V2306" s="121">
        <v>252</v>
      </c>
      <c r="W2306" s="120">
        <f t="shared" si="1097"/>
        <v>1.0043934969999999</v>
      </c>
      <c r="X2306" s="113">
        <f t="shared" si="1077"/>
        <v>7.2895721099999999</v>
      </c>
      <c r="Y2306" s="113">
        <f t="shared" si="1098"/>
        <v>0</v>
      </c>
      <c r="Z2306" s="125" t="str">
        <f t="shared" si="1075"/>
        <v>J=</v>
      </c>
      <c r="AA2306" s="118">
        <f t="shared" si="1076"/>
        <v>46468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>
        <f t="shared" si="1073"/>
        <v>46452</v>
      </c>
      <c r="B2307" s="113">
        <f t="shared" si="1080"/>
        <v>1667.6324105200001</v>
      </c>
      <c r="C2307" s="113">
        <f t="shared" si="1081"/>
        <v>1118.26761816</v>
      </c>
      <c r="D2307" s="114">
        <f t="shared" si="1082"/>
        <v>7245.38</v>
      </c>
      <c r="E2307" s="115">
        <f t="shared" si="1078"/>
        <v>7276.54</v>
      </c>
      <c r="F2307" s="116">
        <f t="shared" si="1079"/>
        <v>46409</v>
      </c>
      <c r="G2307" s="117">
        <f t="shared" si="1083"/>
        <v>4.3006716003852752E-3</v>
      </c>
      <c r="H2307" s="118">
        <f t="shared" si="1084"/>
        <v>46468</v>
      </c>
      <c r="I2307" s="118">
        <f t="shared" si="1085"/>
        <v>46468</v>
      </c>
      <c r="J2307" s="119">
        <f t="shared" si="1086"/>
        <v>20</v>
      </c>
      <c r="K2307" s="119">
        <f t="shared" si="1087"/>
        <v>10</v>
      </c>
      <c r="L2307" s="8">
        <f t="shared" si="1088"/>
        <v>1.0021480199999999</v>
      </c>
      <c r="M2307" s="120">
        <f t="shared" si="1089"/>
        <v>1.0043006699999999</v>
      </c>
      <c r="N2307" s="120">
        <f t="shared" si="1090"/>
        <v>1.4808370453243331</v>
      </c>
      <c r="O2307" s="113">
        <f t="shared" si="1091"/>
        <v>1.4840179099999999</v>
      </c>
      <c r="P2307" s="113">
        <f t="shared" si="1092"/>
        <v>1659.5291735200001</v>
      </c>
      <c r="Q2307" s="11">
        <f t="shared" si="1093"/>
        <v>0</v>
      </c>
      <c r="R2307" s="30">
        <f t="shared" si="1094"/>
        <v>0</v>
      </c>
      <c r="S2307" s="8">
        <f t="shared" si="1095"/>
        <v>0</v>
      </c>
      <c r="T2307" s="122">
        <f t="shared" si="1074"/>
        <v>0.13059999999999999</v>
      </c>
      <c r="U2307" s="121">
        <f t="shared" si="1096"/>
        <v>10</v>
      </c>
      <c r="V2307" s="121">
        <v>252</v>
      </c>
      <c r="W2307" s="120">
        <f t="shared" si="1097"/>
        <v>1.004882853</v>
      </c>
      <c r="X2307" s="113">
        <f t="shared" si="1077"/>
        <v>8.103237</v>
      </c>
      <c r="Y2307" s="113">
        <f t="shared" si="1098"/>
        <v>0</v>
      </c>
      <c r="Z2307" s="125" t="str">
        <f t="shared" si="1075"/>
        <v>J=</v>
      </c>
      <c r="AA2307" s="118">
        <f t="shared" si="1076"/>
        <v>46468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>
        <f t="shared" si="1073"/>
        <v>46453</v>
      </c>
      <c r="B2308" s="113">
        <f t="shared" si="1080"/>
        <v>1667.6324105200001</v>
      </c>
      <c r="C2308" s="113">
        <f t="shared" si="1081"/>
        <v>1118.26761816</v>
      </c>
      <c r="D2308" s="114">
        <f t="shared" si="1082"/>
        <v>7245.38</v>
      </c>
      <c r="E2308" s="115">
        <f t="shared" si="1078"/>
        <v>7276.54</v>
      </c>
      <c r="F2308" s="116">
        <f t="shared" si="1079"/>
        <v>46409</v>
      </c>
      <c r="G2308" s="117">
        <f t="shared" si="1083"/>
        <v>4.3006716003852752E-3</v>
      </c>
      <c r="H2308" s="118">
        <f t="shared" si="1084"/>
        <v>46468</v>
      </c>
      <c r="I2308" s="118">
        <f t="shared" si="1085"/>
        <v>46468</v>
      </c>
      <c r="J2308" s="119">
        <f t="shared" si="1086"/>
        <v>20</v>
      </c>
      <c r="K2308" s="119">
        <f t="shared" si="1087"/>
        <v>10</v>
      </c>
      <c r="L2308" s="8">
        <f t="shared" si="1088"/>
        <v>1.0021480199999999</v>
      </c>
      <c r="M2308" s="120">
        <f t="shared" si="1089"/>
        <v>1.0043006699999999</v>
      </c>
      <c r="N2308" s="120">
        <f t="shared" si="1090"/>
        <v>1.4808370453243331</v>
      </c>
      <c r="O2308" s="113">
        <f t="shared" si="1091"/>
        <v>1.4840179099999999</v>
      </c>
      <c r="P2308" s="113">
        <f t="shared" si="1092"/>
        <v>1659.5291735200001</v>
      </c>
      <c r="Q2308" s="11">
        <f t="shared" si="1093"/>
        <v>0</v>
      </c>
      <c r="R2308" s="30">
        <f t="shared" si="1094"/>
        <v>0</v>
      </c>
      <c r="S2308" s="8">
        <f t="shared" si="1095"/>
        <v>0</v>
      </c>
      <c r="T2308" s="122">
        <f t="shared" si="1074"/>
        <v>0.13059999999999999</v>
      </c>
      <c r="U2308" s="121">
        <f t="shared" si="1096"/>
        <v>10</v>
      </c>
      <c r="V2308" s="121">
        <v>252</v>
      </c>
      <c r="W2308" s="120">
        <f t="shared" si="1097"/>
        <v>1.004882853</v>
      </c>
      <c r="X2308" s="113">
        <f t="shared" si="1077"/>
        <v>8.103237</v>
      </c>
      <c r="Y2308" s="113">
        <f t="shared" si="1098"/>
        <v>0</v>
      </c>
      <c r="Z2308" s="125" t="str">
        <f t="shared" si="1075"/>
        <v>J=</v>
      </c>
      <c r="AA2308" s="118">
        <f t="shared" si="1076"/>
        <v>46468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>
        <f t="shared" si="1073"/>
        <v>46454</v>
      </c>
      <c r="B2309" s="113">
        <f t="shared" si="1080"/>
        <v>1667.6324105200001</v>
      </c>
      <c r="C2309" s="113">
        <f t="shared" si="1081"/>
        <v>1118.26761816</v>
      </c>
      <c r="D2309" s="114">
        <f t="shared" si="1082"/>
        <v>7245.38</v>
      </c>
      <c r="E2309" s="115">
        <f t="shared" si="1078"/>
        <v>7276.54</v>
      </c>
      <c r="F2309" s="116">
        <f t="shared" si="1079"/>
        <v>46409</v>
      </c>
      <c r="G2309" s="117">
        <f t="shared" si="1083"/>
        <v>4.3006716003852752E-3</v>
      </c>
      <c r="H2309" s="118">
        <f t="shared" si="1084"/>
        <v>46468</v>
      </c>
      <c r="I2309" s="118">
        <f t="shared" si="1085"/>
        <v>46468</v>
      </c>
      <c r="J2309" s="119">
        <f t="shared" si="1086"/>
        <v>20</v>
      </c>
      <c r="K2309" s="119">
        <f t="shared" si="1087"/>
        <v>10</v>
      </c>
      <c r="L2309" s="8">
        <f t="shared" si="1088"/>
        <v>1.0021480199999999</v>
      </c>
      <c r="M2309" s="120">
        <f t="shared" si="1089"/>
        <v>1.0043006699999999</v>
      </c>
      <c r="N2309" s="120">
        <f t="shared" si="1090"/>
        <v>1.4808370453243331</v>
      </c>
      <c r="O2309" s="113">
        <f t="shared" si="1091"/>
        <v>1.4840179099999999</v>
      </c>
      <c r="P2309" s="113">
        <f t="shared" si="1092"/>
        <v>1659.5291735200001</v>
      </c>
      <c r="Q2309" s="11">
        <f t="shared" si="1093"/>
        <v>0</v>
      </c>
      <c r="R2309" s="30">
        <f t="shared" si="1094"/>
        <v>0</v>
      </c>
      <c r="S2309" s="8">
        <f t="shared" si="1095"/>
        <v>0</v>
      </c>
      <c r="T2309" s="122">
        <f t="shared" si="1074"/>
        <v>0.13059999999999999</v>
      </c>
      <c r="U2309" s="121">
        <f t="shared" si="1096"/>
        <v>10</v>
      </c>
      <c r="V2309" s="121">
        <v>252</v>
      </c>
      <c r="W2309" s="120">
        <f t="shared" si="1097"/>
        <v>1.004882853</v>
      </c>
      <c r="X2309" s="113">
        <f t="shared" si="1077"/>
        <v>8.103237</v>
      </c>
      <c r="Y2309" s="113">
        <f t="shared" si="1098"/>
        <v>0</v>
      </c>
      <c r="Z2309" s="125" t="str">
        <f t="shared" si="1075"/>
        <v>J=</v>
      </c>
      <c r="AA2309" s="118">
        <f t="shared" si="1076"/>
        <v>46468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>
        <f t="shared" si="1073"/>
        <v>46455</v>
      </c>
      <c r="B2310" s="113">
        <f t="shared" si="1080"/>
        <v>1668.8029557099999</v>
      </c>
      <c r="C2310" s="113">
        <f t="shared" si="1081"/>
        <v>1118.26761816</v>
      </c>
      <c r="D2310" s="114">
        <f t="shared" si="1082"/>
        <v>7245.38</v>
      </c>
      <c r="E2310" s="115">
        <f t="shared" si="1078"/>
        <v>7276.54</v>
      </c>
      <c r="F2310" s="116">
        <f t="shared" si="1079"/>
        <v>46409</v>
      </c>
      <c r="G2310" s="117">
        <f t="shared" si="1083"/>
        <v>4.3006716003852752E-3</v>
      </c>
      <c r="H2310" s="118">
        <f t="shared" si="1084"/>
        <v>46468</v>
      </c>
      <c r="I2310" s="118">
        <f t="shared" si="1085"/>
        <v>46468</v>
      </c>
      <c r="J2310" s="119">
        <f t="shared" si="1086"/>
        <v>20</v>
      </c>
      <c r="K2310" s="119">
        <f t="shared" si="1087"/>
        <v>11</v>
      </c>
      <c r="L2310" s="8">
        <f t="shared" si="1088"/>
        <v>1.0023630800000001</v>
      </c>
      <c r="M2310" s="120">
        <f t="shared" si="1089"/>
        <v>1.0043006699999999</v>
      </c>
      <c r="N2310" s="120">
        <f t="shared" si="1090"/>
        <v>1.4808370453243331</v>
      </c>
      <c r="O2310" s="113">
        <f t="shared" si="1091"/>
        <v>1.48433638</v>
      </c>
      <c r="P2310" s="113">
        <f t="shared" si="1092"/>
        <v>1659.8853082099999</v>
      </c>
      <c r="Q2310" s="11">
        <f t="shared" si="1093"/>
        <v>0</v>
      </c>
      <c r="R2310" s="30">
        <f t="shared" si="1094"/>
        <v>0</v>
      </c>
      <c r="S2310" s="8">
        <f t="shared" si="1095"/>
        <v>0</v>
      </c>
      <c r="T2310" s="122">
        <f t="shared" si="1074"/>
        <v>0.13059999999999999</v>
      </c>
      <c r="U2310" s="121">
        <f t="shared" si="1096"/>
        <v>11</v>
      </c>
      <c r="V2310" s="121">
        <v>252</v>
      </c>
      <c r="W2310" s="120">
        <f t="shared" si="1097"/>
        <v>1.0053724479999999</v>
      </c>
      <c r="X2310" s="113">
        <f t="shared" si="1077"/>
        <v>8.9176474999999993</v>
      </c>
      <c r="Y2310" s="113">
        <f t="shared" si="1098"/>
        <v>0</v>
      </c>
      <c r="Z2310" s="125" t="str">
        <f t="shared" si="1075"/>
        <v>J=</v>
      </c>
      <c r="AA2310" s="118">
        <f t="shared" si="1076"/>
        <v>46468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>
        <f t="shared" si="1073"/>
        <v>46456</v>
      </c>
      <c r="B2311" s="113">
        <f t="shared" si="1080"/>
        <v>1669.974301</v>
      </c>
      <c r="C2311" s="113">
        <f t="shared" si="1081"/>
        <v>1118.26761816</v>
      </c>
      <c r="D2311" s="114">
        <f t="shared" si="1082"/>
        <v>7245.38</v>
      </c>
      <c r="E2311" s="115">
        <f t="shared" si="1078"/>
        <v>7276.54</v>
      </c>
      <c r="F2311" s="116">
        <f t="shared" si="1079"/>
        <v>46409</v>
      </c>
      <c r="G2311" s="117">
        <f t="shared" si="1083"/>
        <v>4.3006716003852752E-3</v>
      </c>
      <c r="H2311" s="118">
        <f t="shared" si="1084"/>
        <v>46468</v>
      </c>
      <c r="I2311" s="118">
        <f t="shared" si="1085"/>
        <v>46468</v>
      </c>
      <c r="J2311" s="119">
        <f t="shared" si="1086"/>
        <v>20</v>
      </c>
      <c r="K2311" s="119">
        <f t="shared" si="1087"/>
        <v>12</v>
      </c>
      <c r="L2311" s="8">
        <f t="shared" si="1088"/>
        <v>1.00257818</v>
      </c>
      <c r="M2311" s="120">
        <f t="shared" si="1089"/>
        <v>1.0043006699999999</v>
      </c>
      <c r="N2311" s="120">
        <f t="shared" si="1090"/>
        <v>1.4808370453243331</v>
      </c>
      <c r="O2311" s="113">
        <f t="shared" si="1091"/>
        <v>1.4846549</v>
      </c>
      <c r="P2311" s="113">
        <f t="shared" si="1092"/>
        <v>1660.2414988099999</v>
      </c>
      <c r="Q2311" s="11">
        <f t="shared" si="1093"/>
        <v>0</v>
      </c>
      <c r="R2311" s="30">
        <f t="shared" si="1094"/>
        <v>0</v>
      </c>
      <c r="S2311" s="8">
        <f t="shared" si="1095"/>
        <v>0</v>
      </c>
      <c r="T2311" s="122">
        <f t="shared" si="1074"/>
        <v>0.13059999999999999</v>
      </c>
      <c r="U2311" s="121">
        <f t="shared" si="1096"/>
        <v>12</v>
      </c>
      <c r="V2311" s="121">
        <v>252</v>
      </c>
      <c r="W2311" s="120">
        <f t="shared" si="1097"/>
        <v>1.005862281</v>
      </c>
      <c r="X2311" s="113">
        <f t="shared" si="1077"/>
        <v>9.7328021899999992</v>
      </c>
      <c r="Y2311" s="113">
        <f t="shared" si="1098"/>
        <v>0</v>
      </c>
      <c r="Z2311" s="125" t="str">
        <f t="shared" si="1075"/>
        <v>J=</v>
      </c>
      <c r="AA2311" s="118">
        <f t="shared" si="1076"/>
        <v>46468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>
        <f t="shared" si="1073"/>
        <v>46457</v>
      </c>
      <c r="B2312" s="113">
        <f t="shared" si="1080"/>
        <v>1671.1464934000001</v>
      </c>
      <c r="C2312" s="113">
        <f t="shared" si="1081"/>
        <v>1118.26761816</v>
      </c>
      <c r="D2312" s="114">
        <f t="shared" si="1082"/>
        <v>7245.38</v>
      </c>
      <c r="E2312" s="115">
        <f t="shared" si="1078"/>
        <v>7276.54</v>
      </c>
      <c r="F2312" s="116">
        <f t="shared" si="1079"/>
        <v>46409</v>
      </c>
      <c r="G2312" s="117">
        <f t="shared" si="1083"/>
        <v>4.3006716003852752E-3</v>
      </c>
      <c r="H2312" s="118">
        <f t="shared" si="1084"/>
        <v>46468</v>
      </c>
      <c r="I2312" s="118">
        <f t="shared" si="1085"/>
        <v>46468</v>
      </c>
      <c r="J2312" s="119">
        <f t="shared" si="1086"/>
        <v>20</v>
      </c>
      <c r="K2312" s="119">
        <f t="shared" si="1087"/>
        <v>13</v>
      </c>
      <c r="L2312" s="8">
        <f t="shared" si="1088"/>
        <v>1.00279333</v>
      </c>
      <c r="M2312" s="120">
        <f t="shared" si="1089"/>
        <v>1.0043006699999999</v>
      </c>
      <c r="N2312" s="120">
        <f t="shared" si="1090"/>
        <v>1.4808370453243331</v>
      </c>
      <c r="O2312" s="113">
        <f t="shared" si="1091"/>
        <v>1.4849735100000001</v>
      </c>
      <c r="P2312" s="113">
        <f t="shared" si="1092"/>
        <v>1660.59779005</v>
      </c>
      <c r="Q2312" s="11">
        <f t="shared" si="1093"/>
        <v>0</v>
      </c>
      <c r="R2312" s="30">
        <f t="shared" si="1094"/>
        <v>0</v>
      </c>
      <c r="S2312" s="8">
        <f t="shared" si="1095"/>
        <v>0</v>
      </c>
      <c r="T2312" s="122">
        <f t="shared" si="1074"/>
        <v>0.13059999999999999</v>
      </c>
      <c r="U2312" s="121">
        <f t="shared" si="1096"/>
        <v>13</v>
      </c>
      <c r="V2312" s="121">
        <v>252</v>
      </c>
      <c r="W2312" s="120">
        <f t="shared" si="1097"/>
        <v>1.006352353</v>
      </c>
      <c r="X2312" s="113">
        <f t="shared" si="1077"/>
        <v>10.54870335</v>
      </c>
      <c r="Y2312" s="113">
        <f t="shared" si="1098"/>
        <v>0</v>
      </c>
      <c r="Z2312" s="125" t="str">
        <f t="shared" si="1075"/>
        <v>J=</v>
      </c>
      <c r="AA2312" s="118">
        <f t="shared" si="1076"/>
        <v>46468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>
        <f t="shared" si="1073"/>
        <v>46458</v>
      </c>
      <c r="B2313" s="113">
        <f t="shared" si="1080"/>
        <v>1672.3194995499998</v>
      </c>
      <c r="C2313" s="113">
        <f t="shared" si="1081"/>
        <v>1118.26761816</v>
      </c>
      <c r="D2313" s="114">
        <f t="shared" si="1082"/>
        <v>7245.38</v>
      </c>
      <c r="E2313" s="115">
        <f t="shared" si="1078"/>
        <v>7276.54</v>
      </c>
      <c r="F2313" s="116">
        <f t="shared" si="1079"/>
        <v>46409</v>
      </c>
      <c r="G2313" s="117">
        <f t="shared" si="1083"/>
        <v>4.3006716003852752E-3</v>
      </c>
      <c r="H2313" s="118">
        <f t="shared" si="1084"/>
        <v>46468</v>
      </c>
      <c r="I2313" s="118">
        <f t="shared" si="1085"/>
        <v>46468</v>
      </c>
      <c r="J2313" s="119">
        <f t="shared" si="1086"/>
        <v>20</v>
      </c>
      <c r="K2313" s="119">
        <f t="shared" si="1087"/>
        <v>14</v>
      </c>
      <c r="L2313" s="8">
        <f t="shared" si="1088"/>
        <v>1.00300853</v>
      </c>
      <c r="M2313" s="120">
        <f t="shared" si="1089"/>
        <v>1.0043006699999999</v>
      </c>
      <c r="N2313" s="120">
        <f t="shared" si="1090"/>
        <v>1.4808370453243331</v>
      </c>
      <c r="O2313" s="113">
        <f t="shared" si="1091"/>
        <v>1.4852921800000001</v>
      </c>
      <c r="P2313" s="113">
        <f t="shared" si="1092"/>
        <v>1660.9541483999999</v>
      </c>
      <c r="Q2313" s="11">
        <f t="shared" si="1093"/>
        <v>0</v>
      </c>
      <c r="R2313" s="30">
        <f t="shared" si="1094"/>
        <v>0</v>
      </c>
      <c r="S2313" s="8">
        <f t="shared" si="1095"/>
        <v>0</v>
      </c>
      <c r="T2313" s="122">
        <f t="shared" si="1074"/>
        <v>0.13059999999999999</v>
      </c>
      <c r="U2313" s="121">
        <f t="shared" si="1096"/>
        <v>14</v>
      </c>
      <c r="V2313" s="121">
        <v>252</v>
      </c>
      <c r="W2313" s="120">
        <f t="shared" si="1097"/>
        <v>1.0068426640000001</v>
      </c>
      <c r="X2313" s="113">
        <f t="shared" si="1077"/>
        <v>11.36535115</v>
      </c>
      <c r="Y2313" s="113">
        <f t="shared" si="1098"/>
        <v>0</v>
      </c>
      <c r="Z2313" s="125" t="str">
        <f t="shared" si="1075"/>
        <v>J=</v>
      </c>
      <c r="AA2313" s="118">
        <f t="shared" si="1076"/>
        <v>46468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>
        <f t="shared" si="1073"/>
        <v>46459</v>
      </c>
      <c r="B2314" s="113">
        <f t="shared" si="1080"/>
        <v>1673.4933293899999</v>
      </c>
      <c r="C2314" s="113">
        <f t="shared" si="1081"/>
        <v>1118.26761816</v>
      </c>
      <c r="D2314" s="114">
        <f t="shared" si="1082"/>
        <v>7245.38</v>
      </c>
      <c r="E2314" s="115">
        <f t="shared" si="1078"/>
        <v>7276.54</v>
      </c>
      <c r="F2314" s="116">
        <f t="shared" si="1079"/>
        <v>46409</v>
      </c>
      <c r="G2314" s="117">
        <f t="shared" si="1083"/>
        <v>4.3006716003852752E-3</v>
      </c>
      <c r="H2314" s="118">
        <f t="shared" si="1084"/>
        <v>46468</v>
      </c>
      <c r="I2314" s="118">
        <f t="shared" si="1085"/>
        <v>46468</v>
      </c>
      <c r="J2314" s="119">
        <f t="shared" si="1086"/>
        <v>20</v>
      </c>
      <c r="K2314" s="119">
        <f t="shared" si="1087"/>
        <v>15</v>
      </c>
      <c r="L2314" s="8">
        <f t="shared" si="1088"/>
        <v>1.00322377</v>
      </c>
      <c r="M2314" s="120">
        <f t="shared" si="1089"/>
        <v>1.0043006699999999</v>
      </c>
      <c r="N2314" s="120">
        <f t="shared" si="1090"/>
        <v>1.4808370453243331</v>
      </c>
      <c r="O2314" s="113">
        <f t="shared" si="1091"/>
        <v>1.4856109200000001</v>
      </c>
      <c r="P2314" s="113">
        <f t="shared" si="1092"/>
        <v>1661.31058502</v>
      </c>
      <c r="Q2314" s="11">
        <f t="shared" si="1093"/>
        <v>0</v>
      </c>
      <c r="R2314" s="30">
        <f t="shared" si="1094"/>
        <v>0</v>
      </c>
      <c r="S2314" s="8">
        <f t="shared" si="1095"/>
        <v>0</v>
      </c>
      <c r="T2314" s="122">
        <f t="shared" si="1074"/>
        <v>0.13059999999999999</v>
      </c>
      <c r="U2314" s="121">
        <f t="shared" si="1096"/>
        <v>15</v>
      </c>
      <c r="V2314" s="121">
        <v>252</v>
      </c>
      <c r="W2314" s="120">
        <f t="shared" si="1097"/>
        <v>1.0073332129999999</v>
      </c>
      <c r="X2314" s="113">
        <f t="shared" si="1077"/>
        <v>12.18274437</v>
      </c>
      <c r="Y2314" s="113">
        <f t="shared" si="1098"/>
        <v>0</v>
      </c>
      <c r="Z2314" s="125" t="str">
        <f t="shared" si="1075"/>
        <v>J=</v>
      </c>
      <c r="AA2314" s="118">
        <f t="shared" si="1076"/>
        <v>46468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>
        <f t="shared" ref="A2315:A2378" si="1099">(A2314+1)</f>
        <v>46460</v>
      </c>
      <c r="B2315" s="113">
        <f t="shared" si="1080"/>
        <v>1673.4933293899999</v>
      </c>
      <c r="C2315" s="113">
        <f t="shared" si="1081"/>
        <v>1118.26761816</v>
      </c>
      <c r="D2315" s="114">
        <f t="shared" si="1082"/>
        <v>7245.38</v>
      </c>
      <c r="E2315" s="115">
        <f t="shared" si="1078"/>
        <v>7276.54</v>
      </c>
      <c r="F2315" s="116">
        <f t="shared" si="1079"/>
        <v>46409</v>
      </c>
      <c r="G2315" s="117">
        <f t="shared" si="1083"/>
        <v>4.3006716003852752E-3</v>
      </c>
      <c r="H2315" s="118">
        <f t="shared" si="1084"/>
        <v>46468</v>
      </c>
      <c r="I2315" s="118">
        <f t="shared" si="1085"/>
        <v>46468</v>
      </c>
      <c r="J2315" s="119">
        <f t="shared" si="1086"/>
        <v>20</v>
      </c>
      <c r="K2315" s="119">
        <f t="shared" si="1087"/>
        <v>15</v>
      </c>
      <c r="L2315" s="8">
        <f t="shared" si="1088"/>
        <v>1.00322377</v>
      </c>
      <c r="M2315" s="120">
        <f t="shared" si="1089"/>
        <v>1.0043006699999999</v>
      </c>
      <c r="N2315" s="120">
        <f t="shared" si="1090"/>
        <v>1.4808370453243331</v>
      </c>
      <c r="O2315" s="113">
        <f t="shared" si="1091"/>
        <v>1.4856109200000001</v>
      </c>
      <c r="P2315" s="113">
        <f t="shared" si="1092"/>
        <v>1661.31058502</v>
      </c>
      <c r="Q2315" s="11">
        <f t="shared" si="1093"/>
        <v>0</v>
      </c>
      <c r="R2315" s="30">
        <f t="shared" si="1094"/>
        <v>0</v>
      </c>
      <c r="S2315" s="8">
        <f t="shared" si="1095"/>
        <v>0</v>
      </c>
      <c r="T2315" s="122">
        <f t="shared" ref="T2315:T2378" si="1100">(T2314)</f>
        <v>0.13059999999999999</v>
      </c>
      <c r="U2315" s="121">
        <f t="shared" si="1096"/>
        <v>15</v>
      </c>
      <c r="V2315" s="121">
        <v>252</v>
      </c>
      <c r="W2315" s="120">
        <f t="shared" si="1097"/>
        <v>1.0073332129999999</v>
      </c>
      <c r="X2315" s="113">
        <f t="shared" si="1077"/>
        <v>12.18274437</v>
      </c>
      <c r="Y2315" s="113">
        <f t="shared" si="1098"/>
        <v>0</v>
      </c>
      <c r="Z2315" s="125" t="str">
        <f t="shared" si="1075"/>
        <v>J=</v>
      </c>
      <c r="AA2315" s="118">
        <f t="shared" si="1076"/>
        <v>46468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>
        <f t="shared" si="1099"/>
        <v>46461</v>
      </c>
      <c r="B2316" s="113">
        <f t="shared" si="1080"/>
        <v>1673.4933293899999</v>
      </c>
      <c r="C2316" s="113">
        <f t="shared" si="1081"/>
        <v>1118.26761816</v>
      </c>
      <c r="D2316" s="114">
        <f t="shared" si="1082"/>
        <v>7245.38</v>
      </c>
      <c r="E2316" s="115">
        <f t="shared" si="1078"/>
        <v>7276.54</v>
      </c>
      <c r="F2316" s="116">
        <f t="shared" si="1079"/>
        <v>46409</v>
      </c>
      <c r="G2316" s="117">
        <f t="shared" si="1083"/>
        <v>4.3006716003852752E-3</v>
      </c>
      <c r="H2316" s="118">
        <f t="shared" si="1084"/>
        <v>46468</v>
      </c>
      <c r="I2316" s="118">
        <f t="shared" si="1085"/>
        <v>46468</v>
      </c>
      <c r="J2316" s="119">
        <f t="shared" si="1086"/>
        <v>20</v>
      </c>
      <c r="K2316" s="119">
        <f t="shared" si="1087"/>
        <v>15</v>
      </c>
      <c r="L2316" s="8">
        <f t="shared" si="1088"/>
        <v>1.00322377</v>
      </c>
      <c r="M2316" s="120">
        <f t="shared" si="1089"/>
        <v>1.0043006699999999</v>
      </c>
      <c r="N2316" s="120">
        <f t="shared" si="1090"/>
        <v>1.4808370453243331</v>
      </c>
      <c r="O2316" s="113">
        <f t="shared" si="1091"/>
        <v>1.4856109200000001</v>
      </c>
      <c r="P2316" s="113">
        <f t="shared" si="1092"/>
        <v>1661.31058502</v>
      </c>
      <c r="Q2316" s="11">
        <f t="shared" si="1093"/>
        <v>0</v>
      </c>
      <c r="R2316" s="30">
        <f t="shared" si="1094"/>
        <v>0</v>
      </c>
      <c r="S2316" s="8">
        <f t="shared" si="1095"/>
        <v>0</v>
      </c>
      <c r="T2316" s="122">
        <f t="shared" si="1100"/>
        <v>0.13059999999999999</v>
      </c>
      <c r="U2316" s="121">
        <f t="shared" si="1096"/>
        <v>15</v>
      </c>
      <c r="V2316" s="121">
        <v>252</v>
      </c>
      <c r="W2316" s="120">
        <f t="shared" si="1097"/>
        <v>1.0073332129999999</v>
      </c>
      <c r="X2316" s="113">
        <f t="shared" si="1077"/>
        <v>12.18274437</v>
      </c>
      <c r="Y2316" s="113">
        <f t="shared" si="1098"/>
        <v>0</v>
      </c>
      <c r="Z2316" s="125" t="str">
        <f t="shared" ref="Z2316:Z2379" si="1101">IF($Q2315&gt;0,VLOOKUP($A2315,$AD$10:$AM$170,9),Z2315)</f>
        <v>J=</v>
      </c>
      <c r="AA2316" s="118">
        <f t="shared" ref="AA2316:AA2379" si="1102">IF($Q2315&gt;0,VLOOKUP($A2315,$AD$10:$AM$170,10),AA2315)</f>
        <v>46468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>
        <f t="shared" si="1099"/>
        <v>46462</v>
      </c>
      <c r="B2317" s="113">
        <f t="shared" si="1080"/>
        <v>1674.6679866300001</v>
      </c>
      <c r="C2317" s="113">
        <f t="shared" si="1081"/>
        <v>1118.26761816</v>
      </c>
      <c r="D2317" s="114">
        <f t="shared" si="1082"/>
        <v>7245.38</v>
      </c>
      <c r="E2317" s="115">
        <f t="shared" si="1078"/>
        <v>7276.54</v>
      </c>
      <c r="F2317" s="116">
        <f t="shared" si="1079"/>
        <v>46409</v>
      </c>
      <c r="G2317" s="117">
        <f t="shared" si="1083"/>
        <v>4.3006716003852752E-3</v>
      </c>
      <c r="H2317" s="118">
        <f t="shared" si="1084"/>
        <v>46468</v>
      </c>
      <c r="I2317" s="118">
        <f t="shared" si="1085"/>
        <v>46468</v>
      </c>
      <c r="J2317" s="119">
        <f t="shared" si="1086"/>
        <v>20</v>
      </c>
      <c r="K2317" s="119">
        <f t="shared" si="1087"/>
        <v>16</v>
      </c>
      <c r="L2317" s="8">
        <f t="shared" si="1088"/>
        <v>1.00343906</v>
      </c>
      <c r="M2317" s="120">
        <f t="shared" si="1089"/>
        <v>1.0043006699999999</v>
      </c>
      <c r="N2317" s="120">
        <f t="shared" si="1090"/>
        <v>1.4808370453243331</v>
      </c>
      <c r="O2317" s="113">
        <f t="shared" si="1091"/>
        <v>1.4859297300000001</v>
      </c>
      <c r="P2317" s="113">
        <f t="shared" si="1092"/>
        <v>1661.6670999200001</v>
      </c>
      <c r="Q2317" s="11">
        <f t="shared" si="1093"/>
        <v>0</v>
      </c>
      <c r="R2317" s="30">
        <f t="shared" si="1094"/>
        <v>0</v>
      </c>
      <c r="S2317" s="8">
        <f t="shared" si="1095"/>
        <v>0</v>
      </c>
      <c r="T2317" s="122">
        <f t="shared" si="1100"/>
        <v>0.13059999999999999</v>
      </c>
      <c r="U2317" s="121">
        <f t="shared" si="1096"/>
        <v>16</v>
      </c>
      <c r="V2317" s="121">
        <v>252</v>
      </c>
      <c r="W2317" s="120">
        <f t="shared" si="1097"/>
        <v>1.007824002</v>
      </c>
      <c r="X2317" s="113">
        <f t="shared" si="1077"/>
        <v>13.00088671</v>
      </c>
      <c r="Y2317" s="113">
        <f t="shared" si="1098"/>
        <v>0</v>
      </c>
      <c r="Z2317" s="125" t="str">
        <f t="shared" si="1101"/>
        <v>J=</v>
      </c>
      <c r="AA2317" s="118">
        <f t="shared" si="1102"/>
        <v>46468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>
        <f t="shared" si="1099"/>
        <v>46463</v>
      </c>
      <c r="B2318" s="113">
        <f t="shared" si="1080"/>
        <v>1675.8434586800001</v>
      </c>
      <c r="C2318" s="113">
        <f t="shared" si="1081"/>
        <v>1118.26761816</v>
      </c>
      <c r="D2318" s="114">
        <f t="shared" si="1082"/>
        <v>7245.38</v>
      </c>
      <c r="E2318" s="115">
        <f t="shared" si="1078"/>
        <v>7276.54</v>
      </c>
      <c r="F2318" s="116">
        <f t="shared" si="1079"/>
        <v>46409</v>
      </c>
      <c r="G2318" s="117">
        <f t="shared" si="1083"/>
        <v>4.3006716003852752E-3</v>
      </c>
      <c r="H2318" s="118">
        <f t="shared" si="1084"/>
        <v>46468</v>
      </c>
      <c r="I2318" s="118">
        <f t="shared" si="1085"/>
        <v>46468</v>
      </c>
      <c r="J2318" s="119">
        <f t="shared" si="1086"/>
        <v>20</v>
      </c>
      <c r="K2318" s="119">
        <f t="shared" si="1087"/>
        <v>17</v>
      </c>
      <c r="L2318" s="8">
        <f t="shared" si="1088"/>
        <v>1.0036543899999999</v>
      </c>
      <c r="M2318" s="120">
        <f t="shared" si="1089"/>
        <v>1.0043006699999999</v>
      </c>
      <c r="N2318" s="120">
        <f t="shared" si="1090"/>
        <v>1.4808370453243331</v>
      </c>
      <c r="O2318" s="113">
        <f t="shared" si="1091"/>
        <v>1.4862485999999999</v>
      </c>
      <c r="P2318" s="113">
        <f t="shared" si="1092"/>
        <v>1662.0236819100001</v>
      </c>
      <c r="Q2318" s="11">
        <f t="shared" si="1093"/>
        <v>0</v>
      </c>
      <c r="R2318" s="30">
        <f t="shared" si="1094"/>
        <v>0</v>
      </c>
      <c r="S2318" s="8">
        <f t="shared" si="1095"/>
        <v>0</v>
      </c>
      <c r="T2318" s="122">
        <f t="shared" si="1100"/>
        <v>0.13059999999999999</v>
      </c>
      <c r="U2318" s="121">
        <f t="shared" si="1096"/>
        <v>17</v>
      </c>
      <c r="V2318" s="121">
        <v>252</v>
      </c>
      <c r="W2318" s="120">
        <f t="shared" si="1097"/>
        <v>1.0083150299999999</v>
      </c>
      <c r="X2318" s="113">
        <f t="shared" si="1077"/>
        <v>13.819776770000001</v>
      </c>
      <c r="Y2318" s="113">
        <f t="shared" si="1098"/>
        <v>0</v>
      </c>
      <c r="Z2318" s="125" t="str">
        <f t="shared" si="1101"/>
        <v>J=</v>
      </c>
      <c r="AA2318" s="118">
        <f t="shared" si="1102"/>
        <v>46468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>
        <f t="shared" si="1099"/>
        <v>46464</v>
      </c>
      <c r="B2319" s="113">
        <f t="shared" si="1080"/>
        <v>1677.0197572</v>
      </c>
      <c r="C2319" s="113">
        <f t="shared" si="1081"/>
        <v>1118.26761816</v>
      </c>
      <c r="D2319" s="114">
        <f t="shared" si="1082"/>
        <v>7245.38</v>
      </c>
      <c r="E2319" s="115">
        <f t="shared" si="1078"/>
        <v>7276.54</v>
      </c>
      <c r="F2319" s="116">
        <f t="shared" si="1079"/>
        <v>46409</v>
      </c>
      <c r="G2319" s="117">
        <f t="shared" si="1083"/>
        <v>4.3006716003852752E-3</v>
      </c>
      <c r="H2319" s="118">
        <f t="shared" si="1084"/>
        <v>46468</v>
      </c>
      <c r="I2319" s="118">
        <f t="shared" si="1085"/>
        <v>46468</v>
      </c>
      <c r="J2319" s="119">
        <f t="shared" si="1086"/>
        <v>20</v>
      </c>
      <c r="K2319" s="119">
        <f t="shared" si="1087"/>
        <v>18</v>
      </c>
      <c r="L2319" s="8">
        <f t="shared" si="1088"/>
        <v>1.0038697700000001</v>
      </c>
      <c r="M2319" s="120">
        <f t="shared" si="1089"/>
        <v>1.0043006699999999</v>
      </c>
      <c r="N2319" s="120">
        <f t="shared" si="1090"/>
        <v>1.4808370453243331</v>
      </c>
      <c r="O2319" s="113">
        <f t="shared" si="1091"/>
        <v>1.48656754</v>
      </c>
      <c r="P2319" s="113">
        <f t="shared" si="1092"/>
        <v>1662.3803421800001</v>
      </c>
      <c r="Q2319" s="11">
        <f t="shared" si="1093"/>
        <v>0</v>
      </c>
      <c r="R2319" s="30">
        <f t="shared" si="1094"/>
        <v>0</v>
      </c>
      <c r="S2319" s="8">
        <f t="shared" si="1095"/>
        <v>0</v>
      </c>
      <c r="T2319" s="122">
        <f t="shared" si="1100"/>
        <v>0.13059999999999999</v>
      </c>
      <c r="U2319" s="121">
        <f t="shared" si="1096"/>
        <v>18</v>
      </c>
      <c r="V2319" s="121">
        <v>252</v>
      </c>
      <c r="W2319" s="120">
        <f t="shared" si="1097"/>
        <v>1.008806297</v>
      </c>
      <c r="X2319" s="113">
        <f t="shared" si="1077"/>
        <v>14.63941502</v>
      </c>
      <c r="Y2319" s="113">
        <f t="shared" si="1098"/>
        <v>0</v>
      </c>
      <c r="Z2319" s="125" t="str">
        <f t="shared" si="1101"/>
        <v>J=</v>
      </c>
      <c r="AA2319" s="118">
        <f t="shared" si="1102"/>
        <v>46468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>
        <f t="shared" si="1099"/>
        <v>46465</v>
      </c>
      <c r="B2320" s="113">
        <f t="shared" si="1080"/>
        <v>1678.1968712599999</v>
      </c>
      <c r="C2320" s="113">
        <f t="shared" si="1081"/>
        <v>1118.26761816</v>
      </c>
      <c r="D2320" s="114">
        <f t="shared" si="1082"/>
        <v>7245.38</v>
      </c>
      <c r="E2320" s="115">
        <f t="shared" si="1078"/>
        <v>7276.54</v>
      </c>
      <c r="F2320" s="116">
        <f t="shared" si="1079"/>
        <v>46409</v>
      </c>
      <c r="G2320" s="117">
        <f t="shared" si="1083"/>
        <v>4.3006716003852752E-3</v>
      </c>
      <c r="H2320" s="118">
        <f t="shared" si="1084"/>
        <v>46468</v>
      </c>
      <c r="I2320" s="118">
        <f t="shared" si="1085"/>
        <v>46468</v>
      </c>
      <c r="J2320" s="119">
        <f t="shared" si="1086"/>
        <v>20</v>
      </c>
      <c r="K2320" s="119">
        <f t="shared" si="1087"/>
        <v>19</v>
      </c>
      <c r="L2320" s="8">
        <f t="shared" si="1088"/>
        <v>1.0040851900000001</v>
      </c>
      <c r="M2320" s="120">
        <f t="shared" si="1089"/>
        <v>1.0043006699999999</v>
      </c>
      <c r="N2320" s="120">
        <f t="shared" si="1090"/>
        <v>1.4808370453243331</v>
      </c>
      <c r="O2320" s="113">
        <f t="shared" si="1091"/>
        <v>1.48688654</v>
      </c>
      <c r="P2320" s="113">
        <f t="shared" si="1092"/>
        <v>1662.7370695499999</v>
      </c>
      <c r="Q2320" s="11">
        <f t="shared" si="1093"/>
        <v>0</v>
      </c>
      <c r="R2320" s="30">
        <f t="shared" si="1094"/>
        <v>0</v>
      </c>
      <c r="S2320" s="8">
        <f t="shared" si="1095"/>
        <v>0</v>
      </c>
      <c r="T2320" s="122">
        <f t="shared" si="1100"/>
        <v>0.13059999999999999</v>
      </c>
      <c r="U2320" s="121">
        <f t="shared" si="1096"/>
        <v>19</v>
      </c>
      <c r="V2320" s="121">
        <v>252</v>
      </c>
      <c r="W2320" s="120">
        <f t="shared" si="1097"/>
        <v>1.0092978029999999</v>
      </c>
      <c r="X2320" s="113">
        <f t="shared" si="1077"/>
        <v>15.459801710000001</v>
      </c>
      <c r="Y2320" s="113">
        <f t="shared" si="1098"/>
        <v>0</v>
      </c>
      <c r="Z2320" s="125" t="str">
        <f t="shared" si="1101"/>
        <v>J=</v>
      </c>
      <c r="AA2320" s="118">
        <f t="shared" si="1102"/>
        <v>46468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>
        <f t="shared" si="1099"/>
        <v>46466</v>
      </c>
      <c r="B2321" s="113">
        <f t="shared" si="1080"/>
        <v>1679.37483677</v>
      </c>
      <c r="C2321" s="113">
        <f t="shared" si="1081"/>
        <v>1118.26761816</v>
      </c>
      <c r="D2321" s="114">
        <f t="shared" si="1082"/>
        <v>7245.38</v>
      </c>
      <c r="E2321" s="115">
        <f t="shared" si="1078"/>
        <v>7276.54</v>
      </c>
      <c r="F2321" s="116">
        <f t="shared" si="1079"/>
        <v>46409</v>
      </c>
      <c r="G2321" s="117">
        <f t="shared" si="1083"/>
        <v>4.3006716003852752E-3</v>
      </c>
      <c r="H2321" s="118">
        <f t="shared" si="1084"/>
        <v>46497</v>
      </c>
      <c r="I2321" s="118">
        <f t="shared" si="1085"/>
        <v>46468</v>
      </c>
      <c r="J2321" s="119">
        <f t="shared" si="1086"/>
        <v>20</v>
      </c>
      <c r="K2321" s="119">
        <f t="shared" si="1087"/>
        <v>20</v>
      </c>
      <c r="L2321" s="8">
        <f t="shared" si="1088"/>
        <v>1.0043006699999999</v>
      </c>
      <c r="M2321" s="120">
        <f t="shared" si="1089"/>
        <v>1.0043006699999999</v>
      </c>
      <c r="N2321" s="120">
        <f t="shared" si="1090"/>
        <v>1.4808370453243331</v>
      </c>
      <c r="O2321" s="113">
        <f t="shared" si="1091"/>
        <v>1.4872056300000001</v>
      </c>
      <c r="P2321" s="113">
        <f t="shared" si="1092"/>
        <v>1663.0938975700001</v>
      </c>
      <c r="Q2321" s="11">
        <f t="shared" si="1093"/>
        <v>0</v>
      </c>
      <c r="R2321" s="30">
        <f t="shared" si="1094"/>
        <v>0</v>
      </c>
      <c r="S2321" s="8">
        <f t="shared" si="1095"/>
        <v>0</v>
      </c>
      <c r="T2321" s="122">
        <f t="shared" si="1100"/>
        <v>0.13059999999999999</v>
      </c>
      <c r="U2321" s="121">
        <f t="shared" si="1096"/>
        <v>20</v>
      </c>
      <c r="V2321" s="121">
        <v>252</v>
      </c>
      <c r="W2321" s="120">
        <f t="shared" si="1097"/>
        <v>1.009789549</v>
      </c>
      <c r="X2321" s="113">
        <f t="shared" si="1077"/>
        <v>16.280939199999999</v>
      </c>
      <c r="Y2321" s="113">
        <f t="shared" si="1098"/>
        <v>0</v>
      </c>
      <c r="Z2321" s="125" t="str">
        <f t="shared" si="1101"/>
        <v>J=</v>
      </c>
      <c r="AA2321" s="118">
        <f t="shared" si="1102"/>
        <v>46468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>
        <f t="shared" si="1099"/>
        <v>46467</v>
      </c>
      <c r="B2322" s="113">
        <f t="shared" si="1080"/>
        <v>1679.37483677</v>
      </c>
      <c r="C2322" s="113">
        <f t="shared" si="1081"/>
        <v>1118.26761816</v>
      </c>
      <c r="D2322" s="114">
        <f t="shared" si="1082"/>
        <v>7245.38</v>
      </c>
      <c r="E2322" s="115">
        <f t="shared" si="1078"/>
        <v>7276.54</v>
      </c>
      <c r="F2322" s="116">
        <f t="shared" si="1079"/>
        <v>46409</v>
      </c>
      <c r="G2322" s="117">
        <f t="shared" si="1083"/>
        <v>4.3006716003852752E-3</v>
      </c>
      <c r="H2322" s="118">
        <f t="shared" si="1084"/>
        <v>46497</v>
      </c>
      <c r="I2322" s="118">
        <f t="shared" si="1085"/>
        <v>46468</v>
      </c>
      <c r="J2322" s="119">
        <f t="shared" si="1086"/>
        <v>20</v>
      </c>
      <c r="K2322" s="119">
        <f t="shared" si="1087"/>
        <v>20</v>
      </c>
      <c r="L2322" s="8">
        <f t="shared" si="1088"/>
        <v>1.0043006699999999</v>
      </c>
      <c r="M2322" s="120">
        <f t="shared" si="1089"/>
        <v>1.0043006699999999</v>
      </c>
      <c r="N2322" s="120">
        <f t="shared" si="1090"/>
        <v>1.4808370453243331</v>
      </c>
      <c r="O2322" s="113">
        <f t="shared" si="1091"/>
        <v>1.4872056300000001</v>
      </c>
      <c r="P2322" s="113">
        <f t="shared" si="1092"/>
        <v>1663.0938975700001</v>
      </c>
      <c r="Q2322" s="11">
        <f t="shared" si="1093"/>
        <v>0</v>
      </c>
      <c r="R2322" s="30">
        <f t="shared" si="1094"/>
        <v>0</v>
      </c>
      <c r="S2322" s="8">
        <f t="shared" si="1095"/>
        <v>0</v>
      </c>
      <c r="T2322" s="122">
        <f t="shared" si="1100"/>
        <v>0.13059999999999999</v>
      </c>
      <c r="U2322" s="121">
        <f t="shared" si="1096"/>
        <v>20</v>
      </c>
      <c r="V2322" s="121">
        <v>252</v>
      </c>
      <c r="W2322" s="120">
        <f t="shared" si="1097"/>
        <v>1.009789549</v>
      </c>
      <c r="X2322" s="113">
        <f t="shared" si="1077"/>
        <v>16.280939199999999</v>
      </c>
      <c r="Y2322" s="113">
        <f t="shared" si="1098"/>
        <v>0</v>
      </c>
      <c r="Z2322" s="125" t="str">
        <f t="shared" si="1101"/>
        <v>J=</v>
      </c>
      <c r="AA2322" s="118">
        <f t="shared" si="1102"/>
        <v>46468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>
        <f t="shared" si="1099"/>
        <v>46468</v>
      </c>
      <c r="B2323" s="113">
        <f t="shared" si="1080"/>
        <v>1679.37483677</v>
      </c>
      <c r="C2323" s="113">
        <f t="shared" si="1081"/>
        <v>1118.26761816</v>
      </c>
      <c r="D2323" s="114">
        <f t="shared" si="1082"/>
        <v>7245.38</v>
      </c>
      <c r="E2323" s="115">
        <f t="shared" si="1078"/>
        <v>7276.54</v>
      </c>
      <c r="F2323" s="116">
        <f t="shared" si="1079"/>
        <v>46409</v>
      </c>
      <c r="G2323" s="117">
        <f t="shared" si="1083"/>
        <v>4.3006716003852752E-3</v>
      </c>
      <c r="H2323" s="118">
        <f t="shared" si="1084"/>
        <v>46497</v>
      </c>
      <c r="I2323" s="118">
        <f t="shared" si="1085"/>
        <v>46468</v>
      </c>
      <c r="J2323" s="119">
        <f t="shared" si="1086"/>
        <v>20</v>
      </c>
      <c r="K2323" s="119">
        <f t="shared" si="1087"/>
        <v>20</v>
      </c>
      <c r="L2323" s="8">
        <f t="shared" si="1088"/>
        <v>1.0043006699999999</v>
      </c>
      <c r="M2323" s="120">
        <f t="shared" si="1089"/>
        <v>1.0043006699999999</v>
      </c>
      <c r="N2323" s="120">
        <f t="shared" si="1090"/>
        <v>1.4808370453243331</v>
      </c>
      <c r="O2323" s="113">
        <f t="shared" si="1091"/>
        <v>1.4872056300000001</v>
      </c>
      <c r="P2323" s="113">
        <f t="shared" si="1092"/>
        <v>1663.0938975700001</v>
      </c>
      <c r="Q2323" s="11">
        <f t="shared" si="1093"/>
        <v>76</v>
      </c>
      <c r="R2323" s="30">
        <f t="shared" si="1094"/>
        <v>0</v>
      </c>
      <c r="S2323" s="8">
        <f t="shared" si="1095"/>
        <v>0</v>
      </c>
      <c r="T2323" s="122">
        <f t="shared" si="1100"/>
        <v>0.13059999999999999</v>
      </c>
      <c r="U2323" s="121">
        <f t="shared" si="1096"/>
        <v>20</v>
      </c>
      <c r="V2323" s="121">
        <v>252</v>
      </c>
      <c r="W2323" s="120">
        <f t="shared" si="1097"/>
        <v>1.009789549</v>
      </c>
      <c r="X2323" s="113">
        <f t="shared" si="1077"/>
        <v>16.280939199999999</v>
      </c>
      <c r="Y2323" s="113">
        <f t="shared" si="1098"/>
        <v>16.280939199999999</v>
      </c>
      <c r="Z2323" s="125" t="str">
        <f t="shared" si="1101"/>
        <v>J=</v>
      </c>
      <c r="AA2323" s="118">
        <f t="shared" si="1102"/>
        <v>46468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>
        <f t="shared" si="1099"/>
        <v>46469</v>
      </c>
      <c r="B2324" s="113">
        <f t="shared" si="1080"/>
        <v>1664.2612413299998</v>
      </c>
      <c r="C2324" s="113">
        <f t="shared" si="1081"/>
        <v>1118.26761816</v>
      </c>
      <c r="D2324" s="114">
        <f t="shared" si="1082"/>
        <v>7245.38</v>
      </c>
      <c r="E2324" s="115">
        <f t="shared" si="1078"/>
        <v>7276.54</v>
      </c>
      <c r="F2324" s="116">
        <f t="shared" si="1079"/>
        <v>46440</v>
      </c>
      <c r="G2324" s="117">
        <f t="shared" si="1083"/>
        <v>4.3006716003852752E-3</v>
      </c>
      <c r="H2324" s="118">
        <f t="shared" si="1084"/>
        <v>46497</v>
      </c>
      <c r="I2324" s="118">
        <f t="shared" si="1085"/>
        <v>46497</v>
      </c>
      <c r="J2324" s="119">
        <f t="shared" si="1086"/>
        <v>20</v>
      </c>
      <c r="K2324" s="119">
        <f t="shared" si="1087"/>
        <v>1</v>
      </c>
      <c r="L2324" s="8">
        <f t="shared" si="1088"/>
        <v>1.0002145899999999</v>
      </c>
      <c r="M2324" s="120">
        <f t="shared" si="1089"/>
        <v>1.0043006699999999</v>
      </c>
      <c r="N2324" s="120">
        <f t="shared" si="1090"/>
        <v>1.4872056367800479</v>
      </c>
      <c r="O2324" s="113">
        <f t="shared" si="1091"/>
        <v>1.4875247700000001</v>
      </c>
      <c r="P2324" s="113">
        <f t="shared" si="1092"/>
        <v>1663.4507814999999</v>
      </c>
      <c r="Q2324" s="11">
        <f t="shared" si="1093"/>
        <v>0</v>
      </c>
      <c r="R2324" s="30">
        <f t="shared" si="1094"/>
        <v>0</v>
      </c>
      <c r="S2324" s="8">
        <f t="shared" si="1095"/>
        <v>0</v>
      </c>
      <c r="T2324" s="122">
        <f t="shared" si="1100"/>
        <v>0.13059999999999999</v>
      </c>
      <c r="U2324" s="121">
        <f t="shared" si="1096"/>
        <v>1</v>
      </c>
      <c r="V2324" s="121">
        <v>252</v>
      </c>
      <c r="W2324" s="120">
        <f t="shared" si="1097"/>
        <v>1.000487216</v>
      </c>
      <c r="X2324" s="113">
        <f t="shared" si="1077"/>
        <v>0.81045982999999999</v>
      </c>
      <c r="Y2324" s="113">
        <f t="shared" si="1098"/>
        <v>0</v>
      </c>
      <c r="Z2324" s="125" t="str">
        <f t="shared" si="1101"/>
        <v>J=</v>
      </c>
      <c r="AA2324" s="118">
        <f t="shared" si="1102"/>
        <v>46497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>
        <f t="shared" si="1099"/>
        <v>46470</v>
      </c>
      <c r="B2325" s="113">
        <f t="shared" si="1080"/>
        <v>1665.42941673</v>
      </c>
      <c r="C2325" s="113">
        <f t="shared" si="1081"/>
        <v>1118.26761816</v>
      </c>
      <c r="D2325" s="114">
        <f t="shared" si="1082"/>
        <v>7245.38</v>
      </c>
      <c r="E2325" s="115">
        <f t="shared" si="1078"/>
        <v>7276.54</v>
      </c>
      <c r="F2325" s="116">
        <f t="shared" si="1079"/>
        <v>46440</v>
      </c>
      <c r="G2325" s="117">
        <f t="shared" si="1083"/>
        <v>4.3006716003852752E-3</v>
      </c>
      <c r="H2325" s="118">
        <f t="shared" si="1084"/>
        <v>46497</v>
      </c>
      <c r="I2325" s="118">
        <f t="shared" si="1085"/>
        <v>46497</v>
      </c>
      <c r="J2325" s="119">
        <f t="shared" si="1086"/>
        <v>20</v>
      </c>
      <c r="K2325" s="119">
        <f t="shared" si="1087"/>
        <v>2</v>
      </c>
      <c r="L2325" s="8">
        <f t="shared" si="1088"/>
        <v>1.0004292299999999</v>
      </c>
      <c r="M2325" s="120">
        <f t="shared" si="1089"/>
        <v>1.0043006699999999</v>
      </c>
      <c r="N2325" s="120">
        <f t="shared" si="1090"/>
        <v>1.4872056367800479</v>
      </c>
      <c r="O2325" s="113">
        <f t="shared" si="1091"/>
        <v>1.48784399</v>
      </c>
      <c r="P2325" s="113">
        <f t="shared" si="1092"/>
        <v>1663.8077548900001</v>
      </c>
      <c r="Q2325" s="11">
        <f t="shared" si="1093"/>
        <v>0</v>
      </c>
      <c r="R2325" s="30">
        <f t="shared" si="1094"/>
        <v>0</v>
      </c>
      <c r="S2325" s="8">
        <f t="shared" si="1095"/>
        <v>0</v>
      </c>
      <c r="T2325" s="122">
        <f t="shared" si="1100"/>
        <v>0.13059999999999999</v>
      </c>
      <c r="U2325" s="121">
        <f t="shared" si="1096"/>
        <v>2</v>
      </c>
      <c r="V2325" s="121">
        <v>252</v>
      </c>
      <c r="W2325" s="120">
        <f t="shared" si="1097"/>
        <v>1.0009746690000001</v>
      </c>
      <c r="X2325" s="113">
        <f t="shared" si="1077"/>
        <v>1.62166184</v>
      </c>
      <c r="Y2325" s="113">
        <f t="shared" si="1098"/>
        <v>0</v>
      </c>
      <c r="Z2325" s="125" t="str">
        <f t="shared" si="1101"/>
        <v>J=</v>
      </c>
      <c r="AA2325" s="118">
        <f t="shared" si="1102"/>
        <v>46497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>
        <f t="shared" si="1099"/>
        <v>46471</v>
      </c>
      <c r="B2326" s="113">
        <f t="shared" si="1080"/>
        <v>1666.5984017300002</v>
      </c>
      <c r="C2326" s="113">
        <f t="shared" si="1081"/>
        <v>1118.26761816</v>
      </c>
      <c r="D2326" s="114">
        <f t="shared" si="1082"/>
        <v>7245.38</v>
      </c>
      <c r="E2326" s="115">
        <f t="shared" si="1078"/>
        <v>7276.54</v>
      </c>
      <c r="F2326" s="116">
        <f t="shared" si="1079"/>
        <v>46440</v>
      </c>
      <c r="G2326" s="117">
        <f t="shared" si="1083"/>
        <v>4.3006716003852752E-3</v>
      </c>
      <c r="H2326" s="118">
        <f t="shared" si="1084"/>
        <v>46497</v>
      </c>
      <c r="I2326" s="118">
        <f t="shared" si="1085"/>
        <v>46497</v>
      </c>
      <c r="J2326" s="119">
        <f t="shared" si="1086"/>
        <v>20</v>
      </c>
      <c r="K2326" s="119">
        <f t="shared" si="1087"/>
        <v>3</v>
      </c>
      <c r="L2326" s="8">
        <f t="shared" si="1088"/>
        <v>1.0006439199999999</v>
      </c>
      <c r="M2326" s="120">
        <f t="shared" si="1089"/>
        <v>1.0043006699999999</v>
      </c>
      <c r="N2326" s="120">
        <f t="shared" si="1090"/>
        <v>1.4872056367800479</v>
      </c>
      <c r="O2326" s="113">
        <f t="shared" si="1091"/>
        <v>1.48816327</v>
      </c>
      <c r="P2326" s="113">
        <f t="shared" si="1092"/>
        <v>1664.1647953700001</v>
      </c>
      <c r="Q2326" s="11">
        <f t="shared" si="1093"/>
        <v>0</v>
      </c>
      <c r="R2326" s="30">
        <f t="shared" si="1094"/>
        <v>0</v>
      </c>
      <c r="S2326" s="8">
        <f t="shared" si="1095"/>
        <v>0</v>
      </c>
      <c r="T2326" s="122">
        <f t="shared" si="1100"/>
        <v>0.13059999999999999</v>
      </c>
      <c r="U2326" s="121">
        <f t="shared" si="1096"/>
        <v>3</v>
      </c>
      <c r="V2326" s="121">
        <v>252</v>
      </c>
      <c r="W2326" s="120">
        <f t="shared" si="1097"/>
        <v>1.001462359</v>
      </c>
      <c r="X2326" s="113">
        <f t="shared" si="1077"/>
        <v>2.4336063600000002</v>
      </c>
      <c r="Y2326" s="113">
        <f t="shared" si="1098"/>
        <v>0</v>
      </c>
      <c r="Z2326" s="125" t="str">
        <f t="shared" si="1101"/>
        <v>J=</v>
      </c>
      <c r="AA2326" s="118">
        <f t="shared" si="1102"/>
        <v>46497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>
        <f t="shared" si="1099"/>
        <v>46472</v>
      </c>
      <c r="B2327" s="113">
        <f t="shared" si="1080"/>
        <v>1667.7682112399998</v>
      </c>
      <c r="C2327" s="113">
        <f t="shared" si="1081"/>
        <v>1118.26761816</v>
      </c>
      <c r="D2327" s="114">
        <f t="shared" si="1082"/>
        <v>7245.38</v>
      </c>
      <c r="E2327" s="115">
        <f t="shared" si="1078"/>
        <v>7276.54</v>
      </c>
      <c r="F2327" s="116">
        <f t="shared" si="1079"/>
        <v>46440</v>
      </c>
      <c r="G2327" s="117">
        <f t="shared" si="1083"/>
        <v>4.3006716003852752E-3</v>
      </c>
      <c r="H2327" s="118">
        <f t="shared" si="1084"/>
        <v>46497</v>
      </c>
      <c r="I2327" s="118">
        <f t="shared" si="1085"/>
        <v>46497</v>
      </c>
      <c r="J2327" s="119">
        <f t="shared" si="1086"/>
        <v>20</v>
      </c>
      <c r="K2327" s="119">
        <f t="shared" si="1087"/>
        <v>4</v>
      </c>
      <c r="L2327" s="8">
        <f t="shared" si="1088"/>
        <v>1.0008586500000001</v>
      </c>
      <c r="M2327" s="120">
        <f t="shared" si="1089"/>
        <v>1.0043006699999999</v>
      </c>
      <c r="N2327" s="120">
        <f t="shared" si="1090"/>
        <v>1.4872056367800479</v>
      </c>
      <c r="O2327" s="113">
        <f t="shared" si="1091"/>
        <v>1.4884826200000001</v>
      </c>
      <c r="P2327" s="113">
        <f t="shared" si="1092"/>
        <v>1664.5219141299999</v>
      </c>
      <c r="Q2327" s="11">
        <f t="shared" si="1093"/>
        <v>0</v>
      </c>
      <c r="R2327" s="30">
        <f t="shared" si="1094"/>
        <v>0</v>
      </c>
      <c r="S2327" s="8">
        <f t="shared" si="1095"/>
        <v>0</v>
      </c>
      <c r="T2327" s="122">
        <f t="shared" si="1100"/>
        <v>0.13059999999999999</v>
      </c>
      <c r="U2327" s="121">
        <f t="shared" si="1096"/>
        <v>4</v>
      </c>
      <c r="V2327" s="121">
        <v>252</v>
      </c>
      <c r="W2327" s="120">
        <f t="shared" si="1097"/>
        <v>1.001950288</v>
      </c>
      <c r="X2327" s="113">
        <f t="shared" si="1077"/>
        <v>3.24629711</v>
      </c>
      <c r="Y2327" s="113">
        <f t="shared" si="1098"/>
        <v>0</v>
      </c>
      <c r="Z2327" s="125" t="str">
        <f t="shared" si="1101"/>
        <v>J=</v>
      </c>
      <c r="AA2327" s="118">
        <f t="shared" si="1102"/>
        <v>46497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>
        <f t="shared" si="1099"/>
        <v>46473</v>
      </c>
      <c r="B2328" s="113">
        <f t="shared" si="1080"/>
        <v>1667.7682112399998</v>
      </c>
      <c r="C2328" s="113">
        <f t="shared" si="1081"/>
        <v>1118.26761816</v>
      </c>
      <c r="D2328" s="114">
        <f t="shared" si="1082"/>
        <v>7245.38</v>
      </c>
      <c r="E2328" s="115">
        <f t="shared" si="1078"/>
        <v>7276.54</v>
      </c>
      <c r="F2328" s="116">
        <f t="shared" si="1079"/>
        <v>46440</v>
      </c>
      <c r="G2328" s="117">
        <f t="shared" si="1083"/>
        <v>4.3006716003852752E-3</v>
      </c>
      <c r="H2328" s="118">
        <f t="shared" si="1084"/>
        <v>46497</v>
      </c>
      <c r="I2328" s="118">
        <f t="shared" si="1085"/>
        <v>46497</v>
      </c>
      <c r="J2328" s="119">
        <f t="shared" si="1086"/>
        <v>20</v>
      </c>
      <c r="K2328" s="119">
        <f t="shared" si="1087"/>
        <v>4</v>
      </c>
      <c r="L2328" s="8">
        <f t="shared" si="1088"/>
        <v>1.0008586500000001</v>
      </c>
      <c r="M2328" s="120">
        <f t="shared" si="1089"/>
        <v>1.0043006699999999</v>
      </c>
      <c r="N2328" s="120">
        <f t="shared" si="1090"/>
        <v>1.4872056367800479</v>
      </c>
      <c r="O2328" s="113">
        <f t="shared" si="1091"/>
        <v>1.4884826200000001</v>
      </c>
      <c r="P2328" s="113">
        <f t="shared" si="1092"/>
        <v>1664.5219141299999</v>
      </c>
      <c r="Q2328" s="11">
        <f t="shared" si="1093"/>
        <v>0</v>
      </c>
      <c r="R2328" s="30">
        <f t="shared" si="1094"/>
        <v>0</v>
      </c>
      <c r="S2328" s="8">
        <f t="shared" si="1095"/>
        <v>0</v>
      </c>
      <c r="T2328" s="122">
        <f t="shared" si="1100"/>
        <v>0.13059999999999999</v>
      </c>
      <c r="U2328" s="121">
        <f t="shared" si="1096"/>
        <v>4</v>
      </c>
      <c r="V2328" s="121">
        <v>252</v>
      </c>
      <c r="W2328" s="120">
        <f t="shared" si="1097"/>
        <v>1.001950288</v>
      </c>
      <c r="X2328" s="113">
        <f t="shared" si="1077"/>
        <v>3.24629711</v>
      </c>
      <c r="Y2328" s="113">
        <f t="shared" si="1098"/>
        <v>0</v>
      </c>
      <c r="Z2328" s="125" t="str">
        <f t="shared" si="1101"/>
        <v>J=</v>
      </c>
      <c r="AA2328" s="118">
        <f t="shared" si="1102"/>
        <v>46497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>
        <f t="shared" si="1099"/>
        <v>46474</v>
      </c>
      <c r="B2329" s="113">
        <f t="shared" si="1080"/>
        <v>1667.7682112399998</v>
      </c>
      <c r="C2329" s="113">
        <f t="shared" si="1081"/>
        <v>1118.26761816</v>
      </c>
      <c r="D2329" s="114">
        <f t="shared" si="1082"/>
        <v>7245.38</v>
      </c>
      <c r="E2329" s="115">
        <f t="shared" si="1078"/>
        <v>7276.54</v>
      </c>
      <c r="F2329" s="116">
        <f t="shared" si="1079"/>
        <v>46440</v>
      </c>
      <c r="G2329" s="117">
        <f t="shared" si="1083"/>
        <v>4.3006716003852752E-3</v>
      </c>
      <c r="H2329" s="118">
        <f t="shared" si="1084"/>
        <v>46497</v>
      </c>
      <c r="I2329" s="118">
        <f t="shared" si="1085"/>
        <v>46497</v>
      </c>
      <c r="J2329" s="119">
        <f t="shared" si="1086"/>
        <v>20</v>
      </c>
      <c r="K2329" s="119">
        <f t="shared" si="1087"/>
        <v>4</v>
      </c>
      <c r="L2329" s="8">
        <f t="shared" si="1088"/>
        <v>1.0008586500000001</v>
      </c>
      <c r="M2329" s="120">
        <f t="shared" si="1089"/>
        <v>1.0043006699999999</v>
      </c>
      <c r="N2329" s="120">
        <f t="shared" si="1090"/>
        <v>1.4872056367800479</v>
      </c>
      <c r="O2329" s="113">
        <f t="shared" si="1091"/>
        <v>1.4884826200000001</v>
      </c>
      <c r="P2329" s="113">
        <f t="shared" si="1092"/>
        <v>1664.5219141299999</v>
      </c>
      <c r="Q2329" s="11">
        <f t="shared" si="1093"/>
        <v>0</v>
      </c>
      <c r="R2329" s="30">
        <f t="shared" si="1094"/>
        <v>0</v>
      </c>
      <c r="S2329" s="8">
        <f t="shared" si="1095"/>
        <v>0</v>
      </c>
      <c r="T2329" s="122">
        <f t="shared" si="1100"/>
        <v>0.13059999999999999</v>
      </c>
      <c r="U2329" s="121">
        <f t="shared" si="1096"/>
        <v>4</v>
      </c>
      <c r="V2329" s="121">
        <v>252</v>
      </c>
      <c r="W2329" s="120">
        <f t="shared" si="1097"/>
        <v>1.001950288</v>
      </c>
      <c r="X2329" s="113">
        <f t="shared" si="1077"/>
        <v>3.24629711</v>
      </c>
      <c r="Y2329" s="113">
        <f t="shared" si="1098"/>
        <v>0</v>
      </c>
      <c r="Z2329" s="125" t="str">
        <f t="shared" si="1101"/>
        <v>J=</v>
      </c>
      <c r="AA2329" s="118">
        <f t="shared" si="1102"/>
        <v>46497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>
        <f t="shared" si="1099"/>
        <v>46475</v>
      </c>
      <c r="B2330" s="113">
        <f t="shared" si="1080"/>
        <v>1667.7682112399998</v>
      </c>
      <c r="C2330" s="113">
        <f t="shared" si="1081"/>
        <v>1118.26761816</v>
      </c>
      <c r="D2330" s="114">
        <f t="shared" si="1082"/>
        <v>7245.38</v>
      </c>
      <c r="E2330" s="115">
        <f t="shared" si="1078"/>
        <v>7276.54</v>
      </c>
      <c r="F2330" s="116">
        <f t="shared" si="1079"/>
        <v>46440</v>
      </c>
      <c r="G2330" s="117">
        <f t="shared" si="1083"/>
        <v>4.3006716003852752E-3</v>
      </c>
      <c r="H2330" s="118">
        <f t="shared" si="1084"/>
        <v>46497</v>
      </c>
      <c r="I2330" s="118">
        <f t="shared" si="1085"/>
        <v>46497</v>
      </c>
      <c r="J2330" s="119">
        <f t="shared" si="1086"/>
        <v>20</v>
      </c>
      <c r="K2330" s="119">
        <f t="shared" si="1087"/>
        <v>4</v>
      </c>
      <c r="L2330" s="8">
        <f t="shared" si="1088"/>
        <v>1.0008586500000001</v>
      </c>
      <c r="M2330" s="120">
        <f t="shared" si="1089"/>
        <v>1.0043006699999999</v>
      </c>
      <c r="N2330" s="120">
        <f t="shared" si="1090"/>
        <v>1.4872056367800479</v>
      </c>
      <c r="O2330" s="113">
        <f t="shared" si="1091"/>
        <v>1.4884826200000001</v>
      </c>
      <c r="P2330" s="113">
        <f t="shared" si="1092"/>
        <v>1664.5219141299999</v>
      </c>
      <c r="Q2330" s="11">
        <f t="shared" si="1093"/>
        <v>0</v>
      </c>
      <c r="R2330" s="30">
        <f t="shared" si="1094"/>
        <v>0</v>
      </c>
      <c r="S2330" s="8">
        <f t="shared" si="1095"/>
        <v>0</v>
      </c>
      <c r="T2330" s="122">
        <f t="shared" si="1100"/>
        <v>0.13059999999999999</v>
      </c>
      <c r="U2330" s="121">
        <f t="shared" si="1096"/>
        <v>4</v>
      </c>
      <c r="V2330" s="121">
        <v>252</v>
      </c>
      <c r="W2330" s="120">
        <f t="shared" si="1097"/>
        <v>1.001950288</v>
      </c>
      <c r="X2330" s="113">
        <f t="shared" si="1077"/>
        <v>3.24629711</v>
      </c>
      <c r="Y2330" s="113">
        <f t="shared" si="1098"/>
        <v>0</v>
      </c>
      <c r="Z2330" s="125" t="str">
        <f t="shared" si="1101"/>
        <v>J=</v>
      </c>
      <c r="AA2330" s="118">
        <f t="shared" si="1102"/>
        <v>46497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>
        <f t="shared" si="1099"/>
        <v>46476</v>
      </c>
      <c r="B2331" s="113">
        <f t="shared" si="1080"/>
        <v>1668.9388423</v>
      </c>
      <c r="C2331" s="113">
        <f t="shared" si="1081"/>
        <v>1118.26761816</v>
      </c>
      <c r="D2331" s="114">
        <f t="shared" si="1082"/>
        <v>7245.38</v>
      </c>
      <c r="E2331" s="115">
        <f t="shared" si="1078"/>
        <v>7276.54</v>
      </c>
      <c r="F2331" s="116">
        <f t="shared" si="1079"/>
        <v>46440</v>
      </c>
      <c r="G2331" s="117">
        <f t="shared" si="1083"/>
        <v>4.3006716003852752E-3</v>
      </c>
      <c r="H2331" s="118">
        <f t="shared" si="1084"/>
        <v>46497</v>
      </c>
      <c r="I2331" s="118">
        <f t="shared" si="1085"/>
        <v>46497</v>
      </c>
      <c r="J2331" s="119">
        <f t="shared" si="1086"/>
        <v>20</v>
      </c>
      <c r="K2331" s="119">
        <f t="shared" si="1087"/>
        <v>5</v>
      </c>
      <c r="L2331" s="8">
        <f t="shared" si="1088"/>
        <v>1.0010734299999999</v>
      </c>
      <c r="M2331" s="120">
        <f t="shared" si="1089"/>
        <v>1.0043006699999999</v>
      </c>
      <c r="N2331" s="120">
        <f t="shared" si="1090"/>
        <v>1.4872056367800479</v>
      </c>
      <c r="O2331" s="113">
        <f t="shared" si="1091"/>
        <v>1.4888020399999999</v>
      </c>
      <c r="P2331" s="113">
        <f t="shared" si="1092"/>
        <v>1664.8791111800001</v>
      </c>
      <c r="Q2331" s="11">
        <f t="shared" si="1093"/>
        <v>0</v>
      </c>
      <c r="R2331" s="30">
        <f t="shared" si="1094"/>
        <v>0</v>
      </c>
      <c r="S2331" s="8">
        <f t="shared" si="1095"/>
        <v>0</v>
      </c>
      <c r="T2331" s="122">
        <f t="shared" si="1100"/>
        <v>0.13059999999999999</v>
      </c>
      <c r="U2331" s="121">
        <f t="shared" si="1096"/>
        <v>5</v>
      </c>
      <c r="V2331" s="121">
        <v>252</v>
      </c>
      <c r="W2331" s="120">
        <f t="shared" si="1097"/>
        <v>1.002438454</v>
      </c>
      <c r="X2331" s="113">
        <f t="shared" si="1077"/>
        <v>4.0597311200000004</v>
      </c>
      <c r="Y2331" s="113">
        <f t="shared" si="1098"/>
        <v>0</v>
      </c>
      <c r="Z2331" s="125" t="str">
        <f t="shared" si="1101"/>
        <v>J=</v>
      </c>
      <c r="AA2331" s="118">
        <f t="shared" si="1102"/>
        <v>46497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>
        <f t="shared" si="1099"/>
        <v>46477</v>
      </c>
      <c r="B2332" s="113">
        <f t="shared" si="1080"/>
        <v>1670.11030648</v>
      </c>
      <c r="C2332" s="113">
        <f t="shared" si="1081"/>
        <v>1118.26761816</v>
      </c>
      <c r="D2332" s="114">
        <f t="shared" si="1082"/>
        <v>7245.38</v>
      </c>
      <c r="E2332" s="115">
        <f t="shared" si="1078"/>
        <v>7276.54</v>
      </c>
      <c r="F2332" s="116">
        <f t="shared" si="1079"/>
        <v>46440</v>
      </c>
      <c r="G2332" s="117">
        <f t="shared" si="1083"/>
        <v>4.3006716003852752E-3</v>
      </c>
      <c r="H2332" s="118">
        <f t="shared" si="1084"/>
        <v>46497</v>
      </c>
      <c r="I2332" s="118">
        <f t="shared" si="1085"/>
        <v>46497</v>
      </c>
      <c r="J2332" s="119">
        <f t="shared" si="1086"/>
        <v>20</v>
      </c>
      <c r="K2332" s="119">
        <f t="shared" si="1087"/>
        <v>6</v>
      </c>
      <c r="L2332" s="8">
        <f t="shared" si="1088"/>
        <v>1.0012882599999999</v>
      </c>
      <c r="M2332" s="120">
        <f t="shared" si="1089"/>
        <v>1.0043006699999999</v>
      </c>
      <c r="N2332" s="120">
        <f t="shared" si="1090"/>
        <v>1.4872056367800479</v>
      </c>
      <c r="O2332" s="113">
        <f t="shared" si="1091"/>
        <v>1.48912154</v>
      </c>
      <c r="P2332" s="113">
        <f t="shared" si="1092"/>
        <v>1665.23639768</v>
      </c>
      <c r="Q2332" s="11">
        <f t="shared" si="1093"/>
        <v>0</v>
      </c>
      <c r="R2332" s="30">
        <f t="shared" si="1094"/>
        <v>0</v>
      </c>
      <c r="S2332" s="8">
        <f t="shared" si="1095"/>
        <v>0</v>
      </c>
      <c r="T2332" s="122">
        <f t="shared" si="1100"/>
        <v>0.13059999999999999</v>
      </c>
      <c r="U2332" s="121">
        <f t="shared" si="1096"/>
        <v>6</v>
      </c>
      <c r="V2332" s="121">
        <v>252</v>
      </c>
      <c r="W2332" s="120">
        <f t="shared" si="1097"/>
        <v>1.0029268570000001</v>
      </c>
      <c r="X2332" s="113">
        <f t="shared" si="1077"/>
        <v>4.8739087999999997</v>
      </c>
      <c r="Y2332" s="113">
        <f t="shared" si="1098"/>
        <v>0</v>
      </c>
      <c r="Z2332" s="125" t="str">
        <f t="shared" si="1101"/>
        <v>J=</v>
      </c>
      <c r="AA2332" s="118">
        <f t="shared" si="1102"/>
        <v>46497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>
        <f t="shared" si="1099"/>
        <v>46478</v>
      </c>
      <c r="B2333" s="113">
        <f t="shared" si="1080"/>
        <v>1671.2825850700001</v>
      </c>
      <c r="C2333" s="113">
        <f t="shared" si="1081"/>
        <v>1118.26761816</v>
      </c>
      <c r="D2333" s="114">
        <f t="shared" si="1082"/>
        <v>7245.38</v>
      </c>
      <c r="E2333" s="115">
        <f t="shared" si="1078"/>
        <v>7276.54</v>
      </c>
      <c r="F2333" s="116">
        <f t="shared" si="1079"/>
        <v>46440</v>
      </c>
      <c r="G2333" s="117">
        <f t="shared" si="1083"/>
        <v>4.3006716003852752E-3</v>
      </c>
      <c r="H2333" s="118">
        <f t="shared" si="1084"/>
        <v>46497</v>
      </c>
      <c r="I2333" s="118">
        <f t="shared" si="1085"/>
        <v>46497</v>
      </c>
      <c r="J2333" s="119">
        <f t="shared" si="1086"/>
        <v>20</v>
      </c>
      <c r="K2333" s="119">
        <f t="shared" si="1087"/>
        <v>7</v>
      </c>
      <c r="L2333" s="8">
        <f t="shared" si="1088"/>
        <v>1.0015031299999999</v>
      </c>
      <c r="M2333" s="120">
        <f t="shared" si="1089"/>
        <v>1.0043006699999999</v>
      </c>
      <c r="N2333" s="120">
        <f t="shared" si="1090"/>
        <v>1.4872056367800479</v>
      </c>
      <c r="O2333" s="113">
        <f t="shared" si="1091"/>
        <v>1.4894411000000001</v>
      </c>
      <c r="P2333" s="113">
        <f t="shared" si="1092"/>
        <v>1665.5937512800001</v>
      </c>
      <c r="Q2333" s="11">
        <f t="shared" si="1093"/>
        <v>0</v>
      </c>
      <c r="R2333" s="30">
        <f t="shared" si="1094"/>
        <v>0</v>
      </c>
      <c r="S2333" s="8">
        <f t="shared" si="1095"/>
        <v>0</v>
      </c>
      <c r="T2333" s="122">
        <f t="shared" si="1100"/>
        <v>0.13059999999999999</v>
      </c>
      <c r="U2333" s="121">
        <f t="shared" si="1096"/>
        <v>7</v>
      </c>
      <c r="V2333" s="121">
        <v>252</v>
      </c>
      <c r="W2333" s="120">
        <f t="shared" si="1097"/>
        <v>1.0034154989999999</v>
      </c>
      <c r="X2333" s="113">
        <f t="shared" si="1077"/>
        <v>5.6888337900000003</v>
      </c>
      <c r="Y2333" s="113">
        <f t="shared" si="1098"/>
        <v>0</v>
      </c>
      <c r="Z2333" s="125" t="str">
        <f t="shared" si="1101"/>
        <v>J=</v>
      </c>
      <c r="AA2333" s="118">
        <f t="shared" si="1102"/>
        <v>46497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>
        <f t="shared" si="1099"/>
        <v>46479</v>
      </c>
      <c r="B2334" s="113">
        <f t="shared" si="1080"/>
        <v>1672.4556879700001</v>
      </c>
      <c r="C2334" s="113">
        <f t="shared" si="1081"/>
        <v>1118.26761816</v>
      </c>
      <c r="D2334" s="114">
        <f t="shared" si="1082"/>
        <v>7245.38</v>
      </c>
      <c r="E2334" s="115">
        <f t="shared" si="1078"/>
        <v>7276.54</v>
      </c>
      <c r="F2334" s="116">
        <f t="shared" si="1079"/>
        <v>46440</v>
      </c>
      <c r="G2334" s="117">
        <f t="shared" si="1083"/>
        <v>4.3006716003852752E-3</v>
      </c>
      <c r="H2334" s="118">
        <f t="shared" si="1084"/>
        <v>46497</v>
      </c>
      <c r="I2334" s="118">
        <f t="shared" si="1085"/>
        <v>46497</v>
      </c>
      <c r="J2334" s="119">
        <f t="shared" si="1086"/>
        <v>20</v>
      </c>
      <c r="K2334" s="119">
        <f t="shared" si="1087"/>
        <v>8</v>
      </c>
      <c r="L2334" s="8">
        <f t="shared" si="1088"/>
        <v>1.00171805</v>
      </c>
      <c r="M2334" s="120">
        <f t="shared" si="1089"/>
        <v>1.0043006699999999</v>
      </c>
      <c r="N2334" s="120">
        <f t="shared" si="1090"/>
        <v>1.4872056367800479</v>
      </c>
      <c r="O2334" s="113">
        <f t="shared" si="1091"/>
        <v>1.48976073</v>
      </c>
      <c r="P2334" s="113">
        <f t="shared" si="1092"/>
        <v>1665.95118316</v>
      </c>
      <c r="Q2334" s="11">
        <f t="shared" si="1093"/>
        <v>0</v>
      </c>
      <c r="R2334" s="30">
        <f t="shared" si="1094"/>
        <v>0</v>
      </c>
      <c r="S2334" s="8">
        <f t="shared" si="1095"/>
        <v>0</v>
      </c>
      <c r="T2334" s="122">
        <f t="shared" si="1100"/>
        <v>0.13059999999999999</v>
      </c>
      <c r="U2334" s="121">
        <f t="shared" si="1096"/>
        <v>8</v>
      </c>
      <c r="V2334" s="121">
        <v>252</v>
      </c>
      <c r="W2334" s="120">
        <f t="shared" si="1097"/>
        <v>1.003904379</v>
      </c>
      <c r="X2334" s="113">
        <f t="shared" si="1077"/>
        <v>6.5045048100000002</v>
      </c>
      <c r="Y2334" s="113">
        <f t="shared" si="1098"/>
        <v>0</v>
      </c>
      <c r="Z2334" s="125" t="str">
        <f t="shared" si="1101"/>
        <v>J=</v>
      </c>
      <c r="AA2334" s="118">
        <f t="shared" si="1102"/>
        <v>46497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>
        <f t="shared" si="1099"/>
        <v>46480</v>
      </c>
      <c r="B2335" s="113">
        <f t="shared" si="1080"/>
        <v>1673.6296043299999</v>
      </c>
      <c r="C2335" s="113">
        <f t="shared" si="1081"/>
        <v>1118.26761816</v>
      </c>
      <c r="D2335" s="114">
        <f t="shared" si="1082"/>
        <v>7245.38</v>
      </c>
      <c r="E2335" s="115">
        <f t="shared" si="1078"/>
        <v>7276.54</v>
      </c>
      <c r="F2335" s="116">
        <f t="shared" si="1079"/>
        <v>46440</v>
      </c>
      <c r="G2335" s="117">
        <f t="shared" si="1083"/>
        <v>4.3006716003852752E-3</v>
      </c>
      <c r="H2335" s="118">
        <f t="shared" si="1084"/>
        <v>46497</v>
      </c>
      <c r="I2335" s="118">
        <f t="shared" si="1085"/>
        <v>46497</v>
      </c>
      <c r="J2335" s="119">
        <f t="shared" si="1086"/>
        <v>20</v>
      </c>
      <c r="K2335" s="119">
        <f t="shared" si="1087"/>
        <v>9</v>
      </c>
      <c r="L2335" s="8">
        <f t="shared" si="1088"/>
        <v>1.0019330099999999</v>
      </c>
      <c r="M2335" s="120">
        <f t="shared" si="1089"/>
        <v>1.0043006699999999</v>
      </c>
      <c r="N2335" s="120">
        <f t="shared" si="1090"/>
        <v>1.4872056367800479</v>
      </c>
      <c r="O2335" s="113">
        <f t="shared" si="1091"/>
        <v>1.49008042</v>
      </c>
      <c r="P2335" s="113">
        <f t="shared" si="1092"/>
        <v>1666.30868214</v>
      </c>
      <c r="Q2335" s="11">
        <f t="shared" si="1093"/>
        <v>0</v>
      </c>
      <c r="R2335" s="30">
        <f t="shared" si="1094"/>
        <v>0</v>
      </c>
      <c r="S2335" s="8">
        <f t="shared" si="1095"/>
        <v>0</v>
      </c>
      <c r="T2335" s="122">
        <f t="shared" si="1100"/>
        <v>0.13059999999999999</v>
      </c>
      <c r="U2335" s="121">
        <f t="shared" si="1096"/>
        <v>9</v>
      </c>
      <c r="V2335" s="121">
        <v>252</v>
      </c>
      <c r="W2335" s="120">
        <f t="shared" si="1097"/>
        <v>1.0043934969999999</v>
      </c>
      <c r="X2335" s="113">
        <f t="shared" si="1077"/>
        <v>7.3209221900000001</v>
      </c>
      <c r="Y2335" s="113">
        <f t="shared" si="1098"/>
        <v>0</v>
      </c>
      <c r="Z2335" s="125" t="str">
        <f t="shared" si="1101"/>
        <v>J=</v>
      </c>
      <c r="AA2335" s="118">
        <f t="shared" si="1102"/>
        <v>46497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>
        <f t="shared" si="1099"/>
        <v>46481</v>
      </c>
      <c r="B2336" s="113">
        <f t="shared" si="1080"/>
        <v>1673.6296043299999</v>
      </c>
      <c r="C2336" s="113">
        <f t="shared" si="1081"/>
        <v>1118.26761816</v>
      </c>
      <c r="D2336" s="114">
        <f t="shared" si="1082"/>
        <v>7245.38</v>
      </c>
      <c r="E2336" s="115">
        <f t="shared" si="1078"/>
        <v>7276.54</v>
      </c>
      <c r="F2336" s="116">
        <f t="shared" si="1079"/>
        <v>46440</v>
      </c>
      <c r="G2336" s="117">
        <f t="shared" si="1083"/>
        <v>4.3006716003852752E-3</v>
      </c>
      <c r="H2336" s="118">
        <f t="shared" si="1084"/>
        <v>46497</v>
      </c>
      <c r="I2336" s="118">
        <f t="shared" si="1085"/>
        <v>46497</v>
      </c>
      <c r="J2336" s="119">
        <f t="shared" si="1086"/>
        <v>20</v>
      </c>
      <c r="K2336" s="119">
        <f t="shared" si="1087"/>
        <v>9</v>
      </c>
      <c r="L2336" s="8">
        <f t="shared" si="1088"/>
        <v>1.0019330099999999</v>
      </c>
      <c r="M2336" s="120">
        <f t="shared" si="1089"/>
        <v>1.0043006699999999</v>
      </c>
      <c r="N2336" s="120">
        <f t="shared" si="1090"/>
        <v>1.4872056367800479</v>
      </c>
      <c r="O2336" s="113">
        <f t="shared" si="1091"/>
        <v>1.49008042</v>
      </c>
      <c r="P2336" s="113">
        <f t="shared" si="1092"/>
        <v>1666.30868214</v>
      </c>
      <c r="Q2336" s="11">
        <f t="shared" si="1093"/>
        <v>0</v>
      </c>
      <c r="R2336" s="30">
        <f t="shared" si="1094"/>
        <v>0</v>
      </c>
      <c r="S2336" s="8">
        <f t="shared" si="1095"/>
        <v>0</v>
      </c>
      <c r="T2336" s="122">
        <f t="shared" si="1100"/>
        <v>0.13059999999999999</v>
      </c>
      <c r="U2336" s="121">
        <f t="shared" si="1096"/>
        <v>9</v>
      </c>
      <c r="V2336" s="121">
        <v>252</v>
      </c>
      <c r="W2336" s="120">
        <f t="shared" si="1097"/>
        <v>1.0043934969999999</v>
      </c>
      <c r="X2336" s="113">
        <f t="shared" si="1077"/>
        <v>7.3209221900000001</v>
      </c>
      <c r="Y2336" s="113">
        <f t="shared" si="1098"/>
        <v>0</v>
      </c>
      <c r="Z2336" s="125" t="str">
        <f t="shared" si="1101"/>
        <v>J=</v>
      </c>
      <c r="AA2336" s="118">
        <f t="shared" si="1102"/>
        <v>46497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>
        <f t="shared" si="1099"/>
        <v>46482</v>
      </c>
      <c r="B2337" s="113">
        <f t="shared" si="1080"/>
        <v>1673.6296043299999</v>
      </c>
      <c r="C2337" s="113">
        <f t="shared" si="1081"/>
        <v>1118.26761816</v>
      </c>
      <c r="D2337" s="114">
        <f t="shared" si="1082"/>
        <v>7245.38</v>
      </c>
      <c r="E2337" s="115">
        <f t="shared" si="1078"/>
        <v>7276.54</v>
      </c>
      <c r="F2337" s="116">
        <f t="shared" si="1079"/>
        <v>46440</v>
      </c>
      <c r="G2337" s="117">
        <f t="shared" si="1083"/>
        <v>4.3006716003852752E-3</v>
      </c>
      <c r="H2337" s="118">
        <f t="shared" si="1084"/>
        <v>46497</v>
      </c>
      <c r="I2337" s="118">
        <f t="shared" si="1085"/>
        <v>46497</v>
      </c>
      <c r="J2337" s="119">
        <f t="shared" si="1086"/>
        <v>20</v>
      </c>
      <c r="K2337" s="119">
        <f t="shared" si="1087"/>
        <v>9</v>
      </c>
      <c r="L2337" s="8">
        <f t="shared" si="1088"/>
        <v>1.0019330099999999</v>
      </c>
      <c r="M2337" s="120">
        <f t="shared" si="1089"/>
        <v>1.0043006699999999</v>
      </c>
      <c r="N2337" s="120">
        <f t="shared" si="1090"/>
        <v>1.4872056367800479</v>
      </c>
      <c r="O2337" s="113">
        <f t="shared" si="1091"/>
        <v>1.49008042</v>
      </c>
      <c r="P2337" s="113">
        <f t="shared" si="1092"/>
        <v>1666.30868214</v>
      </c>
      <c r="Q2337" s="11">
        <f t="shared" si="1093"/>
        <v>0</v>
      </c>
      <c r="R2337" s="30">
        <f t="shared" si="1094"/>
        <v>0</v>
      </c>
      <c r="S2337" s="8">
        <f t="shared" si="1095"/>
        <v>0</v>
      </c>
      <c r="T2337" s="122">
        <f t="shared" si="1100"/>
        <v>0.13059999999999999</v>
      </c>
      <c r="U2337" s="121">
        <f t="shared" si="1096"/>
        <v>9</v>
      </c>
      <c r="V2337" s="121">
        <v>252</v>
      </c>
      <c r="W2337" s="120">
        <f t="shared" si="1097"/>
        <v>1.0043934969999999</v>
      </c>
      <c r="X2337" s="113">
        <f t="shared" si="1077"/>
        <v>7.3209221900000001</v>
      </c>
      <c r="Y2337" s="113">
        <f t="shared" si="1098"/>
        <v>0</v>
      </c>
      <c r="Z2337" s="125" t="str">
        <f t="shared" si="1101"/>
        <v>J=</v>
      </c>
      <c r="AA2337" s="118">
        <f t="shared" si="1102"/>
        <v>46497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>
        <f t="shared" si="1099"/>
        <v>46483</v>
      </c>
      <c r="B2338" s="113">
        <f t="shared" si="1080"/>
        <v>1674.80434573</v>
      </c>
      <c r="C2338" s="113">
        <f t="shared" si="1081"/>
        <v>1118.26761816</v>
      </c>
      <c r="D2338" s="114">
        <f t="shared" si="1082"/>
        <v>7245.38</v>
      </c>
      <c r="E2338" s="115">
        <f t="shared" si="1078"/>
        <v>7276.54</v>
      </c>
      <c r="F2338" s="116">
        <f t="shared" si="1079"/>
        <v>46440</v>
      </c>
      <c r="G2338" s="117">
        <f t="shared" si="1083"/>
        <v>4.3006716003852752E-3</v>
      </c>
      <c r="H2338" s="118">
        <f t="shared" si="1084"/>
        <v>46497</v>
      </c>
      <c r="I2338" s="118">
        <f t="shared" si="1085"/>
        <v>46497</v>
      </c>
      <c r="J2338" s="119">
        <f t="shared" si="1086"/>
        <v>20</v>
      </c>
      <c r="K2338" s="119">
        <f t="shared" si="1087"/>
        <v>10</v>
      </c>
      <c r="L2338" s="8">
        <f t="shared" si="1088"/>
        <v>1.0021480199999999</v>
      </c>
      <c r="M2338" s="120">
        <f t="shared" si="1089"/>
        <v>1.0043006699999999</v>
      </c>
      <c r="N2338" s="120">
        <f t="shared" si="1090"/>
        <v>1.4872056367800479</v>
      </c>
      <c r="O2338" s="113">
        <f t="shared" si="1091"/>
        <v>1.49040018</v>
      </c>
      <c r="P2338" s="113">
        <f t="shared" si="1092"/>
        <v>1666.6662593900001</v>
      </c>
      <c r="Q2338" s="11">
        <f t="shared" si="1093"/>
        <v>0</v>
      </c>
      <c r="R2338" s="30">
        <f t="shared" si="1094"/>
        <v>0</v>
      </c>
      <c r="S2338" s="8">
        <f t="shared" si="1095"/>
        <v>0</v>
      </c>
      <c r="T2338" s="122">
        <f t="shared" si="1100"/>
        <v>0.13059999999999999</v>
      </c>
      <c r="U2338" s="121">
        <f t="shared" si="1096"/>
        <v>10</v>
      </c>
      <c r="V2338" s="121">
        <v>252</v>
      </c>
      <c r="W2338" s="120">
        <f t="shared" si="1097"/>
        <v>1.004882853</v>
      </c>
      <c r="X2338" s="113">
        <f t="shared" ref="X2338:X2401" si="1103">TRUNC((P2338*(W2338-1)),8)</f>
        <v>8.1380863399999992</v>
      </c>
      <c r="Y2338" s="113">
        <f t="shared" si="1098"/>
        <v>0</v>
      </c>
      <c r="Z2338" s="125" t="str">
        <f t="shared" si="1101"/>
        <v>J=</v>
      </c>
      <c r="AA2338" s="118">
        <f t="shared" si="1102"/>
        <v>46497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>
        <f t="shared" si="1099"/>
        <v>46484</v>
      </c>
      <c r="B2339" s="113">
        <f t="shared" si="1080"/>
        <v>1675.9799254499999</v>
      </c>
      <c r="C2339" s="113">
        <f t="shared" si="1081"/>
        <v>1118.26761816</v>
      </c>
      <c r="D2339" s="114">
        <f t="shared" si="1082"/>
        <v>7245.38</v>
      </c>
      <c r="E2339" s="115">
        <f t="shared" si="1078"/>
        <v>7276.54</v>
      </c>
      <c r="F2339" s="116">
        <f t="shared" si="1079"/>
        <v>46440</v>
      </c>
      <c r="G2339" s="117">
        <f t="shared" si="1083"/>
        <v>4.3006716003852752E-3</v>
      </c>
      <c r="H2339" s="118">
        <f t="shared" si="1084"/>
        <v>46497</v>
      </c>
      <c r="I2339" s="118">
        <f t="shared" si="1085"/>
        <v>46497</v>
      </c>
      <c r="J2339" s="119">
        <f t="shared" si="1086"/>
        <v>20</v>
      </c>
      <c r="K2339" s="119">
        <f t="shared" si="1087"/>
        <v>11</v>
      </c>
      <c r="L2339" s="8">
        <f t="shared" si="1088"/>
        <v>1.0023630800000001</v>
      </c>
      <c r="M2339" s="120">
        <f t="shared" si="1089"/>
        <v>1.0043006699999999</v>
      </c>
      <c r="N2339" s="120">
        <f t="shared" si="1090"/>
        <v>1.4872056367800479</v>
      </c>
      <c r="O2339" s="113">
        <f t="shared" si="1091"/>
        <v>1.4907200199999999</v>
      </c>
      <c r="P2339" s="113">
        <f t="shared" si="1092"/>
        <v>1667.0239260999999</v>
      </c>
      <c r="Q2339" s="11">
        <f t="shared" si="1093"/>
        <v>0</v>
      </c>
      <c r="R2339" s="30">
        <f t="shared" si="1094"/>
        <v>0</v>
      </c>
      <c r="S2339" s="8">
        <f t="shared" si="1095"/>
        <v>0</v>
      </c>
      <c r="T2339" s="122">
        <f t="shared" si="1100"/>
        <v>0.13059999999999999</v>
      </c>
      <c r="U2339" s="121">
        <f t="shared" si="1096"/>
        <v>11</v>
      </c>
      <c r="V2339" s="121">
        <v>252</v>
      </c>
      <c r="W2339" s="120">
        <f t="shared" si="1097"/>
        <v>1.0053724479999999</v>
      </c>
      <c r="X2339" s="113">
        <f t="shared" si="1103"/>
        <v>8.9559993500000008</v>
      </c>
      <c r="Y2339" s="113">
        <f t="shared" si="1098"/>
        <v>0</v>
      </c>
      <c r="Z2339" s="125" t="str">
        <f t="shared" si="1101"/>
        <v>J=</v>
      </c>
      <c r="AA2339" s="118">
        <f t="shared" si="1102"/>
        <v>46497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>
        <f t="shared" si="1099"/>
        <v>46485</v>
      </c>
      <c r="B2340" s="113">
        <f t="shared" si="1080"/>
        <v>1677.15631973</v>
      </c>
      <c r="C2340" s="113">
        <f t="shared" si="1081"/>
        <v>1118.26761816</v>
      </c>
      <c r="D2340" s="114">
        <f t="shared" si="1082"/>
        <v>7245.38</v>
      </c>
      <c r="E2340" s="115">
        <f t="shared" si="1078"/>
        <v>7276.54</v>
      </c>
      <c r="F2340" s="116">
        <f t="shared" si="1079"/>
        <v>46440</v>
      </c>
      <c r="G2340" s="117">
        <f t="shared" si="1083"/>
        <v>4.3006716003852752E-3</v>
      </c>
      <c r="H2340" s="118">
        <f t="shared" si="1084"/>
        <v>46497</v>
      </c>
      <c r="I2340" s="118">
        <f t="shared" si="1085"/>
        <v>46497</v>
      </c>
      <c r="J2340" s="119">
        <f t="shared" si="1086"/>
        <v>20</v>
      </c>
      <c r="K2340" s="119">
        <f t="shared" si="1087"/>
        <v>12</v>
      </c>
      <c r="L2340" s="8">
        <f t="shared" si="1088"/>
        <v>1.00257818</v>
      </c>
      <c r="M2340" s="120">
        <f t="shared" si="1089"/>
        <v>1.0043006699999999</v>
      </c>
      <c r="N2340" s="120">
        <f t="shared" si="1090"/>
        <v>1.4872056367800479</v>
      </c>
      <c r="O2340" s="113">
        <f t="shared" si="1091"/>
        <v>1.49103992</v>
      </c>
      <c r="P2340" s="113">
        <f t="shared" si="1092"/>
        <v>1667.3816599100001</v>
      </c>
      <c r="Q2340" s="11">
        <f t="shared" si="1093"/>
        <v>0</v>
      </c>
      <c r="R2340" s="30">
        <f t="shared" si="1094"/>
        <v>0</v>
      </c>
      <c r="S2340" s="8">
        <f t="shared" si="1095"/>
        <v>0</v>
      </c>
      <c r="T2340" s="122">
        <f t="shared" si="1100"/>
        <v>0.13059999999999999</v>
      </c>
      <c r="U2340" s="121">
        <f t="shared" si="1096"/>
        <v>12</v>
      </c>
      <c r="V2340" s="121">
        <v>252</v>
      </c>
      <c r="W2340" s="120">
        <f t="shared" si="1097"/>
        <v>1.005862281</v>
      </c>
      <c r="X2340" s="113">
        <f t="shared" si="1103"/>
        <v>9.7746598200000001</v>
      </c>
      <c r="Y2340" s="113">
        <f t="shared" si="1098"/>
        <v>0</v>
      </c>
      <c r="Z2340" s="125" t="str">
        <f t="shared" si="1101"/>
        <v>J=</v>
      </c>
      <c r="AA2340" s="118">
        <f t="shared" si="1102"/>
        <v>46497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>
        <f t="shared" si="1099"/>
        <v>46486</v>
      </c>
      <c r="B2341" s="113">
        <f t="shared" si="1080"/>
        <v>1678.3335418300001</v>
      </c>
      <c r="C2341" s="113">
        <f t="shared" si="1081"/>
        <v>1118.26761816</v>
      </c>
      <c r="D2341" s="114">
        <f t="shared" si="1082"/>
        <v>7245.38</v>
      </c>
      <c r="E2341" s="115">
        <f t="shared" si="1078"/>
        <v>7276.54</v>
      </c>
      <c r="F2341" s="116">
        <f t="shared" si="1079"/>
        <v>46440</v>
      </c>
      <c r="G2341" s="117">
        <f t="shared" si="1083"/>
        <v>4.3006716003852752E-3</v>
      </c>
      <c r="H2341" s="118">
        <f t="shared" si="1084"/>
        <v>46497</v>
      </c>
      <c r="I2341" s="118">
        <f t="shared" si="1085"/>
        <v>46497</v>
      </c>
      <c r="J2341" s="119">
        <f t="shared" si="1086"/>
        <v>20</v>
      </c>
      <c r="K2341" s="119">
        <f t="shared" si="1087"/>
        <v>13</v>
      </c>
      <c r="L2341" s="8">
        <f t="shared" si="1088"/>
        <v>1.00279333</v>
      </c>
      <c r="M2341" s="120">
        <f t="shared" si="1089"/>
        <v>1.0043006699999999</v>
      </c>
      <c r="N2341" s="120">
        <f t="shared" si="1090"/>
        <v>1.4872056367800479</v>
      </c>
      <c r="O2341" s="113">
        <f t="shared" si="1091"/>
        <v>1.49135989</v>
      </c>
      <c r="P2341" s="113">
        <f t="shared" si="1092"/>
        <v>1667.739472</v>
      </c>
      <c r="Q2341" s="11">
        <f t="shared" si="1093"/>
        <v>0</v>
      </c>
      <c r="R2341" s="30">
        <f t="shared" si="1094"/>
        <v>0</v>
      </c>
      <c r="S2341" s="8">
        <f t="shared" si="1095"/>
        <v>0</v>
      </c>
      <c r="T2341" s="122">
        <f t="shared" si="1100"/>
        <v>0.13059999999999999</v>
      </c>
      <c r="U2341" s="121">
        <f t="shared" si="1096"/>
        <v>13</v>
      </c>
      <c r="V2341" s="121">
        <v>252</v>
      </c>
      <c r="W2341" s="120">
        <f t="shared" si="1097"/>
        <v>1.006352353</v>
      </c>
      <c r="X2341" s="113">
        <f t="shared" si="1103"/>
        <v>10.59406983</v>
      </c>
      <c r="Y2341" s="113">
        <f t="shared" si="1098"/>
        <v>0</v>
      </c>
      <c r="Z2341" s="125" t="str">
        <f t="shared" si="1101"/>
        <v>J=</v>
      </c>
      <c r="AA2341" s="118">
        <f t="shared" si="1102"/>
        <v>46497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>
        <f t="shared" si="1099"/>
        <v>46487</v>
      </c>
      <c r="B2342" s="113">
        <f t="shared" si="1080"/>
        <v>1679.5115921299998</v>
      </c>
      <c r="C2342" s="113">
        <f t="shared" si="1081"/>
        <v>1118.26761816</v>
      </c>
      <c r="D2342" s="114">
        <f t="shared" si="1082"/>
        <v>7245.38</v>
      </c>
      <c r="E2342" s="115">
        <f t="shared" si="1078"/>
        <v>7276.54</v>
      </c>
      <c r="F2342" s="116">
        <f t="shared" si="1079"/>
        <v>46440</v>
      </c>
      <c r="G2342" s="117">
        <f t="shared" si="1083"/>
        <v>4.3006716003852752E-3</v>
      </c>
      <c r="H2342" s="118">
        <f t="shared" si="1084"/>
        <v>46497</v>
      </c>
      <c r="I2342" s="118">
        <f t="shared" si="1085"/>
        <v>46497</v>
      </c>
      <c r="J2342" s="119">
        <f t="shared" si="1086"/>
        <v>20</v>
      </c>
      <c r="K2342" s="119">
        <f t="shared" si="1087"/>
        <v>14</v>
      </c>
      <c r="L2342" s="8">
        <f t="shared" si="1088"/>
        <v>1.00300853</v>
      </c>
      <c r="M2342" s="120">
        <f t="shared" si="1089"/>
        <v>1.0043006699999999</v>
      </c>
      <c r="N2342" s="120">
        <f t="shared" si="1090"/>
        <v>1.4872056367800479</v>
      </c>
      <c r="O2342" s="113">
        <f t="shared" si="1091"/>
        <v>1.4916799300000001</v>
      </c>
      <c r="P2342" s="113">
        <f t="shared" si="1092"/>
        <v>1668.0973623699999</v>
      </c>
      <c r="Q2342" s="11">
        <f t="shared" si="1093"/>
        <v>0</v>
      </c>
      <c r="R2342" s="30">
        <f t="shared" si="1094"/>
        <v>0</v>
      </c>
      <c r="S2342" s="8">
        <f t="shared" si="1095"/>
        <v>0</v>
      </c>
      <c r="T2342" s="122">
        <f t="shared" si="1100"/>
        <v>0.13059999999999999</v>
      </c>
      <c r="U2342" s="121">
        <f t="shared" si="1096"/>
        <v>14</v>
      </c>
      <c r="V2342" s="121">
        <v>252</v>
      </c>
      <c r="W2342" s="120">
        <f t="shared" si="1097"/>
        <v>1.0068426640000001</v>
      </c>
      <c r="X2342" s="113">
        <f t="shared" si="1103"/>
        <v>11.41422976</v>
      </c>
      <c r="Y2342" s="113">
        <f t="shared" si="1098"/>
        <v>0</v>
      </c>
      <c r="Z2342" s="125" t="str">
        <f t="shared" si="1101"/>
        <v>J=</v>
      </c>
      <c r="AA2342" s="118">
        <f t="shared" si="1102"/>
        <v>46497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>
        <f t="shared" si="1099"/>
        <v>46488</v>
      </c>
      <c r="B2343" s="113">
        <f t="shared" si="1080"/>
        <v>1679.5115921299998</v>
      </c>
      <c r="C2343" s="113">
        <f t="shared" si="1081"/>
        <v>1118.26761816</v>
      </c>
      <c r="D2343" s="114">
        <f t="shared" si="1082"/>
        <v>7245.38</v>
      </c>
      <c r="E2343" s="115">
        <f t="shared" si="1078"/>
        <v>7276.54</v>
      </c>
      <c r="F2343" s="116">
        <f t="shared" si="1079"/>
        <v>46440</v>
      </c>
      <c r="G2343" s="117">
        <f t="shared" si="1083"/>
        <v>4.3006716003852752E-3</v>
      </c>
      <c r="H2343" s="118">
        <f t="shared" si="1084"/>
        <v>46497</v>
      </c>
      <c r="I2343" s="118">
        <f t="shared" si="1085"/>
        <v>46497</v>
      </c>
      <c r="J2343" s="119">
        <f t="shared" si="1086"/>
        <v>20</v>
      </c>
      <c r="K2343" s="119">
        <f t="shared" si="1087"/>
        <v>14</v>
      </c>
      <c r="L2343" s="8">
        <f t="shared" si="1088"/>
        <v>1.00300853</v>
      </c>
      <c r="M2343" s="120">
        <f t="shared" si="1089"/>
        <v>1.0043006699999999</v>
      </c>
      <c r="N2343" s="120">
        <f t="shared" si="1090"/>
        <v>1.4872056367800479</v>
      </c>
      <c r="O2343" s="113">
        <f t="shared" si="1091"/>
        <v>1.4916799300000001</v>
      </c>
      <c r="P2343" s="113">
        <f t="shared" si="1092"/>
        <v>1668.0973623699999</v>
      </c>
      <c r="Q2343" s="11">
        <f t="shared" si="1093"/>
        <v>0</v>
      </c>
      <c r="R2343" s="30">
        <f t="shared" si="1094"/>
        <v>0</v>
      </c>
      <c r="S2343" s="8">
        <f t="shared" si="1095"/>
        <v>0</v>
      </c>
      <c r="T2343" s="122">
        <f t="shared" si="1100"/>
        <v>0.13059999999999999</v>
      </c>
      <c r="U2343" s="121">
        <f t="shared" si="1096"/>
        <v>14</v>
      </c>
      <c r="V2343" s="121">
        <v>252</v>
      </c>
      <c r="W2343" s="120">
        <f t="shared" si="1097"/>
        <v>1.0068426640000001</v>
      </c>
      <c r="X2343" s="113">
        <f t="shared" si="1103"/>
        <v>11.41422976</v>
      </c>
      <c r="Y2343" s="113">
        <f t="shared" si="1098"/>
        <v>0</v>
      </c>
      <c r="Z2343" s="125" t="str">
        <f t="shared" si="1101"/>
        <v>J=</v>
      </c>
      <c r="AA2343" s="118">
        <f t="shared" si="1102"/>
        <v>46497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>
        <f t="shared" si="1099"/>
        <v>46489</v>
      </c>
      <c r="B2344" s="113">
        <f t="shared" si="1080"/>
        <v>1679.5115921299998</v>
      </c>
      <c r="C2344" s="113">
        <f t="shared" si="1081"/>
        <v>1118.26761816</v>
      </c>
      <c r="D2344" s="114">
        <f t="shared" si="1082"/>
        <v>7245.38</v>
      </c>
      <c r="E2344" s="115">
        <f t="shared" si="1078"/>
        <v>7276.54</v>
      </c>
      <c r="F2344" s="116">
        <f t="shared" si="1079"/>
        <v>46440</v>
      </c>
      <c r="G2344" s="117">
        <f t="shared" si="1083"/>
        <v>4.3006716003852752E-3</v>
      </c>
      <c r="H2344" s="118">
        <f t="shared" si="1084"/>
        <v>46497</v>
      </c>
      <c r="I2344" s="118">
        <f t="shared" si="1085"/>
        <v>46497</v>
      </c>
      <c r="J2344" s="119">
        <f t="shared" si="1086"/>
        <v>20</v>
      </c>
      <c r="K2344" s="119">
        <f t="shared" si="1087"/>
        <v>14</v>
      </c>
      <c r="L2344" s="8">
        <f t="shared" si="1088"/>
        <v>1.00300853</v>
      </c>
      <c r="M2344" s="120">
        <f t="shared" si="1089"/>
        <v>1.0043006699999999</v>
      </c>
      <c r="N2344" s="120">
        <f t="shared" si="1090"/>
        <v>1.4872056367800479</v>
      </c>
      <c r="O2344" s="113">
        <f t="shared" si="1091"/>
        <v>1.4916799300000001</v>
      </c>
      <c r="P2344" s="113">
        <f t="shared" si="1092"/>
        <v>1668.0973623699999</v>
      </c>
      <c r="Q2344" s="11">
        <f t="shared" si="1093"/>
        <v>0</v>
      </c>
      <c r="R2344" s="30">
        <f t="shared" si="1094"/>
        <v>0</v>
      </c>
      <c r="S2344" s="8">
        <f t="shared" si="1095"/>
        <v>0</v>
      </c>
      <c r="T2344" s="122">
        <f t="shared" si="1100"/>
        <v>0.13059999999999999</v>
      </c>
      <c r="U2344" s="121">
        <f t="shared" si="1096"/>
        <v>14</v>
      </c>
      <c r="V2344" s="121">
        <v>252</v>
      </c>
      <c r="W2344" s="120">
        <f t="shared" si="1097"/>
        <v>1.0068426640000001</v>
      </c>
      <c r="X2344" s="113">
        <f t="shared" si="1103"/>
        <v>11.41422976</v>
      </c>
      <c r="Y2344" s="113">
        <f t="shared" si="1098"/>
        <v>0</v>
      </c>
      <c r="Z2344" s="125" t="str">
        <f t="shared" si="1101"/>
        <v>J=</v>
      </c>
      <c r="AA2344" s="118">
        <f t="shared" si="1102"/>
        <v>46497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>
        <f t="shared" si="1099"/>
        <v>46490</v>
      </c>
      <c r="B2345" s="113">
        <f t="shared" si="1080"/>
        <v>1680.6904693399999</v>
      </c>
      <c r="C2345" s="113">
        <f t="shared" si="1081"/>
        <v>1118.26761816</v>
      </c>
      <c r="D2345" s="114">
        <f t="shared" si="1082"/>
        <v>7245.38</v>
      </c>
      <c r="E2345" s="115">
        <f t="shared" si="1078"/>
        <v>7276.54</v>
      </c>
      <c r="F2345" s="116">
        <f t="shared" si="1079"/>
        <v>46440</v>
      </c>
      <c r="G2345" s="117">
        <f t="shared" si="1083"/>
        <v>4.3006716003852752E-3</v>
      </c>
      <c r="H2345" s="118">
        <f t="shared" si="1084"/>
        <v>46497</v>
      </c>
      <c r="I2345" s="118">
        <f t="shared" si="1085"/>
        <v>46497</v>
      </c>
      <c r="J2345" s="119">
        <f t="shared" si="1086"/>
        <v>20</v>
      </c>
      <c r="K2345" s="119">
        <f t="shared" si="1087"/>
        <v>15</v>
      </c>
      <c r="L2345" s="8">
        <f t="shared" si="1088"/>
        <v>1.00322377</v>
      </c>
      <c r="M2345" s="120">
        <f t="shared" si="1089"/>
        <v>1.0043006699999999</v>
      </c>
      <c r="N2345" s="120">
        <f t="shared" si="1090"/>
        <v>1.4872056367800479</v>
      </c>
      <c r="O2345" s="113">
        <f t="shared" si="1091"/>
        <v>1.49200004</v>
      </c>
      <c r="P2345" s="113">
        <f t="shared" si="1092"/>
        <v>1668.4553310199999</v>
      </c>
      <c r="Q2345" s="11">
        <f t="shared" si="1093"/>
        <v>0</v>
      </c>
      <c r="R2345" s="30">
        <f t="shared" si="1094"/>
        <v>0</v>
      </c>
      <c r="S2345" s="8">
        <f t="shared" si="1095"/>
        <v>0</v>
      </c>
      <c r="T2345" s="122">
        <f t="shared" si="1100"/>
        <v>0.13059999999999999</v>
      </c>
      <c r="U2345" s="121">
        <f t="shared" si="1096"/>
        <v>15</v>
      </c>
      <c r="V2345" s="121">
        <v>252</v>
      </c>
      <c r="W2345" s="120">
        <f t="shared" si="1097"/>
        <v>1.0073332129999999</v>
      </c>
      <c r="X2345" s="113">
        <f t="shared" si="1103"/>
        <v>12.235138320000001</v>
      </c>
      <c r="Y2345" s="113">
        <f t="shared" si="1098"/>
        <v>0</v>
      </c>
      <c r="Z2345" s="125" t="str">
        <f t="shared" si="1101"/>
        <v>J=</v>
      </c>
      <c r="AA2345" s="118">
        <f t="shared" si="1102"/>
        <v>46497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>
        <f t="shared" si="1099"/>
        <v>46491</v>
      </c>
      <c r="B2346" s="113">
        <f t="shared" si="1080"/>
        <v>1681.87017715</v>
      </c>
      <c r="C2346" s="113">
        <f t="shared" si="1081"/>
        <v>1118.26761816</v>
      </c>
      <c r="D2346" s="114">
        <f t="shared" si="1082"/>
        <v>7245.38</v>
      </c>
      <c r="E2346" s="115">
        <f t="shared" ref="E2346:E2409" si="1104">IF($K2346=1,VLOOKUP($A2345,$AO$10:$AS$131,4),E2345)</f>
        <v>7276.54</v>
      </c>
      <c r="F2346" s="116">
        <f t="shared" ref="F2346:F2409" si="1105">IF($K2346=1,VLOOKUP($A2345,$AO$10:$AS$131,5),F2345)</f>
        <v>46440</v>
      </c>
      <c r="G2346" s="117">
        <f t="shared" si="1083"/>
        <v>4.3006716003852752E-3</v>
      </c>
      <c r="H2346" s="118">
        <f t="shared" si="1084"/>
        <v>46497</v>
      </c>
      <c r="I2346" s="118">
        <f t="shared" si="1085"/>
        <v>46497</v>
      </c>
      <c r="J2346" s="119">
        <f t="shared" si="1086"/>
        <v>20</v>
      </c>
      <c r="K2346" s="119">
        <f t="shared" si="1087"/>
        <v>16</v>
      </c>
      <c r="L2346" s="8">
        <f t="shared" si="1088"/>
        <v>1.00343906</v>
      </c>
      <c r="M2346" s="120">
        <f t="shared" si="1089"/>
        <v>1.0043006699999999</v>
      </c>
      <c r="N2346" s="120">
        <f t="shared" si="1090"/>
        <v>1.4872056367800479</v>
      </c>
      <c r="O2346" s="113">
        <f t="shared" si="1091"/>
        <v>1.4923202200000001</v>
      </c>
      <c r="P2346" s="113">
        <f t="shared" si="1092"/>
        <v>1668.8133779499999</v>
      </c>
      <c r="Q2346" s="11">
        <f t="shared" si="1093"/>
        <v>0</v>
      </c>
      <c r="R2346" s="30">
        <f t="shared" si="1094"/>
        <v>0</v>
      </c>
      <c r="S2346" s="8">
        <f t="shared" si="1095"/>
        <v>0</v>
      </c>
      <c r="T2346" s="122">
        <f t="shared" si="1100"/>
        <v>0.13059999999999999</v>
      </c>
      <c r="U2346" s="121">
        <f t="shared" si="1096"/>
        <v>16</v>
      </c>
      <c r="V2346" s="121">
        <v>252</v>
      </c>
      <c r="W2346" s="120">
        <f t="shared" si="1097"/>
        <v>1.007824002</v>
      </c>
      <c r="X2346" s="113">
        <f t="shared" si="1103"/>
        <v>13.0567992</v>
      </c>
      <c r="Y2346" s="113">
        <f t="shared" si="1098"/>
        <v>0</v>
      </c>
      <c r="Z2346" s="125" t="str">
        <f t="shared" si="1101"/>
        <v>J=</v>
      </c>
      <c r="AA2346" s="118">
        <f t="shared" si="1102"/>
        <v>46497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>
        <f t="shared" si="1099"/>
        <v>46492</v>
      </c>
      <c r="B2347" s="113">
        <f t="shared" si="1080"/>
        <v>1683.0507030000001</v>
      </c>
      <c r="C2347" s="113">
        <f t="shared" si="1081"/>
        <v>1118.26761816</v>
      </c>
      <c r="D2347" s="114">
        <f t="shared" si="1082"/>
        <v>7245.38</v>
      </c>
      <c r="E2347" s="115">
        <f t="shared" si="1104"/>
        <v>7276.54</v>
      </c>
      <c r="F2347" s="116">
        <f t="shared" si="1105"/>
        <v>46440</v>
      </c>
      <c r="G2347" s="117">
        <f t="shared" si="1083"/>
        <v>4.3006716003852752E-3</v>
      </c>
      <c r="H2347" s="118">
        <f t="shared" si="1084"/>
        <v>46497</v>
      </c>
      <c r="I2347" s="118">
        <f t="shared" si="1085"/>
        <v>46497</v>
      </c>
      <c r="J2347" s="119">
        <f t="shared" si="1086"/>
        <v>20</v>
      </c>
      <c r="K2347" s="119">
        <f t="shared" si="1087"/>
        <v>17</v>
      </c>
      <c r="L2347" s="8">
        <f t="shared" si="1088"/>
        <v>1.0036543899999999</v>
      </c>
      <c r="M2347" s="120">
        <f t="shared" si="1089"/>
        <v>1.0043006699999999</v>
      </c>
      <c r="N2347" s="120">
        <f t="shared" si="1090"/>
        <v>1.4872056367800479</v>
      </c>
      <c r="O2347" s="113">
        <f t="shared" si="1091"/>
        <v>1.4926404600000001</v>
      </c>
      <c r="P2347" s="113">
        <f t="shared" si="1092"/>
        <v>1669.17149197</v>
      </c>
      <c r="Q2347" s="11">
        <f t="shared" si="1093"/>
        <v>0</v>
      </c>
      <c r="R2347" s="30">
        <f t="shared" si="1094"/>
        <v>0</v>
      </c>
      <c r="S2347" s="8">
        <f t="shared" si="1095"/>
        <v>0</v>
      </c>
      <c r="T2347" s="122">
        <f t="shared" si="1100"/>
        <v>0.13059999999999999</v>
      </c>
      <c r="U2347" s="121">
        <f t="shared" si="1096"/>
        <v>17</v>
      </c>
      <c r="V2347" s="121">
        <v>252</v>
      </c>
      <c r="W2347" s="120">
        <f t="shared" si="1097"/>
        <v>1.0083150299999999</v>
      </c>
      <c r="X2347" s="113">
        <f t="shared" si="1103"/>
        <v>13.87921103</v>
      </c>
      <c r="Y2347" s="113">
        <f t="shared" si="1098"/>
        <v>0</v>
      </c>
      <c r="Z2347" s="125" t="str">
        <f t="shared" si="1101"/>
        <v>J=</v>
      </c>
      <c r="AA2347" s="118">
        <f t="shared" si="1102"/>
        <v>46497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>
        <f t="shared" si="1099"/>
        <v>46493</v>
      </c>
      <c r="B2348" s="113">
        <f t="shared" si="1080"/>
        <v>1684.23206979</v>
      </c>
      <c r="C2348" s="113">
        <f t="shared" si="1081"/>
        <v>1118.26761816</v>
      </c>
      <c r="D2348" s="114">
        <f t="shared" si="1082"/>
        <v>7245.38</v>
      </c>
      <c r="E2348" s="115">
        <f t="shared" si="1104"/>
        <v>7276.54</v>
      </c>
      <c r="F2348" s="116">
        <f t="shared" si="1105"/>
        <v>46440</v>
      </c>
      <c r="G2348" s="117">
        <f t="shared" si="1083"/>
        <v>4.3006716003852752E-3</v>
      </c>
      <c r="H2348" s="118">
        <f t="shared" si="1084"/>
        <v>46497</v>
      </c>
      <c r="I2348" s="118">
        <f t="shared" si="1085"/>
        <v>46497</v>
      </c>
      <c r="J2348" s="119">
        <f t="shared" si="1086"/>
        <v>20</v>
      </c>
      <c r="K2348" s="119">
        <f t="shared" si="1087"/>
        <v>18</v>
      </c>
      <c r="L2348" s="8">
        <f t="shared" si="1088"/>
        <v>1.0038697700000001</v>
      </c>
      <c r="M2348" s="120">
        <f t="shared" si="1089"/>
        <v>1.0043006699999999</v>
      </c>
      <c r="N2348" s="120">
        <f t="shared" si="1090"/>
        <v>1.4872056367800479</v>
      </c>
      <c r="O2348" s="113">
        <f t="shared" si="1091"/>
        <v>1.49296078</v>
      </c>
      <c r="P2348" s="113">
        <f t="shared" si="1092"/>
        <v>1669.52969545</v>
      </c>
      <c r="Q2348" s="11">
        <f t="shared" si="1093"/>
        <v>0</v>
      </c>
      <c r="R2348" s="30">
        <f t="shared" si="1094"/>
        <v>0</v>
      </c>
      <c r="S2348" s="8">
        <f t="shared" si="1095"/>
        <v>0</v>
      </c>
      <c r="T2348" s="122">
        <f t="shared" si="1100"/>
        <v>0.13059999999999999</v>
      </c>
      <c r="U2348" s="121">
        <f t="shared" si="1096"/>
        <v>18</v>
      </c>
      <c r="V2348" s="121">
        <v>252</v>
      </c>
      <c r="W2348" s="120">
        <f t="shared" si="1097"/>
        <v>1.008806297</v>
      </c>
      <c r="X2348" s="113">
        <f t="shared" si="1103"/>
        <v>14.70237434</v>
      </c>
      <c r="Y2348" s="113">
        <f t="shared" si="1098"/>
        <v>0</v>
      </c>
      <c r="Z2348" s="125" t="str">
        <f t="shared" si="1101"/>
        <v>J=</v>
      </c>
      <c r="AA2348" s="118">
        <f t="shared" si="1102"/>
        <v>46497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>
        <f t="shared" si="1099"/>
        <v>46494</v>
      </c>
      <c r="B2349" s="113">
        <f t="shared" si="1080"/>
        <v>1685.4142440799999</v>
      </c>
      <c r="C2349" s="113">
        <f t="shared" si="1081"/>
        <v>1118.26761816</v>
      </c>
      <c r="D2349" s="114">
        <f t="shared" si="1082"/>
        <v>7245.38</v>
      </c>
      <c r="E2349" s="115">
        <f t="shared" si="1104"/>
        <v>7276.54</v>
      </c>
      <c r="F2349" s="116">
        <f t="shared" si="1105"/>
        <v>46440</v>
      </c>
      <c r="G2349" s="117">
        <f t="shared" si="1083"/>
        <v>4.3006716003852752E-3</v>
      </c>
      <c r="H2349" s="118">
        <f t="shared" si="1084"/>
        <v>46497</v>
      </c>
      <c r="I2349" s="118">
        <f t="shared" si="1085"/>
        <v>46497</v>
      </c>
      <c r="J2349" s="119">
        <f t="shared" si="1086"/>
        <v>20</v>
      </c>
      <c r="K2349" s="119">
        <f t="shared" si="1087"/>
        <v>19</v>
      </c>
      <c r="L2349" s="8">
        <f t="shared" si="1088"/>
        <v>1.0040851900000001</v>
      </c>
      <c r="M2349" s="120">
        <f t="shared" si="1089"/>
        <v>1.0043006699999999</v>
      </c>
      <c r="N2349" s="120">
        <f t="shared" si="1090"/>
        <v>1.4872056367800479</v>
      </c>
      <c r="O2349" s="113">
        <f t="shared" si="1091"/>
        <v>1.4932811500000001</v>
      </c>
      <c r="P2349" s="113">
        <f t="shared" si="1092"/>
        <v>1669.8879548499999</v>
      </c>
      <c r="Q2349" s="11">
        <f t="shared" si="1093"/>
        <v>0</v>
      </c>
      <c r="R2349" s="30">
        <f t="shared" si="1094"/>
        <v>0</v>
      </c>
      <c r="S2349" s="8">
        <f t="shared" si="1095"/>
        <v>0</v>
      </c>
      <c r="T2349" s="122">
        <f t="shared" si="1100"/>
        <v>0.13059999999999999</v>
      </c>
      <c r="U2349" s="121">
        <f t="shared" si="1096"/>
        <v>19</v>
      </c>
      <c r="V2349" s="121">
        <v>252</v>
      </c>
      <c r="W2349" s="120">
        <f t="shared" si="1097"/>
        <v>1.0092978029999999</v>
      </c>
      <c r="X2349" s="113">
        <f t="shared" si="1103"/>
        <v>15.52628923</v>
      </c>
      <c r="Y2349" s="113">
        <f t="shared" si="1098"/>
        <v>0</v>
      </c>
      <c r="Z2349" s="125" t="str">
        <f t="shared" si="1101"/>
        <v>J=</v>
      </c>
      <c r="AA2349" s="118">
        <f t="shared" si="1102"/>
        <v>46497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>
        <f t="shared" si="1099"/>
        <v>46495</v>
      </c>
      <c r="B2350" s="113">
        <f t="shared" ref="B2350:B2366" si="1106">(P2350+X2350)</f>
        <v>1685.4142440799999</v>
      </c>
      <c r="C2350" s="113">
        <f t="shared" ref="C2350:C2366" si="1107">TRUNC(IF(Q2349&gt;0,VLOOKUP(A2349,$AD$12:$AE$170,2),C2349),8)</f>
        <v>1118.26761816</v>
      </c>
      <c r="D2350" s="114">
        <f t="shared" ref="D2350:D2366" si="1108">IF(E2350=E2349,D2349,E2349)</f>
        <v>7245.38</v>
      </c>
      <c r="E2350" s="115">
        <f t="shared" si="1104"/>
        <v>7276.54</v>
      </c>
      <c r="F2350" s="116">
        <f t="shared" si="1105"/>
        <v>46440</v>
      </c>
      <c r="G2350" s="117">
        <f t="shared" ref="G2350:G2366" si="1109">(E2350/D2350)-1</f>
        <v>4.3006716003852752E-3</v>
      </c>
      <c r="H2350" s="118">
        <f t="shared" ref="H2350:H2366" si="1110">IF(DAY(A2350)=H$9,VLOOKUP(A2350,AH$118:AN$450,4),H2349)</f>
        <v>46497</v>
      </c>
      <c r="I2350" s="118">
        <f t="shared" ref="I2350:I2366" si="1111">IF(A2350&gt;I2349,H2350,I2349)</f>
        <v>46497</v>
      </c>
      <c r="J2350" s="119">
        <f t="shared" ref="J2350:J2366" si="1112">IF(I2350=I2349,J2349,NETWORKDAYS(I2349,I2350,$AD$176:$AD$502)-1)</f>
        <v>20</v>
      </c>
      <c r="K2350" s="119">
        <f t="shared" ref="K2350:K2366" si="1113">(J2350-(NETWORKDAYS(A2350,I2350,AD$176:AD$502)-1))</f>
        <v>19</v>
      </c>
      <c r="L2350" s="8">
        <f t="shared" ref="L2350:L2366" si="1114">IF(E2350&lt;D2350,1,TRUNC((E2350/D2350)^TRUNC((K2350/J2350),9),8))</f>
        <v>1.0040851900000001</v>
      </c>
      <c r="M2350" s="120">
        <f t="shared" ref="M2350:M2366" si="1115">IF(I2350&gt;I2349,L2349,M2349)</f>
        <v>1.0043006699999999</v>
      </c>
      <c r="N2350" s="120">
        <f t="shared" ref="N2350:N2366" si="1116">IF(I2350&gt;I2349,N2349*M2350,N2349)</f>
        <v>1.4872056367800479</v>
      </c>
      <c r="O2350" s="113">
        <f t="shared" ref="O2350:O2366" si="1117">TRUNC(TRUNC((L2350*N2350),15),8)</f>
        <v>1.4932811500000001</v>
      </c>
      <c r="P2350" s="113">
        <f t="shared" ref="P2350:P2366" si="1118">TRUNC(C2350*O2350,8)</f>
        <v>1669.8879548499999</v>
      </c>
      <c r="Q2350" s="11">
        <f t="shared" ref="Q2350:Q2366" si="1119">IF(VLOOKUP(A2350,AD$10:AK$170,8)=VLOOKUP(A2349,AD$10:AK$170,8),0,VLOOKUP(A2350,AD$10:AK$170,8))</f>
        <v>0</v>
      </c>
      <c r="R2350" s="30">
        <f t="shared" ref="R2350:R2366" si="1120">IF(Q2350&gt;0,VLOOKUP($A2350,$AD$10:$AI$170,6),0)</f>
        <v>0</v>
      </c>
      <c r="S2350" s="8">
        <f t="shared" ref="S2350:S2366" si="1121">IF(R2350&gt;0,TRUNC(R2350*P2350,8),0)</f>
        <v>0</v>
      </c>
      <c r="T2350" s="122">
        <f t="shared" si="1100"/>
        <v>0.13059999999999999</v>
      </c>
      <c r="U2350" s="121">
        <f t="shared" ref="U2350:U2366" si="1122">IF(Q2349&gt;0,1,IF(K2350=K2349,U2349,U2349+1))</f>
        <v>19</v>
      </c>
      <c r="V2350" s="121">
        <v>252</v>
      </c>
      <c r="W2350" s="120">
        <f t="shared" ref="W2350:W2366" si="1123">ROUND((1+T2350)^TRUNC((U2350/V2350),9),9)</f>
        <v>1.0092978029999999</v>
      </c>
      <c r="X2350" s="113">
        <f t="shared" si="1103"/>
        <v>15.52628923</v>
      </c>
      <c r="Y2350" s="113">
        <f t="shared" ref="Y2350:Y2366" si="1124">IF(Q2350&gt;0,S2350+X2350,0)</f>
        <v>0</v>
      </c>
      <c r="Z2350" s="125" t="str">
        <f t="shared" si="1101"/>
        <v>J=</v>
      </c>
      <c r="AA2350" s="118">
        <f t="shared" si="1102"/>
        <v>46497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>
        <f t="shared" si="1099"/>
        <v>46496</v>
      </c>
      <c r="B2351" s="113">
        <f t="shared" si="1106"/>
        <v>1685.4142440799999</v>
      </c>
      <c r="C2351" s="113">
        <f t="shared" si="1107"/>
        <v>1118.26761816</v>
      </c>
      <c r="D2351" s="114">
        <f t="shared" si="1108"/>
        <v>7245.38</v>
      </c>
      <c r="E2351" s="115">
        <f t="shared" si="1104"/>
        <v>7276.54</v>
      </c>
      <c r="F2351" s="116">
        <f t="shared" si="1105"/>
        <v>46440</v>
      </c>
      <c r="G2351" s="117">
        <f t="shared" si="1109"/>
        <v>4.3006716003852752E-3</v>
      </c>
      <c r="H2351" s="118">
        <f t="shared" si="1110"/>
        <v>46497</v>
      </c>
      <c r="I2351" s="118">
        <f t="shared" si="1111"/>
        <v>46497</v>
      </c>
      <c r="J2351" s="119">
        <f t="shared" si="1112"/>
        <v>20</v>
      </c>
      <c r="K2351" s="119">
        <f t="shared" si="1113"/>
        <v>19</v>
      </c>
      <c r="L2351" s="8">
        <f t="shared" si="1114"/>
        <v>1.0040851900000001</v>
      </c>
      <c r="M2351" s="120">
        <f t="shared" si="1115"/>
        <v>1.0043006699999999</v>
      </c>
      <c r="N2351" s="120">
        <f t="shared" si="1116"/>
        <v>1.4872056367800479</v>
      </c>
      <c r="O2351" s="113">
        <f t="shared" si="1117"/>
        <v>1.4932811500000001</v>
      </c>
      <c r="P2351" s="113">
        <f t="shared" si="1118"/>
        <v>1669.8879548499999</v>
      </c>
      <c r="Q2351" s="11">
        <f t="shared" si="1119"/>
        <v>0</v>
      </c>
      <c r="R2351" s="30">
        <f t="shared" si="1120"/>
        <v>0</v>
      </c>
      <c r="S2351" s="8">
        <f t="shared" si="1121"/>
        <v>0</v>
      </c>
      <c r="T2351" s="122">
        <f t="shared" si="1100"/>
        <v>0.13059999999999999</v>
      </c>
      <c r="U2351" s="121">
        <f t="shared" si="1122"/>
        <v>19</v>
      </c>
      <c r="V2351" s="121">
        <v>252</v>
      </c>
      <c r="W2351" s="120">
        <f t="shared" si="1123"/>
        <v>1.0092978029999999</v>
      </c>
      <c r="X2351" s="113">
        <f t="shared" si="1103"/>
        <v>15.52628923</v>
      </c>
      <c r="Y2351" s="113">
        <f t="shared" si="1124"/>
        <v>0</v>
      </c>
      <c r="Z2351" s="125" t="str">
        <f t="shared" si="1101"/>
        <v>J=</v>
      </c>
      <c r="AA2351" s="118">
        <f t="shared" si="1102"/>
        <v>46497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>
        <f t="shared" si="1099"/>
        <v>46497</v>
      </c>
      <c r="B2352" s="113">
        <f t="shared" si="1106"/>
        <v>1686.59727303</v>
      </c>
      <c r="C2352" s="113">
        <f t="shared" si="1107"/>
        <v>1118.26761816</v>
      </c>
      <c r="D2352" s="114">
        <f t="shared" si="1108"/>
        <v>7245.38</v>
      </c>
      <c r="E2352" s="115">
        <f t="shared" si="1104"/>
        <v>7276.54</v>
      </c>
      <c r="F2352" s="116">
        <f t="shared" si="1105"/>
        <v>46440</v>
      </c>
      <c r="G2352" s="117">
        <f t="shared" si="1109"/>
        <v>4.3006716003852752E-3</v>
      </c>
      <c r="H2352" s="118">
        <f t="shared" si="1110"/>
        <v>46527</v>
      </c>
      <c r="I2352" s="118">
        <f t="shared" si="1111"/>
        <v>46497</v>
      </c>
      <c r="J2352" s="119">
        <f t="shared" si="1112"/>
        <v>20</v>
      </c>
      <c r="K2352" s="119">
        <f t="shared" si="1113"/>
        <v>20</v>
      </c>
      <c r="L2352" s="8">
        <f t="shared" si="1114"/>
        <v>1.0043006699999999</v>
      </c>
      <c r="M2352" s="120">
        <f t="shared" si="1115"/>
        <v>1.0043006699999999</v>
      </c>
      <c r="N2352" s="120">
        <f t="shared" si="1116"/>
        <v>1.4872056367800479</v>
      </c>
      <c r="O2352" s="113">
        <f t="shared" si="1117"/>
        <v>1.49360161</v>
      </c>
      <c r="P2352" s="113">
        <f t="shared" si="1118"/>
        <v>1670.2463148899999</v>
      </c>
      <c r="Q2352" s="11">
        <f t="shared" si="1119"/>
        <v>77</v>
      </c>
      <c r="R2352" s="30">
        <f t="shared" si="1120"/>
        <v>0</v>
      </c>
      <c r="S2352" s="8">
        <f t="shared" si="1121"/>
        <v>0</v>
      </c>
      <c r="T2352" s="122">
        <f t="shared" si="1100"/>
        <v>0.13059999999999999</v>
      </c>
      <c r="U2352" s="121">
        <f t="shared" si="1122"/>
        <v>20</v>
      </c>
      <c r="V2352" s="121">
        <v>252</v>
      </c>
      <c r="W2352" s="120">
        <f t="shared" si="1123"/>
        <v>1.009789549</v>
      </c>
      <c r="X2352" s="113">
        <f t="shared" si="1103"/>
        <v>16.350958139999999</v>
      </c>
      <c r="Y2352" s="113">
        <f t="shared" si="1124"/>
        <v>16.350958139999999</v>
      </c>
      <c r="Z2352" s="125" t="str">
        <f t="shared" si="1101"/>
        <v>J=</v>
      </c>
      <c r="AA2352" s="118">
        <f t="shared" si="1102"/>
        <v>46497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>
        <f t="shared" si="1099"/>
        <v>46498</v>
      </c>
      <c r="B2353" s="113">
        <f t="shared" si="1106"/>
        <v>1671.4016031199999</v>
      </c>
      <c r="C2353" s="113">
        <f t="shared" si="1107"/>
        <v>1118.26761816</v>
      </c>
      <c r="D2353" s="114">
        <f t="shared" si="1108"/>
        <v>7245.38</v>
      </c>
      <c r="E2353" s="115">
        <f t="shared" si="1104"/>
        <v>7276.54</v>
      </c>
      <c r="F2353" s="116">
        <f t="shared" si="1105"/>
        <v>46466</v>
      </c>
      <c r="G2353" s="117">
        <f t="shared" si="1109"/>
        <v>4.3006716003852752E-3</v>
      </c>
      <c r="H2353" s="118">
        <f t="shared" si="1110"/>
        <v>46527</v>
      </c>
      <c r="I2353" s="118">
        <f t="shared" si="1111"/>
        <v>46527</v>
      </c>
      <c r="J2353" s="119">
        <f t="shared" si="1112"/>
        <v>21</v>
      </c>
      <c r="K2353" s="119">
        <f t="shared" si="1113"/>
        <v>1</v>
      </c>
      <c r="L2353" s="8">
        <f t="shared" si="1114"/>
        <v>1.0002043700000001</v>
      </c>
      <c r="M2353" s="120">
        <f t="shared" si="1115"/>
        <v>1.0043006699999999</v>
      </c>
      <c r="N2353" s="120">
        <f t="shared" si="1116"/>
        <v>1.4936016174459785</v>
      </c>
      <c r="O2353" s="113">
        <f t="shared" si="1117"/>
        <v>1.4939068600000001</v>
      </c>
      <c r="P2353" s="113">
        <f t="shared" si="1118"/>
        <v>1670.58766608</v>
      </c>
      <c r="Q2353" s="11">
        <f t="shared" si="1119"/>
        <v>0</v>
      </c>
      <c r="R2353" s="30">
        <f t="shared" si="1120"/>
        <v>0</v>
      </c>
      <c r="S2353" s="8">
        <f t="shared" si="1121"/>
        <v>0</v>
      </c>
      <c r="T2353" s="122">
        <f t="shared" si="1100"/>
        <v>0.13059999999999999</v>
      </c>
      <c r="U2353" s="121">
        <f t="shared" si="1122"/>
        <v>1</v>
      </c>
      <c r="V2353" s="121">
        <v>252</v>
      </c>
      <c r="W2353" s="120">
        <f t="shared" si="1123"/>
        <v>1.000487216</v>
      </c>
      <c r="X2353" s="113">
        <f t="shared" si="1103"/>
        <v>0.81393704</v>
      </c>
      <c r="Y2353" s="113">
        <f t="shared" si="1124"/>
        <v>0</v>
      </c>
      <c r="Z2353" s="125" t="str">
        <f t="shared" si="1101"/>
        <v>J=</v>
      </c>
      <c r="AA2353" s="118">
        <f t="shared" si="1102"/>
        <v>46527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>
        <f t="shared" si="1099"/>
        <v>46499</v>
      </c>
      <c r="B2354" s="113">
        <f t="shared" si="1106"/>
        <v>1671.4016031199999</v>
      </c>
      <c r="C2354" s="113">
        <f t="shared" si="1107"/>
        <v>1118.26761816</v>
      </c>
      <c r="D2354" s="114">
        <f t="shared" si="1108"/>
        <v>7245.38</v>
      </c>
      <c r="E2354" s="115">
        <f t="shared" si="1104"/>
        <v>7276.54</v>
      </c>
      <c r="F2354" s="116">
        <f t="shared" si="1105"/>
        <v>46466</v>
      </c>
      <c r="G2354" s="117">
        <f t="shared" si="1109"/>
        <v>4.3006716003852752E-3</v>
      </c>
      <c r="H2354" s="118">
        <f t="shared" si="1110"/>
        <v>46527</v>
      </c>
      <c r="I2354" s="118">
        <f t="shared" si="1111"/>
        <v>46527</v>
      </c>
      <c r="J2354" s="119">
        <f t="shared" si="1112"/>
        <v>21</v>
      </c>
      <c r="K2354" s="119">
        <f t="shared" si="1113"/>
        <v>1</v>
      </c>
      <c r="L2354" s="8">
        <f t="shared" si="1114"/>
        <v>1.0002043700000001</v>
      </c>
      <c r="M2354" s="120">
        <f t="shared" si="1115"/>
        <v>1.0043006699999999</v>
      </c>
      <c r="N2354" s="120">
        <f t="shared" si="1116"/>
        <v>1.4936016174459785</v>
      </c>
      <c r="O2354" s="113">
        <f t="shared" si="1117"/>
        <v>1.4939068600000001</v>
      </c>
      <c r="P2354" s="113">
        <f t="shared" si="1118"/>
        <v>1670.58766608</v>
      </c>
      <c r="Q2354" s="11">
        <f t="shared" si="1119"/>
        <v>0</v>
      </c>
      <c r="R2354" s="30">
        <f t="shared" si="1120"/>
        <v>0</v>
      </c>
      <c r="S2354" s="8">
        <f t="shared" si="1121"/>
        <v>0</v>
      </c>
      <c r="T2354" s="122">
        <f t="shared" si="1100"/>
        <v>0.13059999999999999</v>
      </c>
      <c r="U2354" s="121">
        <f t="shared" si="1122"/>
        <v>1</v>
      </c>
      <c r="V2354" s="121">
        <v>252</v>
      </c>
      <c r="W2354" s="120">
        <f t="shared" si="1123"/>
        <v>1.000487216</v>
      </c>
      <c r="X2354" s="113">
        <f t="shared" si="1103"/>
        <v>0.81393704</v>
      </c>
      <c r="Y2354" s="113">
        <f t="shared" si="1124"/>
        <v>0</v>
      </c>
      <c r="Z2354" s="125" t="str">
        <f t="shared" si="1101"/>
        <v>J=</v>
      </c>
      <c r="AA2354" s="118">
        <f t="shared" si="1102"/>
        <v>46527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>
        <f t="shared" si="1099"/>
        <v>46500</v>
      </c>
      <c r="B2355" s="113">
        <f t="shared" si="1106"/>
        <v>1672.5576983400001</v>
      </c>
      <c r="C2355" s="113">
        <f t="shared" si="1107"/>
        <v>1118.26761816</v>
      </c>
      <c r="D2355" s="114">
        <f t="shared" si="1108"/>
        <v>7245.38</v>
      </c>
      <c r="E2355" s="115">
        <f t="shared" si="1104"/>
        <v>7276.54</v>
      </c>
      <c r="F2355" s="116">
        <f t="shared" si="1105"/>
        <v>46466</v>
      </c>
      <c r="G2355" s="117">
        <f t="shared" si="1109"/>
        <v>4.3006716003852752E-3</v>
      </c>
      <c r="H2355" s="118">
        <f t="shared" si="1110"/>
        <v>46527</v>
      </c>
      <c r="I2355" s="118">
        <f t="shared" si="1111"/>
        <v>46527</v>
      </c>
      <c r="J2355" s="119">
        <f t="shared" si="1112"/>
        <v>21</v>
      </c>
      <c r="K2355" s="119">
        <f t="shared" si="1113"/>
        <v>2</v>
      </c>
      <c r="L2355" s="8">
        <f t="shared" si="1114"/>
        <v>1.00040879</v>
      </c>
      <c r="M2355" s="120">
        <f t="shared" si="1115"/>
        <v>1.0043006699999999</v>
      </c>
      <c r="N2355" s="120">
        <f t="shared" si="1116"/>
        <v>1.4936016174459785</v>
      </c>
      <c r="O2355" s="113">
        <f t="shared" si="1117"/>
        <v>1.4942121799999999</v>
      </c>
      <c r="P2355" s="113">
        <f t="shared" si="1118"/>
        <v>1670.9290955500001</v>
      </c>
      <c r="Q2355" s="11">
        <f t="shared" si="1119"/>
        <v>0</v>
      </c>
      <c r="R2355" s="30">
        <f t="shared" si="1120"/>
        <v>0</v>
      </c>
      <c r="S2355" s="8">
        <f t="shared" si="1121"/>
        <v>0</v>
      </c>
      <c r="T2355" s="122">
        <f t="shared" si="1100"/>
        <v>0.13059999999999999</v>
      </c>
      <c r="U2355" s="121">
        <f t="shared" si="1122"/>
        <v>2</v>
      </c>
      <c r="V2355" s="121">
        <v>252</v>
      </c>
      <c r="W2355" s="120">
        <f t="shared" si="1123"/>
        <v>1.0009746690000001</v>
      </c>
      <c r="X2355" s="113">
        <f t="shared" si="1103"/>
        <v>1.62860279</v>
      </c>
      <c r="Y2355" s="113">
        <f t="shared" si="1124"/>
        <v>0</v>
      </c>
      <c r="Z2355" s="125" t="str">
        <f t="shared" si="1101"/>
        <v>J=</v>
      </c>
      <c r="AA2355" s="118">
        <f t="shared" si="1102"/>
        <v>46527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>
        <f t="shared" si="1099"/>
        <v>46501</v>
      </c>
      <c r="B2356" s="113">
        <f t="shared" si="1106"/>
        <v>1673.7145897</v>
      </c>
      <c r="C2356" s="113">
        <f t="shared" si="1107"/>
        <v>1118.26761816</v>
      </c>
      <c r="D2356" s="114">
        <f t="shared" si="1108"/>
        <v>7245.38</v>
      </c>
      <c r="E2356" s="115">
        <f t="shared" si="1104"/>
        <v>7276.54</v>
      </c>
      <c r="F2356" s="116">
        <f t="shared" si="1105"/>
        <v>46466</v>
      </c>
      <c r="G2356" s="117">
        <f t="shared" si="1109"/>
        <v>4.3006716003852752E-3</v>
      </c>
      <c r="H2356" s="118">
        <f t="shared" si="1110"/>
        <v>46527</v>
      </c>
      <c r="I2356" s="118">
        <f t="shared" si="1111"/>
        <v>46527</v>
      </c>
      <c r="J2356" s="119">
        <f t="shared" si="1112"/>
        <v>21</v>
      </c>
      <c r="K2356" s="119">
        <f t="shared" si="1113"/>
        <v>3</v>
      </c>
      <c r="L2356" s="8">
        <f t="shared" si="1114"/>
        <v>1.00061325</v>
      </c>
      <c r="M2356" s="120">
        <f t="shared" si="1115"/>
        <v>1.0043006699999999</v>
      </c>
      <c r="N2356" s="120">
        <f t="shared" si="1116"/>
        <v>1.4936016174459785</v>
      </c>
      <c r="O2356" s="113">
        <f t="shared" si="1117"/>
        <v>1.49451756</v>
      </c>
      <c r="P2356" s="113">
        <f t="shared" si="1118"/>
        <v>1671.2705921100001</v>
      </c>
      <c r="Q2356" s="11">
        <f t="shared" si="1119"/>
        <v>0</v>
      </c>
      <c r="R2356" s="30">
        <f t="shared" si="1120"/>
        <v>0</v>
      </c>
      <c r="S2356" s="8">
        <f t="shared" si="1121"/>
        <v>0</v>
      </c>
      <c r="T2356" s="122">
        <f t="shared" si="1100"/>
        <v>0.13059999999999999</v>
      </c>
      <c r="U2356" s="121">
        <f t="shared" si="1122"/>
        <v>3</v>
      </c>
      <c r="V2356" s="121">
        <v>252</v>
      </c>
      <c r="W2356" s="120">
        <f t="shared" si="1123"/>
        <v>1.001462359</v>
      </c>
      <c r="X2356" s="113">
        <f t="shared" si="1103"/>
        <v>2.4439975899999999</v>
      </c>
      <c r="Y2356" s="113">
        <f t="shared" si="1124"/>
        <v>0</v>
      </c>
      <c r="Z2356" s="125" t="str">
        <f t="shared" si="1101"/>
        <v>J=</v>
      </c>
      <c r="AA2356" s="118">
        <f t="shared" si="1102"/>
        <v>46527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>
        <f t="shared" si="1099"/>
        <v>46502</v>
      </c>
      <c r="B2357" s="113">
        <f t="shared" si="1106"/>
        <v>1673.7145897</v>
      </c>
      <c r="C2357" s="113">
        <f t="shared" si="1107"/>
        <v>1118.26761816</v>
      </c>
      <c r="D2357" s="114">
        <f t="shared" si="1108"/>
        <v>7245.38</v>
      </c>
      <c r="E2357" s="115">
        <f t="shared" si="1104"/>
        <v>7276.54</v>
      </c>
      <c r="F2357" s="116">
        <f t="shared" si="1105"/>
        <v>46466</v>
      </c>
      <c r="G2357" s="117">
        <f t="shared" si="1109"/>
        <v>4.3006716003852752E-3</v>
      </c>
      <c r="H2357" s="118">
        <f t="shared" si="1110"/>
        <v>46527</v>
      </c>
      <c r="I2357" s="118">
        <f t="shared" si="1111"/>
        <v>46527</v>
      </c>
      <c r="J2357" s="119">
        <f t="shared" si="1112"/>
        <v>21</v>
      </c>
      <c r="K2357" s="119">
        <f t="shared" si="1113"/>
        <v>3</v>
      </c>
      <c r="L2357" s="8">
        <f t="shared" si="1114"/>
        <v>1.00061325</v>
      </c>
      <c r="M2357" s="120">
        <f t="shared" si="1115"/>
        <v>1.0043006699999999</v>
      </c>
      <c r="N2357" s="120">
        <f t="shared" si="1116"/>
        <v>1.4936016174459785</v>
      </c>
      <c r="O2357" s="113">
        <f t="shared" si="1117"/>
        <v>1.49451756</v>
      </c>
      <c r="P2357" s="113">
        <f t="shared" si="1118"/>
        <v>1671.2705921100001</v>
      </c>
      <c r="Q2357" s="11">
        <f t="shared" si="1119"/>
        <v>0</v>
      </c>
      <c r="R2357" s="30">
        <f t="shared" si="1120"/>
        <v>0</v>
      </c>
      <c r="S2357" s="8">
        <f t="shared" si="1121"/>
        <v>0</v>
      </c>
      <c r="T2357" s="122">
        <f t="shared" si="1100"/>
        <v>0.13059999999999999</v>
      </c>
      <c r="U2357" s="121">
        <f t="shared" si="1122"/>
        <v>3</v>
      </c>
      <c r="V2357" s="121">
        <v>252</v>
      </c>
      <c r="W2357" s="120">
        <f t="shared" si="1123"/>
        <v>1.001462359</v>
      </c>
      <c r="X2357" s="113">
        <f t="shared" si="1103"/>
        <v>2.4439975899999999</v>
      </c>
      <c r="Y2357" s="113">
        <f t="shared" si="1124"/>
        <v>0</v>
      </c>
      <c r="Z2357" s="125" t="str">
        <f t="shared" si="1101"/>
        <v>J=</v>
      </c>
      <c r="AA2357" s="118">
        <f t="shared" si="1102"/>
        <v>46527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>
        <f t="shared" si="1099"/>
        <v>46503</v>
      </c>
      <c r="B2358" s="113">
        <f t="shared" si="1106"/>
        <v>1673.7145897</v>
      </c>
      <c r="C2358" s="113">
        <f t="shared" si="1107"/>
        <v>1118.26761816</v>
      </c>
      <c r="D2358" s="114">
        <f t="shared" si="1108"/>
        <v>7245.38</v>
      </c>
      <c r="E2358" s="115">
        <f t="shared" si="1104"/>
        <v>7276.54</v>
      </c>
      <c r="F2358" s="116">
        <f t="shared" si="1105"/>
        <v>46466</v>
      </c>
      <c r="G2358" s="117">
        <f t="shared" si="1109"/>
        <v>4.3006716003852752E-3</v>
      </c>
      <c r="H2358" s="118">
        <f t="shared" si="1110"/>
        <v>46527</v>
      </c>
      <c r="I2358" s="118">
        <f t="shared" si="1111"/>
        <v>46527</v>
      </c>
      <c r="J2358" s="119">
        <f t="shared" si="1112"/>
        <v>21</v>
      </c>
      <c r="K2358" s="119">
        <f t="shared" si="1113"/>
        <v>3</v>
      </c>
      <c r="L2358" s="8">
        <f t="shared" si="1114"/>
        <v>1.00061325</v>
      </c>
      <c r="M2358" s="120">
        <f t="shared" si="1115"/>
        <v>1.0043006699999999</v>
      </c>
      <c r="N2358" s="120">
        <f t="shared" si="1116"/>
        <v>1.4936016174459785</v>
      </c>
      <c r="O2358" s="113">
        <f t="shared" si="1117"/>
        <v>1.49451756</v>
      </c>
      <c r="P2358" s="113">
        <f t="shared" si="1118"/>
        <v>1671.2705921100001</v>
      </c>
      <c r="Q2358" s="11">
        <f t="shared" si="1119"/>
        <v>0</v>
      </c>
      <c r="R2358" s="30">
        <f t="shared" si="1120"/>
        <v>0</v>
      </c>
      <c r="S2358" s="8">
        <f t="shared" si="1121"/>
        <v>0</v>
      </c>
      <c r="T2358" s="122">
        <f t="shared" si="1100"/>
        <v>0.13059999999999999</v>
      </c>
      <c r="U2358" s="121">
        <f t="shared" si="1122"/>
        <v>3</v>
      </c>
      <c r="V2358" s="121">
        <v>252</v>
      </c>
      <c r="W2358" s="120">
        <f t="shared" si="1123"/>
        <v>1.001462359</v>
      </c>
      <c r="X2358" s="113">
        <f t="shared" si="1103"/>
        <v>2.4439975899999999</v>
      </c>
      <c r="Y2358" s="113">
        <f t="shared" si="1124"/>
        <v>0</v>
      </c>
      <c r="Z2358" s="125" t="str">
        <f t="shared" si="1101"/>
        <v>J=</v>
      </c>
      <c r="AA2358" s="118">
        <f t="shared" si="1102"/>
        <v>46527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>
        <f t="shared" si="1099"/>
        <v>46504</v>
      </c>
      <c r="B2359" s="113">
        <f t="shared" si="1106"/>
        <v>1674.8722920999999</v>
      </c>
      <c r="C2359" s="113">
        <f t="shared" si="1107"/>
        <v>1118.26761816</v>
      </c>
      <c r="D2359" s="114">
        <f t="shared" si="1108"/>
        <v>7245.38</v>
      </c>
      <c r="E2359" s="115">
        <f t="shared" si="1104"/>
        <v>7276.54</v>
      </c>
      <c r="F2359" s="116">
        <f t="shared" si="1105"/>
        <v>46466</v>
      </c>
      <c r="G2359" s="117">
        <f t="shared" si="1109"/>
        <v>4.3006716003852752E-3</v>
      </c>
      <c r="H2359" s="118">
        <f t="shared" si="1110"/>
        <v>46527</v>
      </c>
      <c r="I2359" s="118">
        <f t="shared" si="1111"/>
        <v>46527</v>
      </c>
      <c r="J2359" s="119">
        <f t="shared" si="1112"/>
        <v>21</v>
      </c>
      <c r="K2359" s="119">
        <f t="shared" si="1113"/>
        <v>4</v>
      </c>
      <c r="L2359" s="8">
        <f t="shared" si="1114"/>
        <v>1.00081775</v>
      </c>
      <c r="M2359" s="120">
        <f t="shared" si="1115"/>
        <v>1.0043006699999999</v>
      </c>
      <c r="N2359" s="120">
        <f t="shared" si="1116"/>
        <v>1.4936016174459785</v>
      </c>
      <c r="O2359" s="113">
        <f t="shared" si="1117"/>
        <v>1.49482301</v>
      </c>
      <c r="P2359" s="113">
        <f t="shared" si="1118"/>
        <v>1671.61216696</v>
      </c>
      <c r="Q2359" s="11">
        <f t="shared" si="1119"/>
        <v>0</v>
      </c>
      <c r="R2359" s="30">
        <f t="shared" si="1120"/>
        <v>0</v>
      </c>
      <c r="S2359" s="8">
        <f t="shared" si="1121"/>
        <v>0</v>
      </c>
      <c r="T2359" s="122">
        <f t="shared" si="1100"/>
        <v>0.13059999999999999</v>
      </c>
      <c r="U2359" s="121">
        <f t="shared" si="1122"/>
        <v>4</v>
      </c>
      <c r="V2359" s="121">
        <v>252</v>
      </c>
      <c r="W2359" s="120">
        <f t="shared" si="1123"/>
        <v>1.001950288</v>
      </c>
      <c r="X2359" s="113">
        <f t="shared" si="1103"/>
        <v>3.26012514</v>
      </c>
      <c r="Y2359" s="113">
        <f t="shared" si="1124"/>
        <v>0</v>
      </c>
      <c r="Z2359" s="125" t="str">
        <f t="shared" si="1101"/>
        <v>J=</v>
      </c>
      <c r="AA2359" s="118">
        <f t="shared" si="1102"/>
        <v>46527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>
        <f t="shared" si="1099"/>
        <v>46505</v>
      </c>
      <c r="B2360" s="113">
        <f t="shared" si="1106"/>
        <v>1676.0307801399999</v>
      </c>
      <c r="C2360" s="113">
        <f t="shared" si="1107"/>
        <v>1118.26761816</v>
      </c>
      <c r="D2360" s="114">
        <f t="shared" si="1108"/>
        <v>7245.38</v>
      </c>
      <c r="E2360" s="115">
        <f t="shared" si="1104"/>
        <v>7276.54</v>
      </c>
      <c r="F2360" s="116">
        <f t="shared" si="1105"/>
        <v>46466</v>
      </c>
      <c r="G2360" s="117">
        <f t="shared" si="1109"/>
        <v>4.3006716003852752E-3</v>
      </c>
      <c r="H2360" s="118">
        <f t="shared" si="1110"/>
        <v>46527</v>
      </c>
      <c r="I2360" s="118">
        <f t="shared" si="1111"/>
        <v>46527</v>
      </c>
      <c r="J2360" s="119">
        <f t="shared" si="1112"/>
        <v>21</v>
      </c>
      <c r="K2360" s="119">
        <f t="shared" si="1113"/>
        <v>5</v>
      </c>
      <c r="L2360" s="8">
        <f t="shared" si="1114"/>
        <v>1.0010222900000001</v>
      </c>
      <c r="M2360" s="120">
        <f t="shared" si="1115"/>
        <v>1.0043006699999999</v>
      </c>
      <c r="N2360" s="120">
        <f t="shared" si="1116"/>
        <v>1.4936016174459785</v>
      </c>
      <c r="O2360" s="113">
        <f t="shared" si="1117"/>
        <v>1.49512851</v>
      </c>
      <c r="P2360" s="113">
        <f t="shared" si="1118"/>
        <v>1671.95379772</v>
      </c>
      <c r="Q2360" s="11">
        <f t="shared" si="1119"/>
        <v>0</v>
      </c>
      <c r="R2360" s="30">
        <f t="shared" si="1120"/>
        <v>0</v>
      </c>
      <c r="S2360" s="8">
        <f t="shared" si="1121"/>
        <v>0</v>
      </c>
      <c r="T2360" s="122">
        <f t="shared" si="1100"/>
        <v>0.13059999999999999</v>
      </c>
      <c r="U2360" s="121">
        <f t="shared" si="1122"/>
        <v>5</v>
      </c>
      <c r="V2360" s="121">
        <v>252</v>
      </c>
      <c r="W2360" s="120">
        <f t="shared" si="1123"/>
        <v>1.002438454</v>
      </c>
      <c r="X2360" s="113">
        <f t="shared" si="1103"/>
        <v>4.0769824200000002</v>
      </c>
      <c r="Y2360" s="113">
        <f t="shared" si="1124"/>
        <v>0</v>
      </c>
      <c r="Z2360" s="125" t="str">
        <f t="shared" si="1101"/>
        <v>J=</v>
      </c>
      <c r="AA2360" s="118">
        <f t="shared" si="1102"/>
        <v>46527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>
        <f t="shared" si="1099"/>
        <v>46506</v>
      </c>
      <c r="B2361" s="113">
        <f t="shared" si="1106"/>
        <v>1677.19007655</v>
      </c>
      <c r="C2361" s="113">
        <f t="shared" si="1107"/>
        <v>1118.26761816</v>
      </c>
      <c r="D2361" s="114">
        <f t="shared" si="1108"/>
        <v>7245.38</v>
      </c>
      <c r="E2361" s="115">
        <f t="shared" si="1104"/>
        <v>7276.54</v>
      </c>
      <c r="F2361" s="116">
        <f t="shared" si="1105"/>
        <v>46466</v>
      </c>
      <c r="G2361" s="117">
        <f t="shared" si="1109"/>
        <v>4.3006716003852752E-3</v>
      </c>
      <c r="H2361" s="118">
        <f t="shared" si="1110"/>
        <v>46527</v>
      </c>
      <c r="I2361" s="118">
        <f t="shared" si="1111"/>
        <v>46527</v>
      </c>
      <c r="J2361" s="119">
        <f t="shared" si="1112"/>
        <v>21</v>
      </c>
      <c r="K2361" s="119">
        <f t="shared" si="1113"/>
        <v>6</v>
      </c>
      <c r="L2361" s="8">
        <f t="shared" si="1114"/>
        <v>1.0012268799999999</v>
      </c>
      <c r="M2361" s="120">
        <f t="shared" si="1115"/>
        <v>1.0043006699999999</v>
      </c>
      <c r="N2361" s="120">
        <f t="shared" si="1116"/>
        <v>1.4936016174459785</v>
      </c>
      <c r="O2361" s="113">
        <f t="shared" si="1117"/>
        <v>1.4954340800000001</v>
      </c>
      <c r="P2361" s="113">
        <f t="shared" si="1118"/>
        <v>1672.29550675</v>
      </c>
      <c r="Q2361" s="11">
        <f t="shared" si="1119"/>
        <v>0</v>
      </c>
      <c r="R2361" s="30">
        <f t="shared" si="1120"/>
        <v>0</v>
      </c>
      <c r="S2361" s="8">
        <f t="shared" si="1121"/>
        <v>0</v>
      </c>
      <c r="T2361" s="122">
        <f t="shared" si="1100"/>
        <v>0.13059999999999999</v>
      </c>
      <c r="U2361" s="121">
        <f t="shared" si="1122"/>
        <v>6</v>
      </c>
      <c r="V2361" s="121">
        <v>252</v>
      </c>
      <c r="W2361" s="120">
        <f t="shared" si="1123"/>
        <v>1.0029268570000001</v>
      </c>
      <c r="X2361" s="113">
        <f t="shared" si="1103"/>
        <v>4.8945698000000002</v>
      </c>
      <c r="Y2361" s="113">
        <f t="shared" si="1124"/>
        <v>0</v>
      </c>
      <c r="Z2361" s="125" t="str">
        <f t="shared" si="1101"/>
        <v>J=</v>
      </c>
      <c r="AA2361" s="118">
        <f t="shared" si="1102"/>
        <v>46527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>
        <f t="shared" si="1099"/>
        <v>46507</v>
      </c>
      <c r="B2362" s="113">
        <f t="shared" si="1106"/>
        <v>1678.35016262</v>
      </c>
      <c r="C2362" s="113">
        <f t="shared" si="1107"/>
        <v>1118.26761816</v>
      </c>
      <c r="D2362" s="114">
        <f t="shared" si="1108"/>
        <v>7245.38</v>
      </c>
      <c r="E2362" s="115">
        <f t="shared" si="1104"/>
        <v>7276.54</v>
      </c>
      <c r="F2362" s="116">
        <f t="shared" si="1105"/>
        <v>46466</v>
      </c>
      <c r="G2362" s="117">
        <f t="shared" si="1109"/>
        <v>4.3006716003852752E-3</v>
      </c>
      <c r="H2362" s="118">
        <f t="shared" si="1110"/>
        <v>46527</v>
      </c>
      <c r="I2362" s="118">
        <f t="shared" si="1111"/>
        <v>46527</v>
      </c>
      <c r="J2362" s="119">
        <f t="shared" si="1112"/>
        <v>21</v>
      </c>
      <c r="K2362" s="119">
        <f t="shared" si="1113"/>
        <v>7</v>
      </c>
      <c r="L2362" s="8">
        <f t="shared" si="1114"/>
        <v>1.0014315</v>
      </c>
      <c r="M2362" s="120">
        <f t="shared" si="1115"/>
        <v>1.0043006699999999</v>
      </c>
      <c r="N2362" s="120">
        <f t="shared" si="1116"/>
        <v>1.4936016174459785</v>
      </c>
      <c r="O2362" s="113">
        <f t="shared" si="1117"/>
        <v>1.4957396999999999</v>
      </c>
      <c r="P2362" s="113">
        <f t="shared" si="1118"/>
        <v>1672.6372716999999</v>
      </c>
      <c r="Q2362" s="11">
        <f t="shared" si="1119"/>
        <v>0</v>
      </c>
      <c r="R2362" s="30">
        <f t="shared" si="1120"/>
        <v>0</v>
      </c>
      <c r="S2362" s="8">
        <f t="shared" si="1121"/>
        <v>0</v>
      </c>
      <c r="T2362" s="122">
        <f t="shared" si="1100"/>
        <v>0.13059999999999999</v>
      </c>
      <c r="U2362" s="121">
        <f t="shared" si="1122"/>
        <v>7</v>
      </c>
      <c r="V2362" s="121">
        <v>252</v>
      </c>
      <c r="W2362" s="120">
        <f t="shared" si="1123"/>
        <v>1.0034154989999999</v>
      </c>
      <c r="X2362" s="113">
        <f t="shared" si="1103"/>
        <v>5.7128909200000004</v>
      </c>
      <c r="Y2362" s="113">
        <f t="shared" si="1124"/>
        <v>0</v>
      </c>
      <c r="Z2362" s="125" t="str">
        <f t="shared" si="1101"/>
        <v>J=</v>
      </c>
      <c r="AA2362" s="118">
        <f t="shared" si="1102"/>
        <v>46527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>
        <f t="shared" si="1099"/>
        <v>46508</v>
      </c>
      <c r="B2363" s="113">
        <f t="shared" si="1106"/>
        <v>1679.51107067</v>
      </c>
      <c r="C2363" s="113">
        <f t="shared" si="1107"/>
        <v>1118.26761816</v>
      </c>
      <c r="D2363" s="114">
        <f t="shared" si="1108"/>
        <v>7245.38</v>
      </c>
      <c r="E2363" s="115">
        <f t="shared" si="1104"/>
        <v>7276.54</v>
      </c>
      <c r="F2363" s="116">
        <f t="shared" si="1105"/>
        <v>46466</v>
      </c>
      <c r="G2363" s="117">
        <f t="shared" si="1109"/>
        <v>4.3006716003852752E-3</v>
      </c>
      <c r="H2363" s="118">
        <f t="shared" si="1110"/>
        <v>46527</v>
      </c>
      <c r="I2363" s="118">
        <f t="shared" si="1111"/>
        <v>46527</v>
      </c>
      <c r="J2363" s="119">
        <f t="shared" si="1112"/>
        <v>21</v>
      </c>
      <c r="K2363" s="119">
        <f t="shared" si="1113"/>
        <v>8</v>
      </c>
      <c r="L2363" s="8">
        <f t="shared" si="1114"/>
        <v>1.00163617</v>
      </c>
      <c r="M2363" s="120">
        <f t="shared" si="1115"/>
        <v>1.0043006699999999</v>
      </c>
      <c r="N2363" s="120">
        <f t="shared" si="1116"/>
        <v>1.4936016174459785</v>
      </c>
      <c r="O2363" s="113">
        <f t="shared" si="1117"/>
        <v>1.4960454000000001</v>
      </c>
      <c r="P2363" s="113">
        <f t="shared" si="1118"/>
        <v>1672.9791261099999</v>
      </c>
      <c r="Q2363" s="11">
        <f t="shared" si="1119"/>
        <v>0</v>
      </c>
      <c r="R2363" s="30">
        <f t="shared" si="1120"/>
        <v>0</v>
      </c>
      <c r="S2363" s="8">
        <f t="shared" si="1121"/>
        <v>0</v>
      </c>
      <c r="T2363" s="122">
        <f t="shared" si="1100"/>
        <v>0.13059999999999999</v>
      </c>
      <c r="U2363" s="121">
        <f t="shared" si="1122"/>
        <v>8</v>
      </c>
      <c r="V2363" s="121">
        <v>252</v>
      </c>
      <c r="W2363" s="120">
        <f t="shared" si="1123"/>
        <v>1.003904379</v>
      </c>
      <c r="X2363" s="113">
        <f t="shared" si="1103"/>
        <v>6.5319445600000003</v>
      </c>
      <c r="Y2363" s="113">
        <f t="shared" si="1124"/>
        <v>0</v>
      </c>
      <c r="Z2363" s="125" t="str">
        <f t="shared" si="1101"/>
        <v>J=</v>
      </c>
      <c r="AA2363" s="118">
        <f t="shared" si="1102"/>
        <v>46527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>
        <f t="shared" si="1099"/>
        <v>46509</v>
      </c>
      <c r="B2364" s="113">
        <f t="shared" si="1106"/>
        <v>1679.51107067</v>
      </c>
      <c r="C2364" s="113">
        <f t="shared" si="1107"/>
        <v>1118.26761816</v>
      </c>
      <c r="D2364" s="114">
        <f t="shared" si="1108"/>
        <v>7245.38</v>
      </c>
      <c r="E2364" s="115">
        <f t="shared" si="1104"/>
        <v>7276.54</v>
      </c>
      <c r="F2364" s="116">
        <f t="shared" si="1105"/>
        <v>46466</v>
      </c>
      <c r="G2364" s="117">
        <f t="shared" si="1109"/>
        <v>4.3006716003852752E-3</v>
      </c>
      <c r="H2364" s="118">
        <f t="shared" si="1110"/>
        <v>46527</v>
      </c>
      <c r="I2364" s="118">
        <f t="shared" si="1111"/>
        <v>46527</v>
      </c>
      <c r="J2364" s="119">
        <f t="shared" si="1112"/>
        <v>21</v>
      </c>
      <c r="K2364" s="119">
        <f t="shared" si="1113"/>
        <v>8</v>
      </c>
      <c r="L2364" s="8">
        <f t="shared" si="1114"/>
        <v>1.00163617</v>
      </c>
      <c r="M2364" s="120">
        <f t="shared" si="1115"/>
        <v>1.0043006699999999</v>
      </c>
      <c r="N2364" s="120">
        <f t="shared" si="1116"/>
        <v>1.4936016174459785</v>
      </c>
      <c r="O2364" s="113">
        <f t="shared" si="1117"/>
        <v>1.4960454000000001</v>
      </c>
      <c r="P2364" s="113">
        <f t="shared" si="1118"/>
        <v>1672.9791261099999</v>
      </c>
      <c r="Q2364" s="11">
        <f t="shared" si="1119"/>
        <v>0</v>
      </c>
      <c r="R2364" s="30">
        <f t="shared" si="1120"/>
        <v>0</v>
      </c>
      <c r="S2364" s="8">
        <f t="shared" si="1121"/>
        <v>0</v>
      </c>
      <c r="T2364" s="122">
        <f t="shared" si="1100"/>
        <v>0.13059999999999999</v>
      </c>
      <c r="U2364" s="121">
        <f t="shared" si="1122"/>
        <v>8</v>
      </c>
      <c r="V2364" s="121">
        <v>252</v>
      </c>
      <c r="W2364" s="120">
        <f t="shared" si="1123"/>
        <v>1.003904379</v>
      </c>
      <c r="X2364" s="113">
        <f t="shared" si="1103"/>
        <v>6.5319445600000003</v>
      </c>
      <c r="Y2364" s="113">
        <f t="shared" si="1124"/>
        <v>0</v>
      </c>
      <c r="Z2364" s="125" t="str">
        <f t="shared" si="1101"/>
        <v>J=</v>
      </c>
      <c r="AA2364" s="118">
        <f t="shared" si="1102"/>
        <v>46527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>
        <f t="shared" si="1099"/>
        <v>46510</v>
      </c>
      <c r="B2365" s="113">
        <f t="shared" si="1106"/>
        <v>1679.51107067</v>
      </c>
      <c r="C2365" s="113">
        <f t="shared" si="1107"/>
        <v>1118.26761816</v>
      </c>
      <c r="D2365" s="114">
        <f t="shared" si="1108"/>
        <v>7245.38</v>
      </c>
      <c r="E2365" s="115">
        <f t="shared" si="1104"/>
        <v>7276.54</v>
      </c>
      <c r="F2365" s="116">
        <f t="shared" si="1105"/>
        <v>46466</v>
      </c>
      <c r="G2365" s="117">
        <f t="shared" si="1109"/>
        <v>4.3006716003852752E-3</v>
      </c>
      <c r="H2365" s="118">
        <f t="shared" si="1110"/>
        <v>46527</v>
      </c>
      <c r="I2365" s="118">
        <f t="shared" si="1111"/>
        <v>46527</v>
      </c>
      <c r="J2365" s="119">
        <f t="shared" si="1112"/>
        <v>21</v>
      </c>
      <c r="K2365" s="119">
        <f t="shared" si="1113"/>
        <v>8</v>
      </c>
      <c r="L2365" s="8">
        <f t="shared" si="1114"/>
        <v>1.00163617</v>
      </c>
      <c r="M2365" s="120">
        <f t="shared" si="1115"/>
        <v>1.0043006699999999</v>
      </c>
      <c r="N2365" s="120">
        <f t="shared" si="1116"/>
        <v>1.4936016174459785</v>
      </c>
      <c r="O2365" s="113">
        <f t="shared" si="1117"/>
        <v>1.4960454000000001</v>
      </c>
      <c r="P2365" s="113">
        <f t="shared" si="1118"/>
        <v>1672.9791261099999</v>
      </c>
      <c r="Q2365" s="11">
        <f t="shared" si="1119"/>
        <v>0</v>
      </c>
      <c r="R2365" s="30">
        <f t="shared" si="1120"/>
        <v>0</v>
      </c>
      <c r="S2365" s="8">
        <f t="shared" si="1121"/>
        <v>0</v>
      </c>
      <c r="T2365" s="122">
        <f t="shared" si="1100"/>
        <v>0.13059999999999999</v>
      </c>
      <c r="U2365" s="121">
        <f t="shared" si="1122"/>
        <v>8</v>
      </c>
      <c r="V2365" s="121">
        <v>252</v>
      </c>
      <c r="W2365" s="120">
        <f t="shared" si="1123"/>
        <v>1.003904379</v>
      </c>
      <c r="X2365" s="113">
        <f t="shared" si="1103"/>
        <v>6.5319445600000003</v>
      </c>
      <c r="Y2365" s="113">
        <f t="shared" si="1124"/>
        <v>0</v>
      </c>
      <c r="Z2365" s="125" t="str">
        <f t="shared" si="1101"/>
        <v>J=</v>
      </c>
      <c r="AA2365" s="118">
        <f t="shared" si="1102"/>
        <v>46527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>
        <f t="shared" si="1099"/>
        <v>46511</v>
      </c>
      <c r="B2366" s="113">
        <f t="shared" si="1106"/>
        <v>1680.67276739</v>
      </c>
      <c r="C2366" s="113">
        <f t="shared" si="1107"/>
        <v>1118.26761816</v>
      </c>
      <c r="D2366" s="114">
        <f t="shared" si="1108"/>
        <v>7245.38</v>
      </c>
      <c r="E2366" s="115">
        <f t="shared" si="1104"/>
        <v>7276.54</v>
      </c>
      <c r="F2366" s="116">
        <f t="shared" si="1105"/>
        <v>46466</v>
      </c>
      <c r="G2366" s="117">
        <f t="shared" si="1109"/>
        <v>4.3006716003852752E-3</v>
      </c>
      <c r="H2366" s="118">
        <f t="shared" si="1110"/>
        <v>46527</v>
      </c>
      <c r="I2366" s="118">
        <f t="shared" si="1111"/>
        <v>46527</v>
      </c>
      <c r="J2366" s="119">
        <f t="shared" si="1112"/>
        <v>21</v>
      </c>
      <c r="K2366" s="119">
        <f t="shared" si="1113"/>
        <v>9</v>
      </c>
      <c r="L2366" s="8">
        <f t="shared" si="1114"/>
        <v>1.00184088</v>
      </c>
      <c r="M2366" s="120">
        <f t="shared" si="1115"/>
        <v>1.0043006699999999</v>
      </c>
      <c r="N2366" s="120">
        <f t="shared" si="1116"/>
        <v>1.4936016174459785</v>
      </c>
      <c r="O2366" s="113">
        <f t="shared" si="1117"/>
        <v>1.49635115</v>
      </c>
      <c r="P2366" s="113">
        <f t="shared" si="1118"/>
        <v>1673.3210364399999</v>
      </c>
      <c r="Q2366" s="11">
        <f t="shared" si="1119"/>
        <v>0</v>
      </c>
      <c r="R2366" s="30">
        <f t="shared" si="1120"/>
        <v>0</v>
      </c>
      <c r="S2366" s="8">
        <f t="shared" si="1121"/>
        <v>0</v>
      </c>
      <c r="T2366" s="122">
        <f t="shared" si="1100"/>
        <v>0.13059999999999999</v>
      </c>
      <c r="U2366" s="121">
        <f t="shared" si="1122"/>
        <v>9</v>
      </c>
      <c r="V2366" s="121">
        <v>252</v>
      </c>
      <c r="W2366" s="120">
        <f t="shared" si="1123"/>
        <v>1.0043934969999999</v>
      </c>
      <c r="X2366" s="113">
        <f t="shared" si="1103"/>
        <v>7.3517309500000003</v>
      </c>
      <c r="Y2366" s="113">
        <f t="shared" si="1124"/>
        <v>0</v>
      </c>
      <c r="Z2366" s="125" t="str">
        <f t="shared" si="1101"/>
        <v>J=</v>
      </c>
      <c r="AA2366" s="118">
        <f t="shared" si="1102"/>
        <v>46527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>
        <f t="shared" si="1099"/>
        <v>46512</v>
      </c>
      <c r="B2367" s="113">
        <f t="shared" ref="B2367:B2430" si="1125">(P2367+X2367)</f>
        <v>1681.8352755600001</v>
      </c>
      <c r="C2367" s="113">
        <f t="shared" ref="C2367:C2430" si="1126">TRUNC(IF(Q2366&gt;0,VLOOKUP(A2366,$AD$12:$AE$170,2),C2366),8)</f>
        <v>1118.26761816</v>
      </c>
      <c r="D2367" s="114">
        <f t="shared" ref="D2367:D2430" si="1127">IF(E2367=E2366,D2366,E2366)</f>
        <v>7245.38</v>
      </c>
      <c r="E2367" s="115">
        <f t="shared" si="1104"/>
        <v>7276.54</v>
      </c>
      <c r="F2367" s="116">
        <f t="shared" si="1105"/>
        <v>46466</v>
      </c>
      <c r="G2367" s="117">
        <f t="shared" ref="G2367:G2430" si="1128">(E2367/D2367)-1</f>
        <v>4.3006716003852752E-3</v>
      </c>
      <c r="H2367" s="118">
        <f t="shared" ref="H2367:H2430" si="1129">IF(DAY(A2367)=H$9,VLOOKUP(A2367,AH$118:AN$450,4),H2366)</f>
        <v>46527</v>
      </c>
      <c r="I2367" s="118">
        <f t="shared" ref="I2367:I2430" si="1130">IF(A2367&gt;I2366,H2367,I2366)</f>
        <v>46527</v>
      </c>
      <c r="J2367" s="119">
        <f t="shared" ref="J2367:J2430" si="1131">IF(I2367=I2366,J2366,NETWORKDAYS(I2366,I2367,$AD$176:$AD$502)-1)</f>
        <v>21</v>
      </c>
      <c r="K2367" s="119">
        <f t="shared" ref="K2367:K2430" si="1132">(J2367-(NETWORKDAYS(A2367,I2367,AD$176:AD$502)-1))</f>
        <v>10</v>
      </c>
      <c r="L2367" s="8">
        <f t="shared" ref="L2367:L2430" si="1133">IF(E2367&lt;D2367,1,TRUNC((E2367/D2367)^TRUNC((K2367/J2367),9),8))</f>
        <v>1.00204563</v>
      </c>
      <c r="M2367" s="120">
        <f t="shared" ref="M2367:M2430" si="1134">IF(I2367&gt;I2366,L2366,M2366)</f>
        <v>1.0043006699999999</v>
      </c>
      <c r="N2367" s="120">
        <f t="shared" ref="N2367:N2430" si="1135">IF(I2367&gt;I2366,N2366*M2367,N2366)</f>
        <v>1.4936016174459785</v>
      </c>
      <c r="O2367" s="113">
        <f t="shared" ref="O2367:O2430" si="1136">TRUNC(TRUNC((L2367*N2367),15),8)</f>
        <v>1.4966569700000001</v>
      </c>
      <c r="P2367" s="113">
        <f t="shared" ref="P2367:P2430" si="1137">TRUNC(C2367*O2367,8)</f>
        <v>1673.6630250400001</v>
      </c>
      <c r="Q2367" s="11">
        <f t="shared" ref="Q2367:Q2430" si="1138">IF(VLOOKUP(A2367,AD$10:AK$170,8)=VLOOKUP(A2366,AD$10:AK$170,8),0,VLOOKUP(A2367,AD$10:AK$170,8))</f>
        <v>0</v>
      </c>
      <c r="R2367" s="30">
        <f t="shared" ref="R2367:R2430" si="1139">IF(Q2367&gt;0,VLOOKUP($A2367,$AD$10:$AI$170,6),0)</f>
        <v>0</v>
      </c>
      <c r="S2367" s="8">
        <f t="shared" ref="S2367:S2430" si="1140">IF(R2367&gt;0,TRUNC(R2367*P2367,8),0)</f>
        <v>0</v>
      </c>
      <c r="T2367" s="122">
        <f t="shared" si="1100"/>
        <v>0.13059999999999999</v>
      </c>
      <c r="U2367" s="121">
        <f t="shared" ref="U2367:U2430" si="1141">IF(Q2366&gt;0,1,IF(K2367=K2366,U2366,U2366+1))</f>
        <v>10</v>
      </c>
      <c r="V2367" s="121">
        <v>252</v>
      </c>
      <c r="W2367" s="120">
        <f t="shared" ref="W2367:W2430" si="1142">ROUND((1+T2367)^TRUNC((U2367/V2367),9),9)</f>
        <v>1.004882853</v>
      </c>
      <c r="X2367" s="113">
        <f t="shared" si="1103"/>
        <v>8.1722505200000004</v>
      </c>
      <c r="Y2367" s="113">
        <f t="shared" ref="Y2367:Y2430" si="1143">IF(Q2367&gt;0,S2367+X2367,0)</f>
        <v>0</v>
      </c>
      <c r="Z2367" s="125" t="str">
        <f t="shared" si="1101"/>
        <v>J=</v>
      </c>
      <c r="AA2367" s="118">
        <f t="shared" si="1102"/>
        <v>46527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>
        <f t="shared" si="1099"/>
        <v>46513</v>
      </c>
      <c r="B2368" s="113">
        <f t="shared" si="1125"/>
        <v>1682.99859722</v>
      </c>
      <c r="C2368" s="113">
        <f t="shared" si="1126"/>
        <v>1118.26761816</v>
      </c>
      <c r="D2368" s="114">
        <f t="shared" si="1127"/>
        <v>7245.38</v>
      </c>
      <c r="E2368" s="115">
        <f t="shared" si="1104"/>
        <v>7276.54</v>
      </c>
      <c r="F2368" s="116">
        <f t="shared" si="1105"/>
        <v>46466</v>
      </c>
      <c r="G2368" s="117">
        <f t="shared" si="1128"/>
        <v>4.3006716003852752E-3</v>
      </c>
      <c r="H2368" s="118">
        <f t="shared" si="1129"/>
        <v>46527</v>
      </c>
      <c r="I2368" s="118">
        <f t="shared" si="1130"/>
        <v>46527</v>
      </c>
      <c r="J2368" s="119">
        <f t="shared" si="1131"/>
        <v>21</v>
      </c>
      <c r="K2368" s="119">
        <f t="shared" si="1132"/>
        <v>11</v>
      </c>
      <c r="L2368" s="8">
        <f t="shared" si="1133"/>
        <v>1.0022504299999999</v>
      </c>
      <c r="M2368" s="120">
        <f t="shared" si="1134"/>
        <v>1.0043006699999999</v>
      </c>
      <c r="N2368" s="120">
        <f t="shared" si="1135"/>
        <v>1.4936016174459785</v>
      </c>
      <c r="O2368" s="113">
        <f t="shared" si="1136"/>
        <v>1.49696286</v>
      </c>
      <c r="P2368" s="113">
        <f t="shared" si="1137"/>
        <v>1674.00509192</v>
      </c>
      <c r="Q2368" s="11">
        <f t="shared" si="1138"/>
        <v>0</v>
      </c>
      <c r="R2368" s="30">
        <f t="shared" si="1139"/>
        <v>0</v>
      </c>
      <c r="S2368" s="8">
        <f t="shared" si="1140"/>
        <v>0</v>
      </c>
      <c r="T2368" s="122">
        <f t="shared" si="1100"/>
        <v>0.13059999999999999</v>
      </c>
      <c r="U2368" s="121">
        <f t="shared" si="1141"/>
        <v>11</v>
      </c>
      <c r="V2368" s="121">
        <v>252</v>
      </c>
      <c r="W2368" s="120">
        <f t="shared" si="1142"/>
        <v>1.0053724479999999</v>
      </c>
      <c r="X2368" s="113">
        <f t="shared" si="1103"/>
        <v>8.9935053000000007</v>
      </c>
      <c r="Y2368" s="113">
        <f t="shared" si="1143"/>
        <v>0</v>
      </c>
      <c r="Z2368" s="125" t="str">
        <f t="shared" si="1101"/>
        <v>J=</v>
      </c>
      <c r="AA2368" s="118">
        <f t="shared" si="1102"/>
        <v>46527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>
        <f t="shared" si="1099"/>
        <v>46514</v>
      </c>
      <c r="B2369" s="113">
        <f t="shared" si="1125"/>
        <v>1684.1626973199998</v>
      </c>
      <c r="C2369" s="113">
        <f t="shared" si="1126"/>
        <v>1118.26761816</v>
      </c>
      <c r="D2369" s="114">
        <f t="shared" si="1127"/>
        <v>7245.38</v>
      </c>
      <c r="E2369" s="115">
        <f t="shared" si="1104"/>
        <v>7276.54</v>
      </c>
      <c r="F2369" s="116">
        <f t="shared" si="1105"/>
        <v>46466</v>
      </c>
      <c r="G2369" s="117">
        <f t="shared" si="1128"/>
        <v>4.3006716003852752E-3</v>
      </c>
      <c r="H2369" s="118">
        <f t="shared" si="1129"/>
        <v>46527</v>
      </c>
      <c r="I2369" s="118">
        <f t="shared" si="1130"/>
        <v>46527</v>
      </c>
      <c r="J2369" s="119">
        <f t="shared" si="1131"/>
        <v>21</v>
      </c>
      <c r="K2369" s="119">
        <f t="shared" si="1132"/>
        <v>12</v>
      </c>
      <c r="L2369" s="8">
        <f t="shared" si="1133"/>
        <v>1.0024552600000001</v>
      </c>
      <c r="M2369" s="120">
        <f t="shared" si="1134"/>
        <v>1.0043006699999999</v>
      </c>
      <c r="N2369" s="120">
        <f t="shared" si="1135"/>
        <v>1.4936016174459785</v>
      </c>
      <c r="O2369" s="113">
        <f t="shared" si="1136"/>
        <v>1.4972687899999999</v>
      </c>
      <c r="P2369" s="113">
        <f t="shared" si="1137"/>
        <v>1674.3472035299999</v>
      </c>
      <c r="Q2369" s="11">
        <f t="shared" si="1138"/>
        <v>0</v>
      </c>
      <c r="R2369" s="30">
        <f t="shared" si="1139"/>
        <v>0</v>
      </c>
      <c r="S2369" s="8">
        <f t="shared" si="1140"/>
        <v>0</v>
      </c>
      <c r="T2369" s="122">
        <f t="shared" si="1100"/>
        <v>0.13059999999999999</v>
      </c>
      <c r="U2369" s="121">
        <f t="shared" si="1141"/>
        <v>12</v>
      </c>
      <c r="V2369" s="121">
        <v>252</v>
      </c>
      <c r="W2369" s="120">
        <f t="shared" si="1142"/>
        <v>1.005862281</v>
      </c>
      <c r="X2369" s="113">
        <f t="shared" si="1103"/>
        <v>9.8154937899999997</v>
      </c>
      <c r="Y2369" s="113">
        <f t="shared" si="1143"/>
        <v>0</v>
      </c>
      <c r="Z2369" s="125" t="str">
        <f t="shared" si="1101"/>
        <v>J=</v>
      </c>
      <c r="AA2369" s="118">
        <f t="shared" si="1102"/>
        <v>46527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>
        <f t="shared" si="1099"/>
        <v>46515</v>
      </c>
      <c r="B2370" s="113">
        <f t="shared" si="1125"/>
        <v>1685.3276228700001</v>
      </c>
      <c r="C2370" s="113">
        <f t="shared" si="1126"/>
        <v>1118.26761816</v>
      </c>
      <c r="D2370" s="114">
        <f t="shared" si="1127"/>
        <v>7245.38</v>
      </c>
      <c r="E2370" s="115">
        <f t="shared" si="1104"/>
        <v>7276.54</v>
      </c>
      <c r="F2370" s="116">
        <f t="shared" si="1105"/>
        <v>46466</v>
      </c>
      <c r="G2370" s="117">
        <f t="shared" si="1128"/>
        <v>4.3006716003852752E-3</v>
      </c>
      <c r="H2370" s="118">
        <f t="shared" si="1129"/>
        <v>46527</v>
      </c>
      <c r="I2370" s="118">
        <f t="shared" si="1130"/>
        <v>46527</v>
      </c>
      <c r="J2370" s="119">
        <f t="shared" si="1131"/>
        <v>21</v>
      </c>
      <c r="K2370" s="119">
        <f t="shared" si="1132"/>
        <v>13</v>
      </c>
      <c r="L2370" s="8">
        <f t="shared" si="1133"/>
        <v>1.0026601399999999</v>
      </c>
      <c r="M2370" s="120">
        <f t="shared" si="1134"/>
        <v>1.0043006699999999</v>
      </c>
      <c r="N2370" s="120">
        <f t="shared" si="1135"/>
        <v>1.4936016174459785</v>
      </c>
      <c r="O2370" s="113">
        <f t="shared" si="1136"/>
        <v>1.4975748</v>
      </c>
      <c r="P2370" s="113">
        <f t="shared" si="1137"/>
        <v>1674.6894046100001</v>
      </c>
      <c r="Q2370" s="11">
        <f t="shared" si="1138"/>
        <v>0</v>
      </c>
      <c r="R2370" s="30">
        <f t="shared" si="1139"/>
        <v>0</v>
      </c>
      <c r="S2370" s="8">
        <f t="shared" si="1140"/>
        <v>0</v>
      </c>
      <c r="T2370" s="122">
        <f t="shared" si="1100"/>
        <v>0.13059999999999999</v>
      </c>
      <c r="U2370" s="121">
        <f t="shared" si="1141"/>
        <v>13</v>
      </c>
      <c r="V2370" s="121">
        <v>252</v>
      </c>
      <c r="W2370" s="120">
        <f t="shared" si="1142"/>
        <v>1.006352353</v>
      </c>
      <c r="X2370" s="113">
        <f t="shared" si="1103"/>
        <v>10.63821826</v>
      </c>
      <c r="Y2370" s="113">
        <f t="shared" si="1143"/>
        <v>0</v>
      </c>
      <c r="Z2370" s="125" t="str">
        <f t="shared" si="1101"/>
        <v>J=</v>
      </c>
      <c r="AA2370" s="118">
        <f t="shared" si="1102"/>
        <v>46527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>
        <f t="shared" si="1099"/>
        <v>46516</v>
      </c>
      <c r="B2371" s="113">
        <f t="shared" si="1125"/>
        <v>1685.3276228700001</v>
      </c>
      <c r="C2371" s="113">
        <f t="shared" si="1126"/>
        <v>1118.26761816</v>
      </c>
      <c r="D2371" s="114">
        <f t="shared" si="1127"/>
        <v>7245.38</v>
      </c>
      <c r="E2371" s="115">
        <f t="shared" si="1104"/>
        <v>7276.54</v>
      </c>
      <c r="F2371" s="116">
        <f t="shared" si="1105"/>
        <v>46466</v>
      </c>
      <c r="G2371" s="117">
        <f t="shared" si="1128"/>
        <v>4.3006716003852752E-3</v>
      </c>
      <c r="H2371" s="118">
        <f t="shared" si="1129"/>
        <v>46527</v>
      </c>
      <c r="I2371" s="118">
        <f t="shared" si="1130"/>
        <v>46527</v>
      </c>
      <c r="J2371" s="119">
        <f t="shared" si="1131"/>
        <v>21</v>
      </c>
      <c r="K2371" s="119">
        <f t="shared" si="1132"/>
        <v>13</v>
      </c>
      <c r="L2371" s="8">
        <f t="shared" si="1133"/>
        <v>1.0026601399999999</v>
      </c>
      <c r="M2371" s="120">
        <f t="shared" si="1134"/>
        <v>1.0043006699999999</v>
      </c>
      <c r="N2371" s="120">
        <f t="shared" si="1135"/>
        <v>1.4936016174459785</v>
      </c>
      <c r="O2371" s="113">
        <f t="shared" si="1136"/>
        <v>1.4975748</v>
      </c>
      <c r="P2371" s="113">
        <f t="shared" si="1137"/>
        <v>1674.6894046100001</v>
      </c>
      <c r="Q2371" s="11">
        <f t="shared" si="1138"/>
        <v>0</v>
      </c>
      <c r="R2371" s="30">
        <f t="shared" si="1139"/>
        <v>0</v>
      </c>
      <c r="S2371" s="8">
        <f t="shared" si="1140"/>
        <v>0</v>
      </c>
      <c r="T2371" s="122">
        <f t="shared" si="1100"/>
        <v>0.13059999999999999</v>
      </c>
      <c r="U2371" s="121">
        <f t="shared" si="1141"/>
        <v>13</v>
      </c>
      <c r="V2371" s="121">
        <v>252</v>
      </c>
      <c r="W2371" s="120">
        <f t="shared" si="1142"/>
        <v>1.006352353</v>
      </c>
      <c r="X2371" s="113">
        <f t="shared" si="1103"/>
        <v>10.63821826</v>
      </c>
      <c r="Y2371" s="113">
        <f t="shared" si="1143"/>
        <v>0</v>
      </c>
      <c r="Z2371" s="125" t="str">
        <f t="shared" si="1101"/>
        <v>J=</v>
      </c>
      <c r="AA2371" s="118">
        <f t="shared" si="1102"/>
        <v>46527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>
        <f t="shared" si="1099"/>
        <v>46517</v>
      </c>
      <c r="B2372" s="113">
        <f t="shared" si="1125"/>
        <v>1685.3276228700001</v>
      </c>
      <c r="C2372" s="113">
        <f t="shared" si="1126"/>
        <v>1118.26761816</v>
      </c>
      <c r="D2372" s="114">
        <f t="shared" si="1127"/>
        <v>7245.38</v>
      </c>
      <c r="E2372" s="115">
        <f t="shared" si="1104"/>
        <v>7276.54</v>
      </c>
      <c r="F2372" s="116">
        <f t="shared" si="1105"/>
        <v>46466</v>
      </c>
      <c r="G2372" s="117">
        <f t="shared" si="1128"/>
        <v>4.3006716003852752E-3</v>
      </c>
      <c r="H2372" s="118">
        <f t="shared" si="1129"/>
        <v>46527</v>
      </c>
      <c r="I2372" s="118">
        <f t="shared" si="1130"/>
        <v>46527</v>
      </c>
      <c r="J2372" s="119">
        <f t="shared" si="1131"/>
        <v>21</v>
      </c>
      <c r="K2372" s="119">
        <f t="shared" si="1132"/>
        <v>13</v>
      </c>
      <c r="L2372" s="8">
        <f t="shared" si="1133"/>
        <v>1.0026601399999999</v>
      </c>
      <c r="M2372" s="120">
        <f t="shared" si="1134"/>
        <v>1.0043006699999999</v>
      </c>
      <c r="N2372" s="120">
        <f t="shared" si="1135"/>
        <v>1.4936016174459785</v>
      </c>
      <c r="O2372" s="113">
        <f t="shared" si="1136"/>
        <v>1.4975748</v>
      </c>
      <c r="P2372" s="113">
        <f t="shared" si="1137"/>
        <v>1674.6894046100001</v>
      </c>
      <c r="Q2372" s="11">
        <f t="shared" si="1138"/>
        <v>0</v>
      </c>
      <c r="R2372" s="30">
        <f t="shared" si="1139"/>
        <v>0</v>
      </c>
      <c r="S2372" s="8">
        <f t="shared" si="1140"/>
        <v>0</v>
      </c>
      <c r="T2372" s="122">
        <f t="shared" si="1100"/>
        <v>0.13059999999999999</v>
      </c>
      <c r="U2372" s="121">
        <f t="shared" si="1141"/>
        <v>13</v>
      </c>
      <c r="V2372" s="121">
        <v>252</v>
      </c>
      <c r="W2372" s="120">
        <f t="shared" si="1142"/>
        <v>1.006352353</v>
      </c>
      <c r="X2372" s="113">
        <f t="shared" si="1103"/>
        <v>10.63821826</v>
      </c>
      <c r="Y2372" s="113">
        <f t="shared" si="1143"/>
        <v>0</v>
      </c>
      <c r="Z2372" s="125" t="str">
        <f t="shared" si="1101"/>
        <v>J=</v>
      </c>
      <c r="AA2372" s="118">
        <f t="shared" si="1102"/>
        <v>46527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>
        <f t="shared" si="1099"/>
        <v>46518</v>
      </c>
      <c r="B2373" s="113">
        <f t="shared" si="1125"/>
        <v>1686.4933516999999</v>
      </c>
      <c r="C2373" s="113">
        <f t="shared" si="1126"/>
        <v>1118.26761816</v>
      </c>
      <c r="D2373" s="114">
        <f t="shared" si="1127"/>
        <v>7245.38</v>
      </c>
      <c r="E2373" s="115">
        <f t="shared" si="1104"/>
        <v>7276.54</v>
      </c>
      <c r="F2373" s="116">
        <f t="shared" si="1105"/>
        <v>46466</v>
      </c>
      <c r="G2373" s="117">
        <f t="shared" si="1128"/>
        <v>4.3006716003852752E-3</v>
      </c>
      <c r="H2373" s="118">
        <f t="shared" si="1129"/>
        <v>46527</v>
      </c>
      <c r="I2373" s="118">
        <f t="shared" si="1130"/>
        <v>46527</v>
      </c>
      <c r="J2373" s="119">
        <f t="shared" si="1131"/>
        <v>21</v>
      </c>
      <c r="K2373" s="119">
        <f t="shared" si="1132"/>
        <v>14</v>
      </c>
      <c r="L2373" s="8">
        <f t="shared" si="1133"/>
        <v>1.00286506</v>
      </c>
      <c r="M2373" s="120">
        <f t="shared" si="1134"/>
        <v>1.0043006699999999</v>
      </c>
      <c r="N2373" s="120">
        <f t="shared" si="1135"/>
        <v>1.4936016174459785</v>
      </c>
      <c r="O2373" s="113">
        <f t="shared" si="1136"/>
        <v>1.4978808699999999</v>
      </c>
      <c r="P2373" s="113">
        <f t="shared" si="1137"/>
        <v>1675.03167278</v>
      </c>
      <c r="Q2373" s="11">
        <f t="shared" si="1138"/>
        <v>0</v>
      </c>
      <c r="R2373" s="30">
        <f t="shared" si="1139"/>
        <v>0</v>
      </c>
      <c r="S2373" s="8">
        <f t="shared" si="1140"/>
        <v>0</v>
      </c>
      <c r="T2373" s="122">
        <f t="shared" si="1100"/>
        <v>0.13059999999999999</v>
      </c>
      <c r="U2373" s="121">
        <f t="shared" si="1141"/>
        <v>14</v>
      </c>
      <c r="V2373" s="121">
        <v>252</v>
      </c>
      <c r="W2373" s="120">
        <f t="shared" si="1142"/>
        <v>1.0068426640000001</v>
      </c>
      <c r="X2373" s="113">
        <f t="shared" si="1103"/>
        <v>11.461678920000001</v>
      </c>
      <c r="Y2373" s="113">
        <f t="shared" si="1143"/>
        <v>0</v>
      </c>
      <c r="Z2373" s="125" t="str">
        <f t="shared" si="1101"/>
        <v>J=</v>
      </c>
      <c r="AA2373" s="118">
        <f t="shared" si="1102"/>
        <v>46527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>
        <f t="shared" si="1099"/>
        <v>46519</v>
      </c>
      <c r="B2374" s="113">
        <f t="shared" si="1125"/>
        <v>1687.65988249</v>
      </c>
      <c r="C2374" s="113">
        <f t="shared" si="1126"/>
        <v>1118.26761816</v>
      </c>
      <c r="D2374" s="114">
        <f t="shared" si="1127"/>
        <v>7245.38</v>
      </c>
      <c r="E2374" s="115">
        <f t="shared" si="1104"/>
        <v>7276.54</v>
      </c>
      <c r="F2374" s="116">
        <f t="shared" si="1105"/>
        <v>46466</v>
      </c>
      <c r="G2374" s="117">
        <f t="shared" si="1128"/>
        <v>4.3006716003852752E-3</v>
      </c>
      <c r="H2374" s="118">
        <f t="shared" si="1129"/>
        <v>46527</v>
      </c>
      <c r="I2374" s="118">
        <f t="shared" si="1130"/>
        <v>46527</v>
      </c>
      <c r="J2374" s="119">
        <f t="shared" si="1131"/>
        <v>21</v>
      </c>
      <c r="K2374" s="119">
        <f t="shared" si="1132"/>
        <v>15</v>
      </c>
      <c r="L2374" s="8">
        <f t="shared" si="1133"/>
        <v>1.00307002</v>
      </c>
      <c r="M2374" s="120">
        <f t="shared" si="1134"/>
        <v>1.0043006699999999</v>
      </c>
      <c r="N2374" s="120">
        <f t="shared" si="1135"/>
        <v>1.4936016174459785</v>
      </c>
      <c r="O2374" s="113">
        <f t="shared" si="1136"/>
        <v>1.4981869999999999</v>
      </c>
      <c r="P2374" s="113">
        <f t="shared" si="1137"/>
        <v>1675.37400804</v>
      </c>
      <c r="Q2374" s="11">
        <f t="shared" si="1138"/>
        <v>0</v>
      </c>
      <c r="R2374" s="30">
        <f t="shared" si="1139"/>
        <v>0</v>
      </c>
      <c r="S2374" s="8">
        <f t="shared" si="1140"/>
        <v>0</v>
      </c>
      <c r="T2374" s="122">
        <f t="shared" si="1100"/>
        <v>0.13059999999999999</v>
      </c>
      <c r="U2374" s="121">
        <f t="shared" si="1141"/>
        <v>15</v>
      </c>
      <c r="V2374" s="121">
        <v>252</v>
      </c>
      <c r="W2374" s="120">
        <f t="shared" si="1142"/>
        <v>1.0073332129999999</v>
      </c>
      <c r="X2374" s="113">
        <f t="shared" si="1103"/>
        <v>12.28587445</v>
      </c>
      <c r="Y2374" s="113">
        <f t="shared" si="1143"/>
        <v>0</v>
      </c>
      <c r="Z2374" s="125" t="str">
        <f t="shared" si="1101"/>
        <v>J=</v>
      </c>
      <c r="AA2374" s="118">
        <f t="shared" si="1102"/>
        <v>46527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>
        <f t="shared" si="1099"/>
        <v>46520</v>
      </c>
      <c r="B2375" s="113">
        <f t="shared" si="1125"/>
        <v>1688.8272189500001</v>
      </c>
      <c r="C2375" s="113">
        <f t="shared" si="1126"/>
        <v>1118.26761816</v>
      </c>
      <c r="D2375" s="114">
        <f t="shared" si="1127"/>
        <v>7245.38</v>
      </c>
      <c r="E2375" s="115">
        <f t="shared" si="1104"/>
        <v>7276.54</v>
      </c>
      <c r="F2375" s="116">
        <f t="shared" si="1105"/>
        <v>46466</v>
      </c>
      <c r="G2375" s="117">
        <f t="shared" si="1128"/>
        <v>4.3006716003852752E-3</v>
      </c>
      <c r="H2375" s="118">
        <f t="shared" si="1129"/>
        <v>46527</v>
      </c>
      <c r="I2375" s="118">
        <f t="shared" si="1130"/>
        <v>46527</v>
      </c>
      <c r="J2375" s="119">
        <f t="shared" si="1131"/>
        <v>21</v>
      </c>
      <c r="K2375" s="119">
        <f t="shared" si="1132"/>
        <v>16</v>
      </c>
      <c r="L2375" s="8">
        <f t="shared" si="1133"/>
        <v>1.00327502</v>
      </c>
      <c r="M2375" s="120">
        <f t="shared" si="1134"/>
        <v>1.0043006699999999</v>
      </c>
      <c r="N2375" s="120">
        <f t="shared" si="1135"/>
        <v>1.4936016174459785</v>
      </c>
      <c r="O2375" s="113">
        <f t="shared" si="1136"/>
        <v>1.49849319</v>
      </c>
      <c r="P2375" s="113">
        <f t="shared" si="1137"/>
        <v>1675.71641041</v>
      </c>
      <c r="Q2375" s="11">
        <f t="shared" si="1138"/>
        <v>0</v>
      </c>
      <c r="R2375" s="30">
        <f t="shared" si="1139"/>
        <v>0</v>
      </c>
      <c r="S2375" s="8">
        <f t="shared" si="1140"/>
        <v>0</v>
      </c>
      <c r="T2375" s="122">
        <f t="shared" si="1100"/>
        <v>0.13059999999999999</v>
      </c>
      <c r="U2375" s="121">
        <f t="shared" si="1141"/>
        <v>16</v>
      </c>
      <c r="V2375" s="121">
        <v>252</v>
      </c>
      <c r="W2375" s="120">
        <f t="shared" si="1142"/>
        <v>1.007824002</v>
      </c>
      <c r="X2375" s="113">
        <f t="shared" si="1103"/>
        <v>13.110808540000001</v>
      </c>
      <c r="Y2375" s="113">
        <f t="shared" si="1143"/>
        <v>0</v>
      </c>
      <c r="Z2375" s="125" t="str">
        <f t="shared" si="1101"/>
        <v>J=</v>
      </c>
      <c r="AA2375" s="118">
        <f t="shared" si="1102"/>
        <v>46527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>
        <f t="shared" si="1099"/>
        <v>46521</v>
      </c>
      <c r="B2376" s="113">
        <f t="shared" si="1125"/>
        <v>1689.9953710100001</v>
      </c>
      <c r="C2376" s="113">
        <f t="shared" si="1126"/>
        <v>1118.26761816</v>
      </c>
      <c r="D2376" s="114">
        <f t="shared" si="1127"/>
        <v>7245.38</v>
      </c>
      <c r="E2376" s="115">
        <f t="shared" si="1104"/>
        <v>7276.54</v>
      </c>
      <c r="F2376" s="116">
        <f t="shared" si="1105"/>
        <v>46466</v>
      </c>
      <c r="G2376" s="117">
        <f t="shared" si="1128"/>
        <v>4.3006716003852752E-3</v>
      </c>
      <c r="H2376" s="118">
        <f t="shared" si="1129"/>
        <v>46527</v>
      </c>
      <c r="I2376" s="118">
        <f t="shared" si="1130"/>
        <v>46527</v>
      </c>
      <c r="J2376" s="119">
        <f t="shared" si="1131"/>
        <v>21</v>
      </c>
      <c r="K2376" s="119">
        <f t="shared" si="1132"/>
        <v>17</v>
      </c>
      <c r="L2376" s="8">
        <f t="shared" si="1133"/>
        <v>1.0034800699999999</v>
      </c>
      <c r="M2376" s="120">
        <f t="shared" si="1134"/>
        <v>1.0043006699999999</v>
      </c>
      <c r="N2376" s="120">
        <f t="shared" si="1135"/>
        <v>1.4936016174459785</v>
      </c>
      <c r="O2376" s="113">
        <f t="shared" si="1136"/>
        <v>1.4987994499999999</v>
      </c>
      <c r="P2376" s="113">
        <f t="shared" si="1137"/>
        <v>1676.0588910500001</v>
      </c>
      <c r="Q2376" s="11">
        <f t="shared" si="1138"/>
        <v>0</v>
      </c>
      <c r="R2376" s="30">
        <f t="shared" si="1139"/>
        <v>0</v>
      </c>
      <c r="S2376" s="8">
        <f t="shared" si="1140"/>
        <v>0</v>
      </c>
      <c r="T2376" s="122">
        <f t="shared" si="1100"/>
        <v>0.13059999999999999</v>
      </c>
      <c r="U2376" s="121">
        <f t="shared" si="1141"/>
        <v>17</v>
      </c>
      <c r="V2376" s="121">
        <v>252</v>
      </c>
      <c r="W2376" s="120">
        <f t="shared" si="1142"/>
        <v>1.0083150299999999</v>
      </c>
      <c r="X2376" s="113">
        <f t="shared" si="1103"/>
        <v>13.93647996</v>
      </c>
      <c r="Y2376" s="113">
        <f t="shared" si="1143"/>
        <v>0</v>
      </c>
      <c r="Z2376" s="125" t="str">
        <f t="shared" si="1101"/>
        <v>J=</v>
      </c>
      <c r="AA2376" s="118">
        <f t="shared" si="1102"/>
        <v>46527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>
        <f t="shared" si="1099"/>
        <v>46522</v>
      </c>
      <c r="B2377" s="113">
        <f t="shared" si="1125"/>
        <v>1691.16431646</v>
      </c>
      <c r="C2377" s="113">
        <f t="shared" si="1126"/>
        <v>1118.26761816</v>
      </c>
      <c r="D2377" s="114">
        <f t="shared" si="1127"/>
        <v>7245.38</v>
      </c>
      <c r="E2377" s="115">
        <f t="shared" si="1104"/>
        <v>7276.54</v>
      </c>
      <c r="F2377" s="116">
        <f t="shared" si="1105"/>
        <v>46466</v>
      </c>
      <c r="G2377" s="117">
        <f t="shared" si="1128"/>
        <v>4.3006716003852752E-3</v>
      </c>
      <c r="H2377" s="118">
        <f t="shared" si="1129"/>
        <v>46527</v>
      </c>
      <c r="I2377" s="118">
        <f t="shared" si="1130"/>
        <v>46527</v>
      </c>
      <c r="J2377" s="119">
        <f t="shared" si="1131"/>
        <v>21</v>
      </c>
      <c r="K2377" s="119">
        <f t="shared" si="1132"/>
        <v>18</v>
      </c>
      <c r="L2377" s="8">
        <f t="shared" si="1133"/>
        <v>1.0036851499999999</v>
      </c>
      <c r="M2377" s="120">
        <f t="shared" si="1134"/>
        <v>1.0043006699999999</v>
      </c>
      <c r="N2377" s="120">
        <f t="shared" si="1135"/>
        <v>1.4936016174459785</v>
      </c>
      <c r="O2377" s="113">
        <f t="shared" si="1136"/>
        <v>1.49910576</v>
      </c>
      <c r="P2377" s="113">
        <f t="shared" si="1137"/>
        <v>1676.4014276</v>
      </c>
      <c r="Q2377" s="11">
        <f t="shared" si="1138"/>
        <v>0</v>
      </c>
      <c r="R2377" s="30">
        <f t="shared" si="1139"/>
        <v>0</v>
      </c>
      <c r="S2377" s="8">
        <f t="shared" si="1140"/>
        <v>0</v>
      </c>
      <c r="T2377" s="122">
        <f t="shared" si="1100"/>
        <v>0.13059999999999999</v>
      </c>
      <c r="U2377" s="121">
        <f t="shared" si="1141"/>
        <v>18</v>
      </c>
      <c r="V2377" s="121">
        <v>252</v>
      </c>
      <c r="W2377" s="120">
        <f t="shared" si="1142"/>
        <v>1.008806297</v>
      </c>
      <c r="X2377" s="113">
        <f t="shared" si="1103"/>
        <v>14.76288886</v>
      </c>
      <c r="Y2377" s="113">
        <f t="shared" si="1143"/>
        <v>0</v>
      </c>
      <c r="Z2377" s="125" t="str">
        <f t="shared" si="1101"/>
        <v>J=</v>
      </c>
      <c r="AA2377" s="118">
        <f t="shared" si="1102"/>
        <v>46527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>
        <f t="shared" si="1099"/>
        <v>46523</v>
      </c>
      <c r="B2378" s="113">
        <f t="shared" si="1125"/>
        <v>1691.16431646</v>
      </c>
      <c r="C2378" s="113">
        <f t="shared" si="1126"/>
        <v>1118.26761816</v>
      </c>
      <c r="D2378" s="114">
        <f t="shared" si="1127"/>
        <v>7245.38</v>
      </c>
      <c r="E2378" s="115">
        <f t="shared" si="1104"/>
        <v>7276.54</v>
      </c>
      <c r="F2378" s="116">
        <f t="shared" si="1105"/>
        <v>46466</v>
      </c>
      <c r="G2378" s="117">
        <f t="shared" si="1128"/>
        <v>4.3006716003852752E-3</v>
      </c>
      <c r="H2378" s="118">
        <f t="shared" si="1129"/>
        <v>46527</v>
      </c>
      <c r="I2378" s="118">
        <f t="shared" si="1130"/>
        <v>46527</v>
      </c>
      <c r="J2378" s="119">
        <f t="shared" si="1131"/>
        <v>21</v>
      </c>
      <c r="K2378" s="119">
        <f t="shared" si="1132"/>
        <v>18</v>
      </c>
      <c r="L2378" s="8">
        <f t="shared" si="1133"/>
        <v>1.0036851499999999</v>
      </c>
      <c r="M2378" s="120">
        <f t="shared" si="1134"/>
        <v>1.0043006699999999</v>
      </c>
      <c r="N2378" s="120">
        <f t="shared" si="1135"/>
        <v>1.4936016174459785</v>
      </c>
      <c r="O2378" s="113">
        <f t="shared" si="1136"/>
        <v>1.49910576</v>
      </c>
      <c r="P2378" s="113">
        <f t="shared" si="1137"/>
        <v>1676.4014276</v>
      </c>
      <c r="Q2378" s="11">
        <f t="shared" si="1138"/>
        <v>0</v>
      </c>
      <c r="R2378" s="30">
        <f t="shared" si="1139"/>
        <v>0</v>
      </c>
      <c r="S2378" s="8">
        <f t="shared" si="1140"/>
        <v>0</v>
      </c>
      <c r="T2378" s="122">
        <f t="shared" si="1100"/>
        <v>0.13059999999999999</v>
      </c>
      <c r="U2378" s="121">
        <f t="shared" si="1141"/>
        <v>18</v>
      </c>
      <c r="V2378" s="121">
        <v>252</v>
      </c>
      <c r="W2378" s="120">
        <f t="shared" si="1142"/>
        <v>1.008806297</v>
      </c>
      <c r="X2378" s="113">
        <f t="shared" si="1103"/>
        <v>14.76288886</v>
      </c>
      <c r="Y2378" s="113">
        <f t="shared" si="1143"/>
        <v>0</v>
      </c>
      <c r="Z2378" s="125" t="str">
        <f t="shared" si="1101"/>
        <v>J=</v>
      </c>
      <c r="AA2378" s="118">
        <f t="shared" si="1102"/>
        <v>46527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>
        <f t="shared" ref="A2379:A2442" si="1144">(A2378+1)</f>
        <v>46524</v>
      </c>
      <c r="B2379" s="113">
        <f t="shared" si="1125"/>
        <v>1691.16431646</v>
      </c>
      <c r="C2379" s="113">
        <f t="shared" si="1126"/>
        <v>1118.26761816</v>
      </c>
      <c r="D2379" s="114">
        <f t="shared" si="1127"/>
        <v>7245.38</v>
      </c>
      <c r="E2379" s="115">
        <f t="shared" si="1104"/>
        <v>7276.54</v>
      </c>
      <c r="F2379" s="116">
        <f t="shared" si="1105"/>
        <v>46466</v>
      </c>
      <c r="G2379" s="117">
        <f t="shared" si="1128"/>
        <v>4.3006716003852752E-3</v>
      </c>
      <c r="H2379" s="118">
        <f t="shared" si="1129"/>
        <v>46527</v>
      </c>
      <c r="I2379" s="118">
        <f t="shared" si="1130"/>
        <v>46527</v>
      </c>
      <c r="J2379" s="119">
        <f t="shared" si="1131"/>
        <v>21</v>
      </c>
      <c r="K2379" s="119">
        <f t="shared" si="1132"/>
        <v>18</v>
      </c>
      <c r="L2379" s="8">
        <f t="shared" si="1133"/>
        <v>1.0036851499999999</v>
      </c>
      <c r="M2379" s="120">
        <f t="shared" si="1134"/>
        <v>1.0043006699999999</v>
      </c>
      <c r="N2379" s="120">
        <f t="shared" si="1135"/>
        <v>1.4936016174459785</v>
      </c>
      <c r="O2379" s="113">
        <f t="shared" si="1136"/>
        <v>1.49910576</v>
      </c>
      <c r="P2379" s="113">
        <f t="shared" si="1137"/>
        <v>1676.4014276</v>
      </c>
      <c r="Q2379" s="11">
        <f t="shared" si="1138"/>
        <v>0</v>
      </c>
      <c r="R2379" s="30">
        <f t="shared" si="1139"/>
        <v>0</v>
      </c>
      <c r="S2379" s="8">
        <f t="shared" si="1140"/>
        <v>0</v>
      </c>
      <c r="T2379" s="122">
        <f t="shared" ref="T2379:T2442" si="1145">(T2378)</f>
        <v>0.13059999999999999</v>
      </c>
      <c r="U2379" s="121">
        <f t="shared" si="1141"/>
        <v>18</v>
      </c>
      <c r="V2379" s="121">
        <v>252</v>
      </c>
      <c r="W2379" s="120">
        <f t="shared" si="1142"/>
        <v>1.008806297</v>
      </c>
      <c r="X2379" s="113">
        <f t="shared" si="1103"/>
        <v>14.76288886</v>
      </c>
      <c r="Y2379" s="113">
        <f t="shared" si="1143"/>
        <v>0</v>
      </c>
      <c r="Z2379" s="125" t="str">
        <f t="shared" si="1101"/>
        <v>J=</v>
      </c>
      <c r="AA2379" s="118">
        <f t="shared" si="1102"/>
        <v>46527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>
        <f t="shared" si="1144"/>
        <v>46525</v>
      </c>
      <c r="B2380" s="113">
        <f t="shared" si="1125"/>
        <v>1692.3340782100001</v>
      </c>
      <c r="C2380" s="113">
        <f t="shared" si="1126"/>
        <v>1118.26761816</v>
      </c>
      <c r="D2380" s="114">
        <f t="shared" si="1127"/>
        <v>7245.38</v>
      </c>
      <c r="E2380" s="115">
        <f t="shared" si="1104"/>
        <v>7276.54</v>
      </c>
      <c r="F2380" s="116">
        <f t="shared" si="1105"/>
        <v>46466</v>
      </c>
      <c r="G2380" s="117">
        <f t="shared" si="1128"/>
        <v>4.3006716003852752E-3</v>
      </c>
      <c r="H2380" s="118">
        <f t="shared" si="1129"/>
        <v>46527</v>
      </c>
      <c r="I2380" s="118">
        <f t="shared" si="1130"/>
        <v>46527</v>
      </c>
      <c r="J2380" s="119">
        <f t="shared" si="1131"/>
        <v>21</v>
      </c>
      <c r="K2380" s="119">
        <f t="shared" si="1132"/>
        <v>19</v>
      </c>
      <c r="L2380" s="8">
        <f t="shared" si="1133"/>
        <v>1.00389028</v>
      </c>
      <c r="M2380" s="120">
        <f t="shared" si="1134"/>
        <v>1.0043006699999999</v>
      </c>
      <c r="N2380" s="120">
        <f t="shared" si="1135"/>
        <v>1.4936016174459785</v>
      </c>
      <c r="O2380" s="113">
        <f t="shared" si="1136"/>
        <v>1.49941214</v>
      </c>
      <c r="P2380" s="113">
        <f t="shared" si="1137"/>
        <v>1676.74404243</v>
      </c>
      <c r="Q2380" s="11">
        <f t="shared" si="1138"/>
        <v>0</v>
      </c>
      <c r="R2380" s="30">
        <f t="shared" si="1139"/>
        <v>0</v>
      </c>
      <c r="S2380" s="8">
        <f t="shared" si="1140"/>
        <v>0</v>
      </c>
      <c r="T2380" s="122">
        <f t="shared" si="1145"/>
        <v>0.13059999999999999</v>
      </c>
      <c r="U2380" s="121">
        <f t="shared" si="1141"/>
        <v>19</v>
      </c>
      <c r="V2380" s="121">
        <v>252</v>
      </c>
      <c r="W2380" s="120">
        <f t="shared" si="1142"/>
        <v>1.0092978029999999</v>
      </c>
      <c r="X2380" s="113">
        <f t="shared" si="1103"/>
        <v>15.590035779999999</v>
      </c>
      <c r="Y2380" s="113">
        <f t="shared" si="1143"/>
        <v>0</v>
      </c>
      <c r="Z2380" s="125" t="str">
        <f t="shared" ref="Z2380:Z2443" si="1146">IF($Q2379&gt;0,VLOOKUP($A2379,$AD$10:$AM$170,9),Z2379)</f>
        <v>J=</v>
      </c>
      <c r="AA2380" s="118">
        <f t="shared" ref="AA2380:AA2443" si="1147">IF($Q2379&gt;0,VLOOKUP($A2379,$AD$10:$AM$170,10),AA2379)</f>
        <v>46527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>
        <f t="shared" si="1144"/>
        <v>46526</v>
      </c>
      <c r="B2381" s="113">
        <f t="shared" si="1125"/>
        <v>1693.50464702</v>
      </c>
      <c r="C2381" s="113">
        <f t="shared" si="1126"/>
        <v>1118.26761816</v>
      </c>
      <c r="D2381" s="114">
        <f t="shared" si="1127"/>
        <v>7245.38</v>
      </c>
      <c r="E2381" s="115">
        <f t="shared" si="1104"/>
        <v>7276.54</v>
      </c>
      <c r="F2381" s="116">
        <f t="shared" si="1105"/>
        <v>46466</v>
      </c>
      <c r="G2381" s="117">
        <f t="shared" si="1128"/>
        <v>4.3006716003852752E-3</v>
      </c>
      <c r="H2381" s="118">
        <f t="shared" si="1129"/>
        <v>46527</v>
      </c>
      <c r="I2381" s="118">
        <f t="shared" si="1130"/>
        <v>46527</v>
      </c>
      <c r="J2381" s="119">
        <f t="shared" si="1131"/>
        <v>21</v>
      </c>
      <c r="K2381" s="119">
        <f t="shared" si="1132"/>
        <v>20</v>
      </c>
      <c r="L2381" s="8">
        <f t="shared" si="1133"/>
        <v>1.0040954499999999</v>
      </c>
      <c r="M2381" s="120">
        <f t="shared" si="1134"/>
        <v>1.0043006699999999</v>
      </c>
      <c r="N2381" s="120">
        <f t="shared" si="1135"/>
        <v>1.4936016174459785</v>
      </c>
      <c r="O2381" s="113">
        <f t="shared" si="1136"/>
        <v>1.4997185799999999</v>
      </c>
      <c r="P2381" s="113">
        <f t="shared" si="1137"/>
        <v>1677.0867243600001</v>
      </c>
      <c r="Q2381" s="11">
        <f t="shared" si="1138"/>
        <v>0</v>
      </c>
      <c r="R2381" s="30">
        <f t="shared" si="1139"/>
        <v>0</v>
      </c>
      <c r="S2381" s="8">
        <f t="shared" si="1140"/>
        <v>0</v>
      </c>
      <c r="T2381" s="122">
        <f t="shared" si="1145"/>
        <v>0.13059999999999999</v>
      </c>
      <c r="U2381" s="121">
        <f t="shared" si="1141"/>
        <v>20</v>
      </c>
      <c r="V2381" s="121">
        <v>252</v>
      </c>
      <c r="W2381" s="120">
        <f t="shared" si="1142"/>
        <v>1.009789549</v>
      </c>
      <c r="X2381" s="113">
        <f t="shared" si="1103"/>
        <v>16.417922659999999</v>
      </c>
      <c r="Y2381" s="113">
        <f t="shared" si="1143"/>
        <v>0</v>
      </c>
      <c r="Z2381" s="125" t="str">
        <f t="shared" si="1146"/>
        <v>J=</v>
      </c>
      <c r="AA2381" s="118">
        <f t="shared" si="1147"/>
        <v>46527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>
        <f t="shared" si="1144"/>
        <v>46527</v>
      </c>
      <c r="B2382" s="113">
        <f t="shared" si="1125"/>
        <v>1694.6760441399999</v>
      </c>
      <c r="C2382" s="113">
        <f t="shared" si="1126"/>
        <v>1118.26761816</v>
      </c>
      <c r="D2382" s="114">
        <f t="shared" si="1127"/>
        <v>7245.38</v>
      </c>
      <c r="E2382" s="115">
        <f t="shared" si="1104"/>
        <v>7276.54</v>
      </c>
      <c r="F2382" s="116">
        <f t="shared" si="1105"/>
        <v>46466</v>
      </c>
      <c r="G2382" s="117">
        <f t="shared" si="1128"/>
        <v>4.3006716003852752E-3</v>
      </c>
      <c r="H2382" s="118">
        <f t="shared" si="1129"/>
        <v>46559</v>
      </c>
      <c r="I2382" s="118">
        <f t="shared" si="1130"/>
        <v>46527</v>
      </c>
      <c r="J2382" s="119">
        <f t="shared" si="1131"/>
        <v>21</v>
      </c>
      <c r="K2382" s="119">
        <f t="shared" si="1132"/>
        <v>21</v>
      </c>
      <c r="L2382" s="8">
        <f t="shared" si="1133"/>
        <v>1.0043006699999999</v>
      </c>
      <c r="M2382" s="120">
        <f t="shared" si="1134"/>
        <v>1.0043006699999999</v>
      </c>
      <c r="N2382" s="120">
        <f t="shared" si="1135"/>
        <v>1.4936016174459785</v>
      </c>
      <c r="O2382" s="113">
        <f t="shared" si="1136"/>
        <v>1.5000251</v>
      </c>
      <c r="P2382" s="113">
        <f t="shared" si="1137"/>
        <v>1677.4294957499999</v>
      </c>
      <c r="Q2382" s="11">
        <f t="shared" si="1138"/>
        <v>78</v>
      </c>
      <c r="R2382" s="30">
        <f t="shared" si="1139"/>
        <v>0</v>
      </c>
      <c r="S2382" s="8">
        <f t="shared" si="1140"/>
        <v>0</v>
      </c>
      <c r="T2382" s="122">
        <f t="shared" si="1145"/>
        <v>0.13059999999999999</v>
      </c>
      <c r="U2382" s="121">
        <f t="shared" si="1141"/>
        <v>21</v>
      </c>
      <c r="V2382" s="121">
        <v>252</v>
      </c>
      <c r="W2382" s="120">
        <f t="shared" si="1142"/>
        <v>1.010281534</v>
      </c>
      <c r="X2382" s="113">
        <f t="shared" si="1103"/>
        <v>17.246548390000001</v>
      </c>
      <c r="Y2382" s="113">
        <f t="shared" si="1143"/>
        <v>17.246548390000001</v>
      </c>
      <c r="Z2382" s="125" t="str">
        <f t="shared" si="1146"/>
        <v>J=</v>
      </c>
      <c r="AA2382" s="118">
        <f t="shared" si="1147"/>
        <v>46527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>
        <f t="shared" si="1144"/>
        <v>46528</v>
      </c>
      <c r="B2383" s="113">
        <f t="shared" si="1125"/>
        <v>1678.5897493800001</v>
      </c>
      <c r="C2383" s="113">
        <f t="shared" si="1126"/>
        <v>1118.26761816</v>
      </c>
      <c r="D2383" s="114">
        <f t="shared" si="1127"/>
        <v>7245.38</v>
      </c>
      <c r="E2383" s="115">
        <f t="shared" si="1104"/>
        <v>7276.54</v>
      </c>
      <c r="F2383" s="116">
        <f t="shared" si="1105"/>
        <v>46497</v>
      </c>
      <c r="G2383" s="117">
        <f t="shared" si="1128"/>
        <v>4.3006716003852752E-3</v>
      </c>
      <c r="H2383" s="118">
        <f t="shared" si="1129"/>
        <v>46559</v>
      </c>
      <c r="I2383" s="118">
        <f t="shared" si="1130"/>
        <v>46559</v>
      </c>
      <c r="J2383" s="119">
        <f t="shared" si="1131"/>
        <v>21</v>
      </c>
      <c r="K2383" s="119">
        <f t="shared" si="1132"/>
        <v>1</v>
      </c>
      <c r="L2383" s="8">
        <f t="shared" si="1133"/>
        <v>1.0002043700000001</v>
      </c>
      <c r="M2383" s="120">
        <f t="shared" si="1134"/>
        <v>1.0043006699999999</v>
      </c>
      <c r="N2383" s="120">
        <f t="shared" si="1135"/>
        <v>1.5000251051140798</v>
      </c>
      <c r="O2383" s="113">
        <f t="shared" si="1136"/>
        <v>1.5003316600000001</v>
      </c>
      <c r="P2383" s="113">
        <f t="shared" si="1137"/>
        <v>1677.7723118700001</v>
      </c>
      <c r="Q2383" s="11">
        <f t="shared" si="1138"/>
        <v>0</v>
      </c>
      <c r="R2383" s="30">
        <f t="shared" si="1139"/>
        <v>0</v>
      </c>
      <c r="S2383" s="8">
        <f t="shared" si="1140"/>
        <v>0</v>
      </c>
      <c r="T2383" s="122">
        <f t="shared" si="1145"/>
        <v>0.13059999999999999</v>
      </c>
      <c r="U2383" s="121">
        <f t="shared" si="1141"/>
        <v>1</v>
      </c>
      <c r="V2383" s="121">
        <v>252</v>
      </c>
      <c r="W2383" s="120">
        <f t="shared" si="1142"/>
        <v>1.000487216</v>
      </c>
      <c r="X2383" s="113">
        <f t="shared" si="1103"/>
        <v>0.81743750999999998</v>
      </c>
      <c r="Y2383" s="113">
        <f t="shared" si="1143"/>
        <v>0</v>
      </c>
      <c r="Z2383" s="125" t="str">
        <f t="shared" si="1146"/>
        <v>J=</v>
      </c>
      <c r="AA2383" s="118">
        <f t="shared" si="1147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>
        <f t="shared" si="1144"/>
        <v>46529</v>
      </c>
      <c r="B2384" s="113">
        <f t="shared" si="1125"/>
        <v>1679.75082434</v>
      </c>
      <c r="C2384" s="113">
        <f t="shared" si="1126"/>
        <v>1118.26761816</v>
      </c>
      <c r="D2384" s="114">
        <f t="shared" si="1127"/>
        <v>7245.38</v>
      </c>
      <c r="E2384" s="115">
        <f t="shared" si="1104"/>
        <v>7276.54</v>
      </c>
      <c r="F2384" s="116">
        <f t="shared" si="1105"/>
        <v>46497</v>
      </c>
      <c r="G2384" s="117">
        <f t="shared" si="1128"/>
        <v>4.3006716003852752E-3</v>
      </c>
      <c r="H2384" s="118">
        <f t="shared" si="1129"/>
        <v>46559</v>
      </c>
      <c r="I2384" s="118">
        <f t="shared" si="1130"/>
        <v>46559</v>
      </c>
      <c r="J2384" s="119">
        <f t="shared" si="1131"/>
        <v>21</v>
      </c>
      <c r="K2384" s="119">
        <f t="shared" si="1132"/>
        <v>2</v>
      </c>
      <c r="L2384" s="8">
        <f t="shared" si="1133"/>
        <v>1.00040879</v>
      </c>
      <c r="M2384" s="120">
        <f t="shared" si="1134"/>
        <v>1.0043006699999999</v>
      </c>
      <c r="N2384" s="120">
        <f t="shared" si="1135"/>
        <v>1.5000251051140798</v>
      </c>
      <c r="O2384" s="113">
        <f t="shared" si="1136"/>
        <v>1.5006383000000001</v>
      </c>
      <c r="P2384" s="113">
        <f t="shared" si="1137"/>
        <v>1678.1152174599999</v>
      </c>
      <c r="Q2384" s="11">
        <f t="shared" si="1138"/>
        <v>0</v>
      </c>
      <c r="R2384" s="30">
        <f t="shared" si="1139"/>
        <v>0</v>
      </c>
      <c r="S2384" s="8">
        <f t="shared" si="1140"/>
        <v>0</v>
      </c>
      <c r="T2384" s="122">
        <f t="shared" si="1145"/>
        <v>0.13059999999999999</v>
      </c>
      <c r="U2384" s="121">
        <f t="shared" si="1141"/>
        <v>2</v>
      </c>
      <c r="V2384" s="121">
        <v>252</v>
      </c>
      <c r="W2384" s="120">
        <f t="shared" si="1142"/>
        <v>1.0009746690000001</v>
      </c>
      <c r="X2384" s="113">
        <f t="shared" si="1103"/>
        <v>1.6356068800000001</v>
      </c>
      <c r="Y2384" s="113">
        <f t="shared" si="1143"/>
        <v>0</v>
      </c>
      <c r="Z2384" s="125" t="str">
        <f t="shared" si="1146"/>
        <v>J=</v>
      </c>
      <c r="AA2384" s="118">
        <f t="shared" si="1147"/>
        <v>46559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>
        <f t="shared" si="1144"/>
        <v>46530</v>
      </c>
      <c r="B2385" s="113">
        <f t="shared" si="1125"/>
        <v>1679.75082434</v>
      </c>
      <c r="C2385" s="113">
        <f t="shared" si="1126"/>
        <v>1118.26761816</v>
      </c>
      <c r="D2385" s="114">
        <f t="shared" si="1127"/>
        <v>7245.38</v>
      </c>
      <c r="E2385" s="115">
        <f t="shared" si="1104"/>
        <v>7276.54</v>
      </c>
      <c r="F2385" s="116">
        <f t="shared" si="1105"/>
        <v>46497</v>
      </c>
      <c r="G2385" s="117">
        <f t="shared" si="1128"/>
        <v>4.3006716003852752E-3</v>
      </c>
      <c r="H2385" s="118">
        <f t="shared" si="1129"/>
        <v>46559</v>
      </c>
      <c r="I2385" s="118">
        <f t="shared" si="1130"/>
        <v>46559</v>
      </c>
      <c r="J2385" s="119">
        <f t="shared" si="1131"/>
        <v>21</v>
      </c>
      <c r="K2385" s="119">
        <f t="shared" si="1132"/>
        <v>2</v>
      </c>
      <c r="L2385" s="8">
        <f t="shared" si="1133"/>
        <v>1.00040879</v>
      </c>
      <c r="M2385" s="120">
        <f t="shared" si="1134"/>
        <v>1.0043006699999999</v>
      </c>
      <c r="N2385" s="120">
        <f t="shared" si="1135"/>
        <v>1.5000251051140798</v>
      </c>
      <c r="O2385" s="113">
        <f t="shared" si="1136"/>
        <v>1.5006383000000001</v>
      </c>
      <c r="P2385" s="113">
        <f t="shared" si="1137"/>
        <v>1678.1152174599999</v>
      </c>
      <c r="Q2385" s="11">
        <f t="shared" si="1138"/>
        <v>0</v>
      </c>
      <c r="R2385" s="30">
        <f t="shared" si="1139"/>
        <v>0</v>
      </c>
      <c r="S2385" s="8">
        <f t="shared" si="1140"/>
        <v>0</v>
      </c>
      <c r="T2385" s="122">
        <f t="shared" si="1145"/>
        <v>0.13059999999999999</v>
      </c>
      <c r="U2385" s="121">
        <f t="shared" si="1141"/>
        <v>2</v>
      </c>
      <c r="V2385" s="121">
        <v>252</v>
      </c>
      <c r="W2385" s="120">
        <f t="shared" si="1142"/>
        <v>1.0009746690000001</v>
      </c>
      <c r="X2385" s="113">
        <f t="shared" si="1103"/>
        <v>1.6356068800000001</v>
      </c>
      <c r="Y2385" s="113">
        <f t="shared" si="1143"/>
        <v>0</v>
      </c>
      <c r="Z2385" s="125" t="str">
        <f t="shared" si="1146"/>
        <v>J=</v>
      </c>
      <c r="AA2385" s="118">
        <f t="shared" si="1147"/>
        <v>46559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>
        <f t="shared" si="1144"/>
        <v>46531</v>
      </c>
      <c r="B2386" s="113">
        <f t="shared" si="1125"/>
        <v>1679.75082434</v>
      </c>
      <c r="C2386" s="113">
        <f t="shared" si="1126"/>
        <v>1118.26761816</v>
      </c>
      <c r="D2386" s="114">
        <f t="shared" si="1127"/>
        <v>7245.38</v>
      </c>
      <c r="E2386" s="115">
        <f t="shared" si="1104"/>
        <v>7276.54</v>
      </c>
      <c r="F2386" s="116">
        <f t="shared" si="1105"/>
        <v>46497</v>
      </c>
      <c r="G2386" s="117">
        <f t="shared" si="1128"/>
        <v>4.3006716003852752E-3</v>
      </c>
      <c r="H2386" s="118">
        <f t="shared" si="1129"/>
        <v>46559</v>
      </c>
      <c r="I2386" s="118">
        <f t="shared" si="1130"/>
        <v>46559</v>
      </c>
      <c r="J2386" s="119">
        <f t="shared" si="1131"/>
        <v>21</v>
      </c>
      <c r="K2386" s="119">
        <f t="shared" si="1132"/>
        <v>2</v>
      </c>
      <c r="L2386" s="8">
        <f t="shared" si="1133"/>
        <v>1.00040879</v>
      </c>
      <c r="M2386" s="120">
        <f t="shared" si="1134"/>
        <v>1.0043006699999999</v>
      </c>
      <c r="N2386" s="120">
        <f t="shared" si="1135"/>
        <v>1.5000251051140798</v>
      </c>
      <c r="O2386" s="113">
        <f t="shared" si="1136"/>
        <v>1.5006383000000001</v>
      </c>
      <c r="P2386" s="113">
        <f t="shared" si="1137"/>
        <v>1678.1152174599999</v>
      </c>
      <c r="Q2386" s="11">
        <f t="shared" si="1138"/>
        <v>0</v>
      </c>
      <c r="R2386" s="30">
        <f t="shared" si="1139"/>
        <v>0</v>
      </c>
      <c r="S2386" s="8">
        <f t="shared" si="1140"/>
        <v>0</v>
      </c>
      <c r="T2386" s="122">
        <f t="shared" si="1145"/>
        <v>0.13059999999999999</v>
      </c>
      <c r="U2386" s="121">
        <f t="shared" si="1141"/>
        <v>2</v>
      </c>
      <c r="V2386" s="121">
        <v>252</v>
      </c>
      <c r="W2386" s="120">
        <f t="shared" si="1142"/>
        <v>1.0009746690000001</v>
      </c>
      <c r="X2386" s="113">
        <f t="shared" si="1103"/>
        <v>1.6356068800000001</v>
      </c>
      <c r="Y2386" s="113">
        <f t="shared" si="1143"/>
        <v>0</v>
      </c>
      <c r="Z2386" s="125" t="str">
        <f t="shared" si="1146"/>
        <v>J=</v>
      </c>
      <c r="AA2386" s="118">
        <f t="shared" si="1147"/>
        <v>46559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>
        <f t="shared" si="1144"/>
        <v>46532</v>
      </c>
      <c r="B2387" s="113">
        <f t="shared" si="1125"/>
        <v>1680.91268737</v>
      </c>
      <c r="C2387" s="113">
        <f t="shared" si="1126"/>
        <v>1118.26761816</v>
      </c>
      <c r="D2387" s="114">
        <f t="shared" si="1127"/>
        <v>7245.38</v>
      </c>
      <c r="E2387" s="115">
        <f t="shared" si="1104"/>
        <v>7276.54</v>
      </c>
      <c r="F2387" s="116">
        <f t="shared" si="1105"/>
        <v>46497</v>
      </c>
      <c r="G2387" s="117">
        <f t="shared" si="1128"/>
        <v>4.3006716003852752E-3</v>
      </c>
      <c r="H2387" s="118">
        <f t="shared" si="1129"/>
        <v>46559</v>
      </c>
      <c r="I2387" s="118">
        <f t="shared" si="1130"/>
        <v>46559</v>
      </c>
      <c r="J2387" s="119">
        <f t="shared" si="1131"/>
        <v>21</v>
      </c>
      <c r="K2387" s="119">
        <f t="shared" si="1132"/>
        <v>3</v>
      </c>
      <c r="L2387" s="8">
        <f t="shared" si="1133"/>
        <v>1.00061325</v>
      </c>
      <c r="M2387" s="120">
        <f t="shared" si="1134"/>
        <v>1.0043006699999999</v>
      </c>
      <c r="N2387" s="120">
        <f t="shared" si="1135"/>
        <v>1.5000251051140798</v>
      </c>
      <c r="O2387" s="113">
        <f t="shared" si="1136"/>
        <v>1.50094499</v>
      </c>
      <c r="P2387" s="113">
        <f t="shared" si="1137"/>
        <v>1678.45817895</v>
      </c>
      <c r="Q2387" s="11">
        <f t="shared" si="1138"/>
        <v>0</v>
      </c>
      <c r="R2387" s="30">
        <f t="shared" si="1139"/>
        <v>0</v>
      </c>
      <c r="S2387" s="8">
        <f t="shared" si="1140"/>
        <v>0</v>
      </c>
      <c r="T2387" s="122">
        <f t="shared" si="1145"/>
        <v>0.13059999999999999</v>
      </c>
      <c r="U2387" s="121">
        <f t="shared" si="1141"/>
        <v>3</v>
      </c>
      <c r="V2387" s="121">
        <v>252</v>
      </c>
      <c r="W2387" s="120">
        <f t="shared" si="1142"/>
        <v>1.001462359</v>
      </c>
      <c r="X2387" s="113">
        <f t="shared" si="1103"/>
        <v>2.4545084199999998</v>
      </c>
      <c r="Y2387" s="113">
        <f t="shared" si="1143"/>
        <v>0</v>
      </c>
      <c r="Z2387" s="125" t="str">
        <f t="shared" si="1146"/>
        <v>J=</v>
      </c>
      <c r="AA2387" s="118">
        <f t="shared" si="1147"/>
        <v>46559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>
        <f t="shared" si="1144"/>
        <v>46533</v>
      </c>
      <c r="B2388" s="113">
        <f t="shared" si="1125"/>
        <v>1682.0753646000001</v>
      </c>
      <c r="C2388" s="113">
        <f t="shared" si="1126"/>
        <v>1118.26761816</v>
      </c>
      <c r="D2388" s="114">
        <f t="shared" si="1127"/>
        <v>7245.38</v>
      </c>
      <c r="E2388" s="115">
        <f t="shared" si="1104"/>
        <v>7276.54</v>
      </c>
      <c r="F2388" s="116">
        <f t="shared" si="1105"/>
        <v>46497</v>
      </c>
      <c r="G2388" s="117">
        <f t="shared" si="1128"/>
        <v>4.3006716003852752E-3</v>
      </c>
      <c r="H2388" s="118">
        <f t="shared" si="1129"/>
        <v>46559</v>
      </c>
      <c r="I2388" s="118">
        <f t="shared" si="1130"/>
        <v>46559</v>
      </c>
      <c r="J2388" s="119">
        <f t="shared" si="1131"/>
        <v>21</v>
      </c>
      <c r="K2388" s="119">
        <f t="shared" si="1132"/>
        <v>4</v>
      </c>
      <c r="L2388" s="8">
        <f t="shared" si="1133"/>
        <v>1.00081775</v>
      </c>
      <c r="M2388" s="120">
        <f t="shared" si="1134"/>
        <v>1.0043006699999999</v>
      </c>
      <c r="N2388" s="120">
        <f t="shared" si="1135"/>
        <v>1.5000251051140798</v>
      </c>
      <c r="O2388" s="113">
        <f t="shared" si="1136"/>
        <v>1.50125175</v>
      </c>
      <c r="P2388" s="113">
        <f t="shared" si="1137"/>
        <v>1678.8012187300001</v>
      </c>
      <c r="Q2388" s="11">
        <f t="shared" si="1138"/>
        <v>0</v>
      </c>
      <c r="R2388" s="30">
        <f t="shared" si="1139"/>
        <v>0</v>
      </c>
      <c r="S2388" s="8">
        <f t="shared" si="1140"/>
        <v>0</v>
      </c>
      <c r="T2388" s="122">
        <f t="shared" si="1145"/>
        <v>0.13059999999999999</v>
      </c>
      <c r="U2388" s="121">
        <f t="shared" si="1141"/>
        <v>4</v>
      </c>
      <c r="V2388" s="121">
        <v>252</v>
      </c>
      <c r="W2388" s="120">
        <f t="shared" si="1142"/>
        <v>1.001950288</v>
      </c>
      <c r="X2388" s="113">
        <f t="shared" si="1103"/>
        <v>3.2741458699999999</v>
      </c>
      <c r="Y2388" s="113">
        <f t="shared" si="1143"/>
        <v>0</v>
      </c>
      <c r="Z2388" s="125" t="str">
        <f t="shared" si="1146"/>
        <v>J=</v>
      </c>
      <c r="AA2388" s="118">
        <f t="shared" si="1147"/>
        <v>46559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>
        <f t="shared" si="1144"/>
        <v>46534</v>
      </c>
      <c r="B2389" s="113">
        <f t="shared" si="1125"/>
        <v>1683.23883058</v>
      </c>
      <c r="C2389" s="113">
        <f t="shared" si="1126"/>
        <v>1118.26761816</v>
      </c>
      <c r="D2389" s="114">
        <f t="shared" si="1127"/>
        <v>7245.38</v>
      </c>
      <c r="E2389" s="115">
        <f t="shared" si="1104"/>
        <v>7276.54</v>
      </c>
      <c r="F2389" s="116">
        <f t="shared" si="1105"/>
        <v>46497</v>
      </c>
      <c r="G2389" s="117">
        <f t="shared" si="1128"/>
        <v>4.3006716003852752E-3</v>
      </c>
      <c r="H2389" s="118">
        <f t="shared" si="1129"/>
        <v>46559</v>
      </c>
      <c r="I2389" s="118">
        <f t="shared" si="1130"/>
        <v>46559</v>
      </c>
      <c r="J2389" s="119">
        <f t="shared" si="1131"/>
        <v>21</v>
      </c>
      <c r="K2389" s="119">
        <f t="shared" si="1132"/>
        <v>5</v>
      </c>
      <c r="L2389" s="8">
        <f t="shared" si="1133"/>
        <v>1.0010222900000001</v>
      </c>
      <c r="M2389" s="120">
        <f t="shared" si="1134"/>
        <v>1.0043006699999999</v>
      </c>
      <c r="N2389" s="120">
        <f t="shared" si="1135"/>
        <v>1.5000251051140798</v>
      </c>
      <c r="O2389" s="113">
        <f t="shared" si="1136"/>
        <v>1.5015585600000001</v>
      </c>
      <c r="P2389" s="113">
        <f t="shared" si="1137"/>
        <v>1679.1443144100001</v>
      </c>
      <c r="Q2389" s="11">
        <f t="shared" si="1138"/>
        <v>0</v>
      </c>
      <c r="R2389" s="30">
        <f t="shared" si="1139"/>
        <v>0</v>
      </c>
      <c r="S2389" s="8">
        <f t="shared" si="1140"/>
        <v>0</v>
      </c>
      <c r="T2389" s="122">
        <f t="shared" si="1145"/>
        <v>0.13059999999999999</v>
      </c>
      <c r="U2389" s="121">
        <f t="shared" si="1141"/>
        <v>5</v>
      </c>
      <c r="V2389" s="121">
        <v>252</v>
      </c>
      <c r="W2389" s="120">
        <f t="shared" si="1142"/>
        <v>1.002438454</v>
      </c>
      <c r="X2389" s="113">
        <f t="shared" si="1103"/>
        <v>4.0945161700000003</v>
      </c>
      <c r="Y2389" s="113">
        <f t="shared" si="1143"/>
        <v>0</v>
      </c>
      <c r="Z2389" s="125" t="str">
        <f t="shared" si="1146"/>
        <v>J=</v>
      </c>
      <c r="AA2389" s="118">
        <f t="shared" si="1147"/>
        <v>46559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>
        <f t="shared" si="1144"/>
        <v>46535</v>
      </c>
      <c r="B2390" s="113">
        <f t="shared" si="1125"/>
        <v>1683.23883058</v>
      </c>
      <c r="C2390" s="113">
        <f t="shared" si="1126"/>
        <v>1118.26761816</v>
      </c>
      <c r="D2390" s="114">
        <f t="shared" si="1127"/>
        <v>7245.38</v>
      </c>
      <c r="E2390" s="115">
        <f t="shared" si="1104"/>
        <v>7276.54</v>
      </c>
      <c r="F2390" s="116">
        <f t="shared" si="1105"/>
        <v>46497</v>
      </c>
      <c r="G2390" s="117">
        <f t="shared" si="1128"/>
        <v>4.3006716003852752E-3</v>
      </c>
      <c r="H2390" s="118">
        <f t="shared" si="1129"/>
        <v>46559</v>
      </c>
      <c r="I2390" s="118">
        <f t="shared" si="1130"/>
        <v>46559</v>
      </c>
      <c r="J2390" s="119">
        <f t="shared" si="1131"/>
        <v>21</v>
      </c>
      <c r="K2390" s="119">
        <f t="shared" si="1132"/>
        <v>5</v>
      </c>
      <c r="L2390" s="8">
        <f t="shared" si="1133"/>
        <v>1.0010222900000001</v>
      </c>
      <c r="M2390" s="120">
        <f t="shared" si="1134"/>
        <v>1.0043006699999999</v>
      </c>
      <c r="N2390" s="120">
        <f t="shared" si="1135"/>
        <v>1.5000251051140798</v>
      </c>
      <c r="O2390" s="113">
        <f t="shared" si="1136"/>
        <v>1.5015585600000001</v>
      </c>
      <c r="P2390" s="113">
        <f t="shared" si="1137"/>
        <v>1679.1443144100001</v>
      </c>
      <c r="Q2390" s="11">
        <f t="shared" si="1138"/>
        <v>0</v>
      </c>
      <c r="R2390" s="30">
        <f t="shared" si="1139"/>
        <v>0</v>
      </c>
      <c r="S2390" s="8">
        <f t="shared" si="1140"/>
        <v>0</v>
      </c>
      <c r="T2390" s="122">
        <f t="shared" si="1145"/>
        <v>0.13059999999999999</v>
      </c>
      <c r="U2390" s="121">
        <f t="shared" si="1141"/>
        <v>5</v>
      </c>
      <c r="V2390" s="121">
        <v>252</v>
      </c>
      <c r="W2390" s="120">
        <f t="shared" si="1142"/>
        <v>1.002438454</v>
      </c>
      <c r="X2390" s="113">
        <f t="shared" si="1103"/>
        <v>4.0945161700000003</v>
      </c>
      <c r="Y2390" s="113">
        <f t="shared" si="1143"/>
        <v>0</v>
      </c>
      <c r="Z2390" s="125" t="str">
        <f t="shared" si="1146"/>
        <v>J=</v>
      </c>
      <c r="AA2390" s="118">
        <f t="shared" si="1147"/>
        <v>46559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>
        <f t="shared" si="1144"/>
        <v>46536</v>
      </c>
      <c r="B2391" s="113">
        <f t="shared" si="1125"/>
        <v>1684.4031193000001</v>
      </c>
      <c r="C2391" s="113">
        <f t="shared" si="1126"/>
        <v>1118.26761816</v>
      </c>
      <c r="D2391" s="114">
        <f t="shared" si="1127"/>
        <v>7245.38</v>
      </c>
      <c r="E2391" s="115">
        <f t="shared" si="1104"/>
        <v>7276.54</v>
      </c>
      <c r="F2391" s="116">
        <f t="shared" si="1105"/>
        <v>46497</v>
      </c>
      <c r="G2391" s="117">
        <f t="shared" si="1128"/>
        <v>4.3006716003852752E-3</v>
      </c>
      <c r="H2391" s="118">
        <f t="shared" si="1129"/>
        <v>46559</v>
      </c>
      <c r="I2391" s="118">
        <f t="shared" si="1130"/>
        <v>46559</v>
      </c>
      <c r="J2391" s="119">
        <f t="shared" si="1131"/>
        <v>21</v>
      </c>
      <c r="K2391" s="119">
        <f t="shared" si="1132"/>
        <v>6</v>
      </c>
      <c r="L2391" s="8">
        <f t="shared" si="1133"/>
        <v>1.0012268799999999</v>
      </c>
      <c r="M2391" s="120">
        <f t="shared" si="1134"/>
        <v>1.0043006699999999</v>
      </c>
      <c r="N2391" s="120">
        <f t="shared" si="1135"/>
        <v>1.5000251051140798</v>
      </c>
      <c r="O2391" s="113">
        <f t="shared" si="1136"/>
        <v>1.5018654499999999</v>
      </c>
      <c r="P2391" s="113">
        <f t="shared" si="1137"/>
        <v>1679.4874995600001</v>
      </c>
      <c r="Q2391" s="11">
        <f t="shared" si="1138"/>
        <v>0</v>
      </c>
      <c r="R2391" s="30">
        <f t="shared" si="1139"/>
        <v>0</v>
      </c>
      <c r="S2391" s="8">
        <f t="shared" si="1140"/>
        <v>0</v>
      </c>
      <c r="T2391" s="122">
        <f t="shared" si="1145"/>
        <v>0.13059999999999999</v>
      </c>
      <c r="U2391" s="121">
        <f t="shared" si="1141"/>
        <v>6</v>
      </c>
      <c r="V2391" s="121">
        <v>252</v>
      </c>
      <c r="W2391" s="120">
        <f t="shared" si="1142"/>
        <v>1.0029268570000001</v>
      </c>
      <c r="X2391" s="113">
        <f t="shared" si="1103"/>
        <v>4.9156197400000003</v>
      </c>
      <c r="Y2391" s="113">
        <f t="shared" si="1143"/>
        <v>0</v>
      </c>
      <c r="Z2391" s="125" t="str">
        <f t="shared" si="1146"/>
        <v>J=</v>
      </c>
      <c r="AA2391" s="118">
        <f t="shared" si="1147"/>
        <v>46559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>
        <f t="shared" si="1144"/>
        <v>46537</v>
      </c>
      <c r="B2392" s="113">
        <f t="shared" si="1125"/>
        <v>1684.4031193000001</v>
      </c>
      <c r="C2392" s="113">
        <f t="shared" si="1126"/>
        <v>1118.26761816</v>
      </c>
      <c r="D2392" s="114">
        <f t="shared" si="1127"/>
        <v>7245.38</v>
      </c>
      <c r="E2392" s="115">
        <f t="shared" si="1104"/>
        <v>7276.54</v>
      </c>
      <c r="F2392" s="116">
        <f t="shared" si="1105"/>
        <v>46497</v>
      </c>
      <c r="G2392" s="117">
        <f t="shared" si="1128"/>
        <v>4.3006716003852752E-3</v>
      </c>
      <c r="H2392" s="118">
        <f t="shared" si="1129"/>
        <v>46559</v>
      </c>
      <c r="I2392" s="118">
        <f t="shared" si="1130"/>
        <v>46559</v>
      </c>
      <c r="J2392" s="119">
        <f t="shared" si="1131"/>
        <v>21</v>
      </c>
      <c r="K2392" s="119">
        <f t="shared" si="1132"/>
        <v>6</v>
      </c>
      <c r="L2392" s="8">
        <f t="shared" si="1133"/>
        <v>1.0012268799999999</v>
      </c>
      <c r="M2392" s="120">
        <f t="shared" si="1134"/>
        <v>1.0043006699999999</v>
      </c>
      <c r="N2392" s="120">
        <f t="shared" si="1135"/>
        <v>1.5000251051140798</v>
      </c>
      <c r="O2392" s="113">
        <f t="shared" si="1136"/>
        <v>1.5018654499999999</v>
      </c>
      <c r="P2392" s="113">
        <f t="shared" si="1137"/>
        <v>1679.4874995600001</v>
      </c>
      <c r="Q2392" s="11">
        <f t="shared" si="1138"/>
        <v>0</v>
      </c>
      <c r="R2392" s="30">
        <f t="shared" si="1139"/>
        <v>0</v>
      </c>
      <c r="S2392" s="8">
        <f t="shared" si="1140"/>
        <v>0</v>
      </c>
      <c r="T2392" s="122">
        <f t="shared" si="1145"/>
        <v>0.13059999999999999</v>
      </c>
      <c r="U2392" s="121">
        <f t="shared" si="1141"/>
        <v>6</v>
      </c>
      <c r="V2392" s="121">
        <v>252</v>
      </c>
      <c r="W2392" s="120">
        <f t="shared" si="1142"/>
        <v>1.0029268570000001</v>
      </c>
      <c r="X2392" s="113">
        <f t="shared" si="1103"/>
        <v>4.9156197400000003</v>
      </c>
      <c r="Y2392" s="113">
        <f t="shared" si="1143"/>
        <v>0</v>
      </c>
      <c r="Z2392" s="125" t="str">
        <f t="shared" si="1146"/>
        <v>J=</v>
      </c>
      <c r="AA2392" s="118">
        <f t="shared" si="1147"/>
        <v>46559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>
        <f t="shared" si="1144"/>
        <v>46538</v>
      </c>
      <c r="B2393" s="113">
        <f t="shared" si="1125"/>
        <v>1684.4031193000001</v>
      </c>
      <c r="C2393" s="113">
        <f t="shared" si="1126"/>
        <v>1118.26761816</v>
      </c>
      <c r="D2393" s="114">
        <f t="shared" si="1127"/>
        <v>7245.38</v>
      </c>
      <c r="E2393" s="115">
        <f t="shared" si="1104"/>
        <v>7276.54</v>
      </c>
      <c r="F2393" s="116">
        <f t="shared" si="1105"/>
        <v>46497</v>
      </c>
      <c r="G2393" s="117">
        <f t="shared" si="1128"/>
        <v>4.3006716003852752E-3</v>
      </c>
      <c r="H2393" s="118">
        <f t="shared" si="1129"/>
        <v>46559</v>
      </c>
      <c r="I2393" s="118">
        <f t="shared" si="1130"/>
        <v>46559</v>
      </c>
      <c r="J2393" s="119">
        <f t="shared" si="1131"/>
        <v>21</v>
      </c>
      <c r="K2393" s="119">
        <f t="shared" si="1132"/>
        <v>6</v>
      </c>
      <c r="L2393" s="8">
        <f t="shared" si="1133"/>
        <v>1.0012268799999999</v>
      </c>
      <c r="M2393" s="120">
        <f t="shared" si="1134"/>
        <v>1.0043006699999999</v>
      </c>
      <c r="N2393" s="120">
        <f t="shared" si="1135"/>
        <v>1.5000251051140798</v>
      </c>
      <c r="O2393" s="113">
        <f t="shared" si="1136"/>
        <v>1.5018654499999999</v>
      </c>
      <c r="P2393" s="113">
        <f t="shared" si="1137"/>
        <v>1679.4874995600001</v>
      </c>
      <c r="Q2393" s="11">
        <f t="shared" si="1138"/>
        <v>0</v>
      </c>
      <c r="R2393" s="30">
        <f t="shared" si="1139"/>
        <v>0</v>
      </c>
      <c r="S2393" s="8">
        <f t="shared" si="1140"/>
        <v>0</v>
      </c>
      <c r="T2393" s="122">
        <f t="shared" si="1145"/>
        <v>0.13059999999999999</v>
      </c>
      <c r="U2393" s="121">
        <f t="shared" si="1141"/>
        <v>6</v>
      </c>
      <c r="V2393" s="121">
        <v>252</v>
      </c>
      <c r="W2393" s="120">
        <f t="shared" si="1142"/>
        <v>1.0029268570000001</v>
      </c>
      <c r="X2393" s="113">
        <f t="shared" si="1103"/>
        <v>4.9156197400000003</v>
      </c>
      <c r="Y2393" s="113">
        <f t="shared" si="1143"/>
        <v>0</v>
      </c>
      <c r="Z2393" s="125" t="str">
        <f t="shared" si="1146"/>
        <v>J=</v>
      </c>
      <c r="AA2393" s="118">
        <f t="shared" si="1147"/>
        <v>46559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>
        <f t="shared" si="1144"/>
        <v>46539</v>
      </c>
      <c r="B2394" s="113">
        <f t="shared" si="1125"/>
        <v>1685.5682008400001</v>
      </c>
      <c r="C2394" s="113">
        <f t="shared" si="1126"/>
        <v>1118.26761816</v>
      </c>
      <c r="D2394" s="114">
        <f t="shared" si="1127"/>
        <v>7245.38</v>
      </c>
      <c r="E2394" s="115">
        <f t="shared" si="1104"/>
        <v>7276.54</v>
      </c>
      <c r="F2394" s="116">
        <f t="shared" si="1105"/>
        <v>46497</v>
      </c>
      <c r="G2394" s="117">
        <f t="shared" si="1128"/>
        <v>4.3006716003852752E-3</v>
      </c>
      <c r="H2394" s="118">
        <f t="shared" si="1129"/>
        <v>46559</v>
      </c>
      <c r="I2394" s="118">
        <f t="shared" si="1130"/>
        <v>46559</v>
      </c>
      <c r="J2394" s="119">
        <f t="shared" si="1131"/>
        <v>21</v>
      </c>
      <c r="K2394" s="119">
        <f t="shared" si="1132"/>
        <v>7</v>
      </c>
      <c r="L2394" s="8">
        <f t="shared" si="1133"/>
        <v>1.0014315</v>
      </c>
      <c r="M2394" s="120">
        <f t="shared" si="1134"/>
        <v>1.0043006699999999</v>
      </c>
      <c r="N2394" s="120">
        <f t="shared" si="1135"/>
        <v>1.5000251051140798</v>
      </c>
      <c r="O2394" s="113">
        <f t="shared" si="1136"/>
        <v>1.5021723899999999</v>
      </c>
      <c r="P2394" s="113">
        <f t="shared" si="1137"/>
        <v>1679.83074063</v>
      </c>
      <c r="Q2394" s="11">
        <f t="shared" si="1138"/>
        <v>0</v>
      </c>
      <c r="R2394" s="30">
        <f t="shared" si="1139"/>
        <v>0</v>
      </c>
      <c r="S2394" s="8">
        <f t="shared" si="1140"/>
        <v>0</v>
      </c>
      <c r="T2394" s="122">
        <f t="shared" si="1145"/>
        <v>0.13059999999999999</v>
      </c>
      <c r="U2394" s="121">
        <f t="shared" si="1141"/>
        <v>7</v>
      </c>
      <c r="V2394" s="121">
        <v>252</v>
      </c>
      <c r="W2394" s="120">
        <f t="shared" si="1142"/>
        <v>1.0034154989999999</v>
      </c>
      <c r="X2394" s="113">
        <f t="shared" si="1103"/>
        <v>5.7374602100000001</v>
      </c>
      <c r="Y2394" s="113">
        <f t="shared" si="1143"/>
        <v>0</v>
      </c>
      <c r="Z2394" s="125" t="str">
        <f t="shared" si="1146"/>
        <v>J=</v>
      </c>
      <c r="AA2394" s="118">
        <f t="shared" si="1147"/>
        <v>46559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>
        <f t="shared" si="1144"/>
        <v>46540</v>
      </c>
      <c r="B2395" s="113">
        <f t="shared" si="1125"/>
        <v>1686.7340962799999</v>
      </c>
      <c r="C2395" s="113">
        <f t="shared" si="1126"/>
        <v>1118.26761816</v>
      </c>
      <c r="D2395" s="114">
        <f t="shared" si="1127"/>
        <v>7245.38</v>
      </c>
      <c r="E2395" s="115">
        <f t="shared" si="1104"/>
        <v>7276.54</v>
      </c>
      <c r="F2395" s="116">
        <f t="shared" si="1105"/>
        <v>46497</v>
      </c>
      <c r="G2395" s="117">
        <f t="shared" si="1128"/>
        <v>4.3006716003852752E-3</v>
      </c>
      <c r="H2395" s="118">
        <f t="shared" si="1129"/>
        <v>46559</v>
      </c>
      <c r="I2395" s="118">
        <f t="shared" si="1130"/>
        <v>46559</v>
      </c>
      <c r="J2395" s="119">
        <f t="shared" si="1131"/>
        <v>21</v>
      </c>
      <c r="K2395" s="119">
        <f t="shared" si="1132"/>
        <v>8</v>
      </c>
      <c r="L2395" s="8">
        <f t="shared" si="1133"/>
        <v>1.00163617</v>
      </c>
      <c r="M2395" s="120">
        <f t="shared" si="1134"/>
        <v>1.0043006699999999</v>
      </c>
      <c r="N2395" s="120">
        <f t="shared" si="1135"/>
        <v>1.5000251051140798</v>
      </c>
      <c r="O2395" s="113">
        <f t="shared" si="1136"/>
        <v>1.5024793999999999</v>
      </c>
      <c r="P2395" s="113">
        <f t="shared" si="1137"/>
        <v>1680.1740599699999</v>
      </c>
      <c r="Q2395" s="11">
        <f t="shared" si="1138"/>
        <v>0</v>
      </c>
      <c r="R2395" s="30">
        <f t="shared" si="1139"/>
        <v>0</v>
      </c>
      <c r="S2395" s="8">
        <f t="shared" si="1140"/>
        <v>0</v>
      </c>
      <c r="T2395" s="122">
        <f t="shared" si="1145"/>
        <v>0.13059999999999999</v>
      </c>
      <c r="U2395" s="121">
        <f t="shared" si="1141"/>
        <v>8</v>
      </c>
      <c r="V2395" s="121">
        <v>252</v>
      </c>
      <c r="W2395" s="120">
        <f t="shared" si="1142"/>
        <v>1.003904379</v>
      </c>
      <c r="X2395" s="113">
        <f t="shared" si="1103"/>
        <v>6.5600363100000001</v>
      </c>
      <c r="Y2395" s="113">
        <f t="shared" si="1143"/>
        <v>0</v>
      </c>
      <c r="Z2395" s="125" t="str">
        <f t="shared" si="1146"/>
        <v>J=</v>
      </c>
      <c r="AA2395" s="118">
        <f t="shared" si="1147"/>
        <v>46559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>
        <f t="shared" si="1144"/>
        <v>46541</v>
      </c>
      <c r="B2396" s="113">
        <f t="shared" si="1125"/>
        <v>1687.9007947499999</v>
      </c>
      <c r="C2396" s="113">
        <f t="shared" si="1126"/>
        <v>1118.26761816</v>
      </c>
      <c r="D2396" s="114">
        <f t="shared" si="1127"/>
        <v>7245.38</v>
      </c>
      <c r="E2396" s="115">
        <f t="shared" si="1104"/>
        <v>7276.54</v>
      </c>
      <c r="F2396" s="116">
        <f t="shared" si="1105"/>
        <v>46497</v>
      </c>
      <c r="G2396" s="117">
        <f t="shared" si="1128"/>
        <v>4.3006716003852752E-3</v>
      </c>
      <c r="H2396" s="118">
        <f t="shared" si="1129"/>
        <v>46559</v>
      </c>
      <c r="I2396" s="118">
        <f t="shared" si="1130"/>
        <v>46559</v>
      </c>
      <c r="J2396" s="119">
        <f t="shared" si="1131"/>
        <v>21</v>
      </c>
      <c r="K2396" s="119">
        <f t="shared" si="1132"/>
        <v>9</v>
      </c>
      <c r="L2396" s="8">
        <f t="shared" si="1133"/>
        <v>1.00184088</v>
      </c>
      <c r="M2396" s="120">
        <f t="shared" si="1134"/>
        <v>1.0043006699999999</v>
      </c>
      <c r="N2396" s="120">
        <f t="shared" si="1135"/>
        <v>1.5000251051140798</v>
      </c>
      <c r="O2396" s="113">
        <f t="shared" si="1136"/>
        <v>1.50278647</v>
      </c>
      <c r="P2396" s="113">
        <f t="shared" si="1137"/>
        <v>1680.5174463999999</v>
      </c>
      <c r="Q2396" s="11">
        <f t="shared" si="1138"/>
        <v>0</v>
      </c>
      <c r="R2396" s="30">
        <f t="shared" si="1139"/>
        <v>0</v>
      </c>
      <c r="S2396" s="8">
        <f t="shared" si="1140"/>
        <v>0</v>
      </c>
      <c r="T2396" s="122">
        <f t="shared" si="1145"/>
        <v>0.13059999999999999</v>
      </c>
      <c r="U2396" s="121">
        <f t="shared" si="1141"/>
        <v>9</v>
      </c>
      <c r="V2396" s="121">
        <v>252</v>
      </c>
      <c r="W2396" s="120">
        <f t="shared" si="1142"/>
        <v>1.0043934969999999</v>
      </c>
      <c r="X2396" s="113">
        <f t="shared" si="1103"/>
        <v>7.3833483500000003</v>
      </c>
      <c r="Y2396" s="113">
        <f t="shared" si="1143"/>
        <v>0</v>
      </c>
      <c r="Z2396" s="125" t="str">
        <f t="shared" si="1146"/>
        <v>J=</v>
      </c>
      <c r="AA2396" s="118">
        <f t="shared" si="1147"/>
        <v>46559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>
        <f t="shared" si="1144"/>
        <v>46542</v>
      </c>
      <c r="B2397" s="113">
        <f t="shared" si="1125"/>
        <v>1689.0682966200002</v>
      </c>
      <c r="C2397" s="113">
        <f t="shared" si="1126"/>
        <v>1118.26761816</v>
      </c>
      <c r="D2397" s="114">
        <f t="shared" si="1127"/>
        <v>7245.38</v>
      </c>
      <c r="E2397" s="115">
        <f t="shared" si="1104"/>
        <v>7276.54</v>
      </c>
      <c r="F2397" s="116">
        <f t="shared" si="1105"/>
        <v>46497</v>
      </c>
      <c r="G2397" s="117">
        <f t="shared" si="1128"/>
        <v>4.3006716003852752E-3</v>
      </c>
      <c r="H2397" s="118">
        <f t="shared" si="1129"/>
        <v>46559</v>
      </c>
      <c r="I2397" s="118">
        <f t="shared" si="1130"/>
        <v>46559</v>
      </c>
      <c r="J2397" s="119">
        <f t="shared" si="1131"/>
        <v>21</v>
      </c>
      <c r="K2397" s="119">
        <f t="shared" si="1132"/>
        <v>10</v>
      </c>
      <c r="L2397" s="8">
        <f t="shared" si="1133"/>
        <v>1.00204563</v>
      </c>
      <c r="M2397" s="120">
        <f t="shared" si="1134"/>
        <v>1.0043006699999999</v>
      </c>
      <c r="N2397" s="120">
        <f t="shared" si="1135"/>
        <v>1.5000251051140798</v>
      </c>
      <c r="O2397" s="113">
        <f t="shared" si="1136"/>
        <v>1.5030935999999999</v>
      </c>
      <c r="P2397" s="113">
        <f t="shared" si="1137"/>
        <v>1680.8608999400001</v>
      </c>
      <c r="Q2397" s="11">
        <f t="shared" si="1138"/>
        <v>0</v>
      </c>
      <c r="R2397" s="30">
        <f t="shared" si="1139"/>
        <v>0</v>
      </c>
      <c r="S2397" s="8">
        <f t="shared" si="1140"/>
        <v>0</v>
      </c>
      <c r="T2397" s="122">
        <f t="shared" si="1145"/>
        <v>0.13059999999999999</v>
      </c>
      <c r="U2397" s="121">
        <f t="shared" si="1141"/>
        <v>10</v>
      </c>
      <c r="V2397" s="121">
        <v>252</v>
      </c>
      <c r="W2397" s="120">
        <f t="shared" si="1142"/>
        <v>1.004882853</v>
      </c>
      <c r="X2397" s="113">
        <f t="shared" si="1103"/>
        <v>8.2073966800000004</v>
      </c>
      <c r="Y2397" s="113">
        <f t="shared" si="1143"/>
        <v>0</v>
      </c>
      <c r="Z2397" s="125" t="str">
        <f t="shared" si="1146"/>
        <v>J=</v>
      </c>
      <c r="AA2397" s="118">
        <f t="shared" si="1147"/>
        <v>46559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>
        <f t="shared" si="1144"/>
        <v>46543</v>
      </c>
      <c r="B2398" s="113">
        <f t="shared" si="1125"/>
        <v>1690.23661513</v>
      </c>
      <c r="C2398" s="113">
        <f t="shared" si="1126"/>
        <v>1118.26761816</v>
      </c>
      <c r="D2398" s="114">
        <f t="shared" si="1127"/>
        <v>7245.38</v>
      </c>
      <c r="E2398" s="115">
        <f t="shared" si="1104"/>
        <v>7276.54</v>
      </c>
      <c r="F2398" s="116">
        <f t="shared" si="1105"/>
        <v>46497</v>
      </c>
      <c r="G2398" s="117">
        <f t="shared" si="1128"/>
        <v>4.3006716003852752E-3</v>
      </c>
      <c r="H2398" s="118">
        <f t="shared" si="1129"/>
        <v>46559</v>
      </c>
      <c r="I2398" s="118">
        <f t="shared" si="1130"/>
        <v>46559</v>
      </c>
      <c r="J2398" s="119">
        <f t="shared" si="1131"/>
        <v>21</v>
      </c>
      <c r="K2398" s="119">
        <f t="shared" si="1132"/>
        <v>11</v>
      </c>
      <c r="L2398" s="8">
        <f t="shared" si="1133"/>
        <v>1.0022504299999999</v>
      </c>
      <c r="M2398" s="120">
        <f t="shared" si="1134"/>
        <v>1.0043006699999999</v>
      </c>
      <c r="N2398" s="120">
        <f t="shared" si="1135"/>
        <v>1.5000251051140798</v>
      </c>
      <c r="O2398" s="113">
        <f t="shared" si="1136"/>
        <v>1.5034008000000001</v>
      </c>
      <c r="P2398" s="113">
        <f t="shared" si="1137"/>
        <v>1681.2044317499999</v>
      </c>
      <c r="Q2398" s="11">
        <f t="shared" si="1138"/>
        <v>0</v>
      </c>
      <c r="R2398" s="30">
        <f t="shared" si="1139"/>
        <v>0</v>
      </c>
      <c r="S2398" s="8">
        <f t="shared" si="1140"/>
        <v>0</v>
      </c>
      <c r="T2398" s="122">
        <f t="shared" si="1145"/>
        <v>0.13059999999999999</v>
      </c>
      <c r="U2398" s="121">
        <f t="shared" si="1141"/>
        <v>11</v>
      </c>
      <c r="V2398" s="121">
        <v>252</v>
      </c>
      <c r="W2398" s="120">
        <f t="shared" si="1142"/>
        <v>1.0053724479999999</v>
      </c>
      <c r="X2398" s="113">
        <f t="shared" si="1103"/>
        <v>9.0321833799999993</v>
      </c>
      <c r="Y2398" s="113">
        <f t="shared" si="1143"/>
        <v>0</v>
      </c>
      <c r="Z2398" s="125" t="str">
        <f t="shared" si="1146"/>
        <v>J=</v>
      </c>
      <c r="AA2398" s="118">
        <f t="shared" si="1147"/>
        <v>46559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>
        <f t="shared" si="1144"/>
        <v>46544</v>
      </c>
      <c r="B2399" s="113">
        <f t="shared" si="1125"/>
        <v>1690.23661513</v>
      </c>
      <c r="C2399" s="113">
        <f t="shared" si="1126"/>
        <v>1118.26761816</v>
      </c>
      <c r="D2399" s="114">
        <f t="shared" si="1127"/>
        <v>7245.38</v>
      </c>
      <c r="E2399" s="115">
        <f t="shared" si="1104"/>
        <v>7276.54</v>
      </c>
      <c r="F2399" s="116">
        <f t="shared" si="1105"/>
        <v>46497</v>
      </c>
      <c r="G2399" s="117">
        <f t="shared" si="1128"/>
        <v>4.3006716003852752E-3</v>
      </c>
      <c r="H2399" s="118">
        <f t="shared" si="1129"/>
        <v>46559</v>
      </c>
      <c r="I2399" s="118">
        <f t="shared" si="1130"/>
        <v>46559</v>
      </c>
      <c r="J2399" s="119">
        <f t="shared" si="1131"/>
        <v>21</v>
      </c>
      <c r="K2399" s="119">
        <f t="shared" si="1132"/>
        <v>11</v>
      </c>
      <c r="L2399" s="8">
        <f t="shared" si="1133"/>
        <v>1.0022504299999999</v>
      </c>
      <c r="M2399" s="120">
        <f t="shared" si="1134"/>
        <v>1.0043006699999999</v>
      </c>
      <c r="N2399" s="120">
        <f t="shared" si="1135"/>
        <v>1.5000251051140798</v>
      </c>
      <c r="O2399" s="113">
        <f t="shared" si="1136"/>
        <v>1.5034008000000001</v>
      </c>
      <c r="P2399" s="113">
        <f t="shared" si="1137"/>
        <v>1681.2044317499999</v>
      </c>
      <c r="Q2399" s="11">
        <f t="shared" si="1138"/>
        <v>0</v>
      </c>
      <c r="R2399" s="30">
        <f t="shared" si="1139"/>
        <v>0</v>
      </c>
      <c r="S2399" s="8">
        <f t="shared" si="1140"/>
        <v>0</v>
      </c>
      <c r="T2399" s="122">
        <f t="shared" si="1145"/>
        <v>0.13059999999999999</v>
      </c>
      <c r="U2399" s="121">
        <f t="shared" si="1141"/>
        <v>11</v>
      </c>
      <c r="V2399" s="121">
        <v>252</v>
      </c>
      <c r="W2399" s="120">
        <f t="shared" si="1142"/>
        <v>1.0053724479999999</v>
      </c>
      <c r="X2399" s="113">
        <f t="shared" si="1103"/>
        <v>9.0321833799999993</v>
      </c>
      <c r="Y2399" s="113">
        <f t="shared" si="1143"/>
        <v>0</v>
      </c>
      <c r="Z2399" s="125" t="str">
        <f t="shared" si="1146"/>
        <v>J=</v>
      </c>
      <c r="AA2399" s="118">
        <f t="shared" si="1147"/>
        <v>46559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>
        <f t="shared" si="1144"/>
        <v>46545</v>
      </c>
      <c r="B2400" s="113">
        <f t="shared" si="1125"/>
        <v>1690.23661513</v>
      </c>
      <c r="C2400" s="113">
        <f t="shared" si="1126"/>
        <v>1118.26761816</v>
      </c>
      <c r="D2400" s="114">
        <f t="shared" si="1127"/>
        <v>7245.38</v>
      </c>
      <c r="E2400" s="115">
        <f t="shared" si="1104"/>
        <v>7276.54</v>
      </c>
      <c r="F2400" s="116">
        <f t="shared" si="1105"/>
        <v>46497</v>
      </c>
      <c r="G2400" s="117">
        <f t="shared" si="1128"/>
        <v>4.3006716003852752E-3</v>
      </c>
      <c r="H2400" s="118">
        <f t="shared" si="1129"/>
        <v>46559</v>
      </c>
      <c r="I2400" s="118">
        <f t="shared" si="1130"/>
        <v>46559</v>
      </c>
      <c r="J2400" s="119">
        <f t="shared" si="1131"/>
        <v>21</v>
      </c>
      <c r="K2400" s="119">
        <f t="shared" si="1132"/>
        <v>11</v>
      </c>
      <c r="L2400" s="8">
        <f t="shared" si="1133"/>
        <v>1.0022504299999999</v>
      </c>
      <c r="M2400" s="120">
        <f t="shared" si="1134"/>
        <v>1.0043006699999999</v>
      </c>
      <c r="N2400" s="120">
        <f t="shared" si="1135"/>
        <v>1.5000251051140798</v>
      </c>
      <c r="O2400" s="113">
        <f t="shared" si="1136"/>
        <v>1.5034008000000001</v>
      </c>
      <c r="P2400" s="113">
        <f t="shared" si="1137"/>
        <v>1681.2044317499999</v>
      </c>
      <c r="Q2400" s="11">
        <f t="shared" si="1138"/>
        <v>0</v>
      </c>
      <c r="R2400" s="30">
        <f t="shared" si="1139"/>
        <v>0</v>
      </c>
      <c r="S2400" s="8">
        <f t="shared" si="1140"/>
        <v>0</v>
      </c>
      <c r="T2400" s="122">
        <f t="shared" si="1145"/>
        <v>0.13059999999999999</v>
      </c>
      <c r="U2400" s="121">
        <f t="shared" si="1141"/>
        <v>11</v>
      </c>
      <c r="V2400" s="121">
        <v>252</v>
      </c>
      <c r="W2400" s="120">
        <f t="shared" si="1142"/>
        <v>1.0053724479999999</v>
      </c>
      <c r="X2400" s="113">
        <f t="shared" si="1103"/>
        <v>9.0321833799999993</v>
      </c>
      <c r="Y2400" s="113">
        <f t="shared" si="1143"/>
        <v>0</v>
      </c>
      <c r="Z2400" s="125" t="str">
        <f t="shared" si="1146"/>
        <v>J=</v>
      </c>
      <c r="AA2400" s="118">
        <f t="shared" si="1147"/>
        <v>46559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>
        <f t="shared" si="1144"/>
        <v>46546</v>
      </c>
      <c r="B2401" s="113">
        <f t="shared" si="1125"/>
        <v>1691.4057264799999</v>
      </c>
      <c r="C2401" s="113">
        <f t="shared" si="1126"/>
        <v>1118.26761816</v>
      </c>
      <c r="D2401" s="114">
        <f t="shared" si="1127"/>
        <v>7245.38</v>
      </c>
      <c r="E2401" s="115">
        <f t="shared" si="1104"/>
        <v>7276.54</v>
      </c>
      <c r="F2401" s="116">
        <f t="shared" si="1105"/>
        <v>46497</v>
      </c>
      <c r="G2401" s="117">
        <f t="shared" si="1128"/>
        <v>4.3006716003852752E-3</v>
      </c>
      <c r="H2401" s="118">
        <f t="shared" si="1129"/>
        <v>46559</v>
      </c>
      <c r="I2401" s="118">
        <f t="shared" si="1130"/>
        <v>46559</v>
      </c>
      <c r="J2401" s="119">
        <f t="shared" si="1131"/>
        <v>21</v>
      </c>
      <c r="K2401" s="119">
        <f t="shared" si="1132"/>
        <v>12</v>
      </c>
      <c r="L2401" s="8">
        <f t="shared" si="1133"/>
        <v>1.0024552600000001</v>
      </c>
      <c r="M2401" s="120">
        <f t="shared" si="1134"/>
        <v>1.0043006699999999</v>
      </c>
      <c r="N2401" s="120">
        <f t="shared" si="1135"/>
        <v>1.5000251051140798</v>
      </c>
      <c r="O2401" s="113">
        <f t="shared" si="1136"/>
        <v>1.50370805</v>
      </c>
      <c r="P2401" s="113">
        <f t="shared" si="1137"/>
        <v>1681.54801948</v>
      </c>
      <c r="Q2401" s="11">
        <f t="shared" si="1138"/>
        <v>0</v>
      </c>
      <c r="R2401" s="30">
        <f t="shared" si="1139"/>
        <v>0</v>
      </c>
      <c r="S2401" s="8">
        <f t="shared" si="1140"/>
        <v>0</v>
      </c>
      <c r="T2401" s="122">
        <f t="shared" si="1145"/>
        <v>0.13059999999999999</v>
      </c>
      <c r="U2401" s="121">
        <f t="shared" si="1141"/>
        <v>12</v>
      </c>
      <c r="V2401" s="121">
        <v>252</v>
      </c>
      <c r="W2401" s="120">
        <f t="shared" si="1142"/>
        <v>1.005862281</v>
      </c>
      <c r="X2401" s="113">
        <f t="shared" si="1103"/>
        <v>9.8577069999999996</v>
      </c>
      <c r="Y2401" s="113">
        <f t="shared" si="1143"/>
        <v>0</v>
      </c>
      <c r="Z2401" s="125" t="str">
        <f t="shared" si="1146"/>
        <v>J=</v>
      </c>
      <c r="AA2401" s="118">
        <f t="shared" si="1147"/>
        <v>46559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>
        <f t="shared" si="1144"/>
        <v>46547</v>
      </c>
      <c r="B2402" s="113">
        <f t="shared" si="1125"/>
        <v>1692.5756664200001</v>
      </c>
      <c r="C2402" s="113">
        <f t="shared" si="1126"/>
        <v>1118.26761816</v>
      </c>
      <c r="D2402" s="114">
        <f t="shared" si="1127"/>
        <v>7245.38</v>
      </c>
      <c r="E2402" s="115">
        <f t="shared" si="1104"/>
        <v>7276.54</v>
      </c>
      <c r="F2402" s="116">
        <f t="shared" si="1105"/>
        <v>46497</v>
      </c>
      <c r="G2402" s="117">
        <f t="shared" si="1128"/>
        <v>4.3006716003852752E-3</v>
      </c>
      <c r="H2402" s="118">
        <f t="shared" si="1129"/>
        <v>46559</v>
      </c>
      <c r="I2402" s="118">
        <f t="shared" si="1130"/>
        <v>46559</v>
      </c>
      <c r="J2402" s="119">
        <f t="shared" si="1131"/>
        <v>21</v>
      </c>
      <c r="K2402" s="119">
        <f t="shared" si="1132"/>
        <v>13</v>
      </c>
      <c r="L2402" s="8">
        <f t="shared" si="1133"/>
        <v>1.0026601399999999</v>
      </c>
      <c r="M2402" s="120">
        <f t="shared" si="1134"/>
        <v>1.0043006699999999</v>
      </c>
      <c r="N2402" s="120">
        <f t="shared" si="1135"/>
        <v>1.5000251051140798</v>
      </c>
      <c r="O2402" s="113">
        <f t="shared" si="1136"/>
        <v>1.50401538</v>
      </c>
      <c r="P2402" s="113">
        <f t="shared" si="1137"/>
        <v>1681.89169666</v>
      </c>
      <c r="Q2402" s="11">
        <f t="shared" si="1138"/>
        <v>0</v>
      </c>
      <c r="R2402" s="30">
        <f t="shared" si="1139"/>
        <v>0</v>
      </c>
      <c r="S2402" s="8">
        <f t="shared" si="1140"/>
        <v>0</v>
      </c>
      <c r="T2402" s="122">
        <f t="shared" si="1145"/>
        <v>0.13059999999999999</v>
      </c>
      <c r="U2402" s="121">
        <f t="shared" si="1141"/>
        <v>13</v>
      </c>
      <c r="V2402" s="121">
        <v>252</v>
      </c>
      <c r="W2402" s="120">
        <f t="shared" si="1142"/>
        <v>1.006352353</v>
      </c>
      <c r="X2402" s="113">
        <f t="shared" ref="X2402:X2465" si="1148">TRUNC((P2402*(W2402-1)),8)</f>
        <v>10.68396976</v>
      </c>
      <c r="Y2402" s="113">
        <f t="shared" si="1143"/>
        <v>0</v>
      </c>
      <c r="Z2402" s="125" t="str">
        <f t="shared" si="1146"/>
        <v>J=</v>
      </c>
      <c r="AA2402" s="118">
        <f t="shared" si="1147"/>
        <v>46559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>
        <f t="shared" si="1144"/>
        <v>46548</v>
      </c>
      <c r="B2403" s="113">
        <f t="shared" si="1125"/>
        <v>1693.74640157</v>
      </c>
      <c r="C2403" s="113">
        <f t="shared" si="1126"/>
        <v>1118.26761816</v>
      </c>
      <c r="D2403" s="114">
        <f t="shared" si="1127"/>
        <v>7245.38</v>
      </c>
      <c r="E2403" s="115">
        <f t="shared" si="1104"/>
        <v>7276.54</v>
      </c>
      <c r="F2403" s="116">
        <f t="shared" si="1105"/>
        <v>46497</v>
      </c>
      <c r="G2403" s="117">
        <f t="shared" si="1128"/>
        <v>4.3006716003852752E-3</v>
      </c>
      <c r="H2403" s="118">
        <f t="shared" si="1129"/>
        <v>46559</v>
      </c>
      <c r="I2403" s="118">
        <f t="shared" si="1130"/>
        <v>46559</v>
      </c>
      <c r="J2403" s="119">
        <f t="shared" si="1131"/>
        <v>21</v>
      </c>
      <c r="K2403" s="119">
        <f t="shared" si="1132"/>
        <v>14</v>
      </c>
      <c r="L2403" s="8">
        <f t="shared" si="1133"/>
        <v>1.00286506</v>
      </c>
      <c r="M2403" s="120">
        <f t="shared" si="1134"/>
        <v>1.0043006699999999</v>
      </c>
      <c r="N2403" s="120">
        <f t="shared" si="1135"/>
        <v>1.5000251051140798</v>
      </c>
      <c r="O2403" s="113">
        <f t="shared" si="1136"/>
        <v>1.50432276</v>
      </c>
      <c r="P2403" s="113">
        <f t="shared" si="1137"/>
        <v>1682.23542976</v>
      </c>
      <c r="Q2403" s="11">
        <f t="shared" si="1138"/>
        <v>0</v>
      </c>
      <c r="R2403" s="30">
        <f t="shared" si="1139"/>
        <v>0</v>
      </c>
      <c r="S2403" s="8">
        <f t="shared" si="1140"/>
        <v>0</v>
      </c>
      <c r="T2403" s="122">
        <f t="shared" si="1145"/>
        <v>0.13059999999999999</v>
      </c>
      <c r="U2403" s="121">
        <f t="shared" si="1141"/>
        <v>14</v>
      </c>
      <c r="V2403" s="121">
        <v>252</v>
      </c>
      <c r="W2403" s="120">
        <f t="shared" si="1142"/>
        <v>1.0068426640000001</v>
      </c>
      <c r="X2403" s="113">
        <f t="shared" si="1148"/>
        <v>11.510971809999999</v>
      </c>
      <c r="Y2403" s="113">
        <f t="shared" si="1143"/>
        <v>0</v>
      </c>
      <c r="Z2403" s="125" t="str">
        <f t="shared" si="1146"/>
        <v>J=</v>
      </c>
      <c r="AA2403" s="118">
        <f t="shared" si="1147"/>
        <v>46559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>
        <f t="shared" si="1144"/>
        <v>46549</v>
      </c>
      <c r="B2404" s="113">
        <f t="shared" si="1125"/>
        <v>1694.9179531</v>
      </c>
      <c r="C2404" s="113">
        <f t="shared" si="1126"/>
        <v>1118.26761816</v>
      </c>
      <c r="D2404" s="114">
        <f t="shared" si="1127"/>
        <v>7245.38</v>
      </c>
      <c r="E2404" s="115">
        <f t="shared" si="1104"/>
        <v>7276.54</v>
      </c>
      <c r="F2404" s="116">
        <f t="shared" si="1105"/>
        <v>46497</v>
      </c>
      <c r="G2404" s="117">
        <f t="shared" si="1128"/>
        <v>4.3006716003852752E-3</v>
      </c>
      <c r="H2404" s="118">
        <f t="shared" si="1129"/>
        <v>46559</v>
      </c>
      <c r="I2404" s="118">
        <f t="shared" si="1130"/>
        <v>46559</v>
      </c>
      <c r="J2404" s="119">
        <f t="shared" si="1131"/>
        <v>21</v>
      </c>
      <c r="K2404" s="119">
        <f t="shared" si="1132"/>
        <v>15</v>
      </c>
      <c r="L2404" s="8">
        <f t="shared" si="1133"/>
        <v>1.00307002</v>
      </c>
      <c r="M2404" s="120">
        <f t="shared" si="1134"/>
        <v>1.0043006699999999</v>
      </c>
      <c r="N2404" s="120">
        <f t="shared" si="1135"/>
        <v>1.5000251051140798</v>
      </c>
      <c r="O2404" s="113">
        <f t="shared" si="1136"/>
        <v>1.50463021</v>
      </c>
      <c r="P2404" s="113">
        <f t="shared" si="1137"/>
        <v>1682.57924114</v>
      </c>
      <c r="Q2404" s="11">
        <f t="shared" si="1138"/>
        <v>0</v>
      </c>
      <c r="R2404" s="30">
        <f t="shared" si="1139"/>
        <v>0</v>
      </c>
      <c r="S2404" s="8">
        <f t="shared" si="1140"/>
        <v>0</v>
      </c>
      <c r="T2404" s="122">
        <f t="shared" si="1145"/>
        <v>0.13059999999999999</v>
      </c>
      <c r="U2404" s="121">
        <f t="shared" si="1141"/>
        <v>15</v>
      </c>
      <c r="V2404" s="121">
        <v>252</v>
      </c>
      <c r="W2404" s="120">
        <f t="shared" si="1142"/>
        <v>1.0073332129999999</v>
      </c>
      <c r="X2404" s="113">
        <f t="shared" si="1148"/>
        <v>12.338711959999999</v>
      </c>
      <c r="Y2404" s="113">
        <f t="shared" si="1143"/>
        <v>0</v>
      </c>
      <c r="Z2404" s="125" t="str">
        <f t="shared" si="1146"/>
        <v>J=</v>
      </c>
      <c r="AA2404" s="118">
        <f t="shared" si="1147"/>
        <v>46559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>
        <f t="shared" si="1144"/>
        <v>46550</v>
      </c>
      <c r="B2405" s="113">
        <f t="shared" si="1125"/>
        <v>1696.0903022</v>
      </c>
      <c r="C2405" s="113">
        <f t="shared" si="1126"/>
        <v>1118.26761816</v>
      </c>
      <c r="D2405" s="114">
        <f t="shared" si="1127"/>
        <v>7245.38</v>
      </c>
      <c r="E2405" s="115">
        <f t="shared" si="1104"/>
        <v>7276.54</v>
      </c>
      <c r="F2405" s="116">
        <f t="shared" si="1105"/>
        <v>46497</v>
      </c>
      <c r="G2405" s="117">
        <f t="shared" si="1128"/>
        <v>4.3006716003852752E-3</v>
      </c>
      <c r="H2405" s="118">
        <f t="shared" si="1129"/>
        <v>46559</v>
      </c>
      <c r="I2405" s="118">
        <f t="shared" si="1130"/>
        <v>46559</v>
      </c>
      <c r="J2405" s="119">
        <f t="shared" si="1131"/>
        <v>21</v>
      </c>
      <c r="K2405" s="119">
        <f t="shared" si="1132"/>
        <v>16</v>
      </c>
      <c r="L2405" s="8">
        <f t="shared" si="1133"/>
        <v>1.00327502</v>
      </c>
      <c r="M2405" s="120">
        <f t="shared" si="1134"/>
        <v>1.0043006699999999</v>
      </c>
      <c r="N2405" s="120">
        <f t="shared" si="1135"/>
        <v>1.5000251051140798</v>
      </c>
      <c r="O2405" s="113">
        <f t="shared" si="1136"/>
        <v>1.5049377100000001</v>
      </c>
      <c r="P2405" s="113">
        <f t="shared" si="1137"/>
        <v>1682.9231084400001</v>
      </c>
      <c r="Q2405" s="11">
        <f t="shared" si="1138"/>
        <v>0</v>
      </c>
      <c r="R2405" s="30">
        <f t="shared" si="1139"/>
        <v>0</v>
      </c>
      <c r="S2405" s="8">
        <f t="shared" si="1140"/>
        <v>0</v>
      </c>
      <c r="T2405" s="122">
        <f t="shared" si="1145"/>
        <v>0.13059999999999999</v>
      </c>
      <c r="U2405" s="121">
        <f t="shared" si="1141"/>
        <v>16</v>
      </c>
      <c r="V2405" s="121">
        <v>252</v>
      </c>
      <c r="W2405" s="120">
        <f t="shared" si="1142"/>
        <v>1.007824002</v>
      </c>
      <c r="X2405" s="113">
        <f t="shared" si="1148"/>
        <v>13.16719376</v>
      </c>
      <c r="Y2405" s="113">
        <f t="shared" si="1143"/>
        <v>0</v>
      </c>
      <c r="Z2405" s="125" t="str">
        <f t="shared" si="1146"/>
        <v>J=</v>
      </c>
      <c r="AA2405" s="118">
        <f t="shared" si="1147"/>
        <v>46559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>
        <f t="shared" si="1144"/>
        <v>46551</v>
      </c>
      <c r="B2406" s="113">
        <f t="shared" si="1125"/>
        <v>1696.0903022</v>
      </c>
      <c r="C2406" s="113">
        <f t="shared" si="1126"/>
        <v>1118.26761816</v>
      </c>
      <c r="D2406" s="114">
        <f t="shared" si="1127"/>
        <v>7245.38</v>
      </c>
      <c r="E2406" s="115">
        <f t="shared" si="1104"/>
        <v>7276.54</v>
      </c>
      <c r="F2406" s="116">
        <f t="shared" si="1105"/>
        <v>46497</v>
      </c>
      <c r="G2406" s="117">
        <f t="shared" si="1128"/>
        <v>4.3006716003852752E-3</v>
      </c>
      <c r="H2406" s="118">
        <f t="shared" si="1129"/>
        <v>46559</v>
      </c>
      <c r="I2406" s="118">
        <f t="shared" si="1130"/>
        <v>46559</v>
      </c>
      <c r="J2406" s="119">
        <f t="shared" si="1131"/>
        <v>21</v>
      </c>
      <c r="K2406" s="119">
        <f t="shared" si="1132"/>
        <v>16</v>
      </c>
      <c r="L2406" s="8">
        <f t="shared" si="1133"/>
        <v>1.00327502</v>
      </c>
      <c r="M2406" s="120">
        <f t="shared" si="1134"/>
        <v>1.0043006699999999</v>
      </c>
      <c r="N2406" s="120">
        <f t="shared" si="1135"/>
        <v>1.5000251051140798</v>
      </c>
      <c r="O2406" s="113">
        <f t="shared" si="1136"/>
        <v>1.5049377100000001</v>
      </c>
      <c r="P2406" s="113">
        <f t="shared" si="1137"/>
        <v>1682.9231084400001</v>
      </c>
      <c r="Q2406" s="11">
        <f t="shared" si="1138"/>
        <v>0</v>
      </c>
      <c r="R2406" s="30">
        <f t="shared" si="1139"/>
        <v>0</v>
      </c>
      <c r="S2406" s="8">
        <f t="shared" si="1140"/>
        <v>0</v>
      </c>
      <c r="T2406" s="122">
        <f t="shared" si="1145"/>
        <v>0.13059999999999999</v>
      </c>
      <c r="U2406" s="121">
        <f t="shared" si="1141"/>
        <v>16</v>
      </c>
      <c r="V2406" s="121">
        <v>252</v>
      </c>
      <c r="W2406" s="120">
        <f t="shared" si="1142"/>
        <v>1.007824002</v>
      </c>
      <c r="X2406" s="113">
        <f t="shared" si="1148"/>
        <v>13.16719376</v>
      </c>
      <c r="Y2406" s="113">
        <f t="shared" si="1143"/>
        <v>0</v>
      </c>
      <c r="Z2406" s="125" t="str">
        <f t="shared" si="1146"/>
        <v>J=</v>
      </c>
      <c r="AA2406" s="118">
        <f t="shared" si="1147"/>
        <v>46559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>
        <f t="shared" si="1144"/>
        <v>46552</v>
      </c>
      <c r="B2407" s="113">
        <f t="shared" si="1125"/>
        <v>1696.0903022</v>
      </c>
      <c r="C2407" s="113">
        <f t="shared" si="1126"/>
        <v>1118.26761816</v>
      </c>
      <c r="D2407" s="114">
        <f t="shared" si="1127"/>
        <v>7245.38</v>
      </c>
      <c r="E2407" s="115">
        <f t="shared" si="1104"/>
        <v>7276.54</v>
      </c>
      <c r="F2407" s="116">
        <f t="shared" si="1105"/>
        <v>46497</v>
      </c>
      <c r="G2407" s="117">
        <f t="shared" si="1128"/>
        <v>4.3006716003852752E-3</v>
      </c>
      <c r="H2407" s="118">
        <f t="shared" si="1129"/>
        <v>46559</v>
      </c>
      <c r="I2407" s="118">
        <f t="shared" si="1130"/>
        <v>46559</v>
      </c>
      <c r="J2407" s="119">
        <f t="shared" si="1131"/>
        <v>21</v>
      </c>
      <c r="K2407" s="119">
        <f t="shared" si="1132"/>
        <v>16</v>
      </c>
      <c r="L2407" s="8">
        <f t="shared" si="1133"/>
        <v>1.00327502</v>
      </c>
      <c r="M2407" s="120">
        <f t="shared" si="1134"/>
        <v>1.0043006699999999</v>
      </c>
      <c r="N2407" s="120">
        <f t="shared" si="1135"/>
        <v>1.5000251051140798</v>
      </c>
      <c r="O2407" s="113">
        <f t="shared" si="1136"/>
        <v>1.5049377100000001</v>
      </c>
      <c r="P2407" s="113">
        <f t="shared" si="1137"/>
        <v>1682.9231084400001</v>
      </c>
      <c r="Q2407" s="11">
        <f t="shared" si="1138"/>
        <v>0</v>
      </c>
      <c r="R2407" s="30">
        <f t="shared" si="1139"/>
        <v>0</v>
      </c>
      <c r="S2407" s="8">
        <f t="shared" si="1140"/>
        <v>0</v>
      </c>
      <c r="T2407" s="122">
        <f t="shared" si="1145"/>
        <v>0.13059999999999999</v>
      </c>
      <c r="U2407" s="121">
        <f t="shared" si="1141"/>
        <v>16</v>
      </c>
      <c r="V2407" s="121">
        <v>252</v>
      </c>
      <c r="W2407" s="120">
        <f t="shared" si="1142"/>
        <v>1.007824002</v>
      </c>
      <c r="X2407" s="113">
        <f t="shared" si="1148"/>
        <v>13.16719376</v>
      </c>
      <c r="Y2407" s="113">
        <f t="shared" si="1143"/>
        <v>0</v>
      </c>
      <c r="Z2407" s="125" t="str">
        <f t="shared" si="1146"/>
        <v>J=</v>
      </c>
      <c r="AA2407" s="118">
        <f t="shared" si="1147"/>
        <v>46559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>
        <f t="shared" si="1144"/>
        <v>46553</v>
      </c>
      <c r="B2408" s="113">
        <f t="shared" si="1125"/>
        <v>1697.2634813300001</v>
      </c>
      <c r="C2408" s="113">
        <f t="shared" si="1126"/>
        <v>1118.26761816</v>
      </c>
      <c r="D2408" s="114">
        <f t="shared" si="1127"/>
        <v>7245.38</v>
      </c>
      <c r="E2408" s="115">
        <f t="shared" si="1104"/>
        <v>7276.54</v>
      </c>
      <c r="F2408" s="116">
        <f t="shared" si="1105"/>
        <v>46497</v>
      </c>
      <c r="G2408" s="117">
        <f t="shared" si="1128"/>
        <v>4.3006716003852752E-3</v>
      </c>
      <c r="H2408" s="118">
        <f t="shared" si="1129"/>
        <v>46559</v>
      </c>
      <c r="I2408" s="118">
        <f t="shared" si="1130"/>
        <v>46559</v>
      </c>
      <c r="J2408" s="119">
        <f t="shared" si="1131"/>
        <v>21</v>
      </c>
      <c r="K2408" s="119">
        <f t="shared" si="1132"/>
        <v>17</v>
      </c>
      <c r="L2408" s="8">
        <f t="shared" si="1133"/>
        <v>1.0034800699999999</v>
      </c>
      <c r="M2408" s="120">
        <f t="shared" si="1134"/>
        <v>1.0043006699999999</v>
      </c>
      <c r="N2408" s="120">
        <f t="shared" si="1135"/>
        <v>1.5000251051140798</v>
      </c>
      <c r="O2408" s="113">
        <f t="shared" si="1136"/>
        <v>1.50524529</v>
      </c>
      <c r="P2408" s="113">
        <f t="shared" si="1137"/>
        <v>1683.26706519</v>
      </c>
      <c r="Q2408" s="11">
        <f t="shared" si="1138"/>
        <v>0</v>
      </c>
      <c r="R2408" s="30">
        <f t="shared" si="1139"/>
        <v>0</v>
      </c>
      <c r="S2408" s="8">
        <f t="shared" si="1140"/>
        <v>0</v>
      </c>
      <c r="T2408" s="122">
        <f t="shared" si="1145"/>
        <v>0.13059999999999999</v>
      </c>
      <c r="U2408" s="121">
        <f t="shared" si="1141"/>
        <v>17</v>
      </c>
      <c r="V2408" s="121">
        <v>252</v>
      </c>
      <c r="W2408" s="120">
        <f t="shared" si="1142"/>
        <v>1.0083150299999999</v>
      </c>
      <c r="X2408" s="113">
        <f t="shared" si="1148"/>
        <v>13.996416139999999</v>
      </c>
      <c r="Y2408" s="113">
        <f t="shared" si="1143"/>
        <v>0</v>
      </c>
      <c r="Z2408" s="125" t="str">
        <f t="shared" si="1146"/>
        <v>J=</v>
      </c>
      <c r="AA2408" s="118">
        <f t="shared" si="1147"/>
        <v>46559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>
        <f t="shared" si="1144"/>
        <v>46554</v>
      </c>
      <c r="B2409" s="113">
        <f t="shared" si="1125"/>
        <v>1698.43745704</v>
      </c>
      <c r="C2409" s="113">
        <f t="shared" si="1126"/>
        <v>1118.26761816</v>
      </c>
      <c r="D2409" s="114">
        <f t="shared" si="1127"/>
        <v>7245.38</v>
      </c>
      <c r="E2409" s="115">
        <f t="shared" si="1104"/>
        <v>7276.54</v>
      </c>
      <c r="F2409" s="116">
        <f t="shared" si="1105"/>
        <v>46497</v>
      </c>
      <c r="G2409" s="117">
        <f t="shared" si="1128"/>
        <v>4.3006716003852752E-3</v>
      </c>
      <c r="H2409" s="118">
        <f t="shared" si="1129"/>
        <v>46559</v>
      </c>
      <c r="I2409" s="118">
        <f t="shared" si="1130"/>
        <v>46559</v>
      </c>
      <c r="J2409" s="119">
        <f t="shared" si="1131"/>
        <v>21</v>
      </c>
      <c r="K2409" s="119">
        <f t="shared" si="1132"/>
        <v>18</v>
      </c>
      <c r="L2409" s="8">
        <f t="shared" si="1133"/>
        <v>1.0036851499999999</v>
      </c>
      <c r="M2409" s="120">
        <f t="shared" si="1134"/>
        <v>1.0043006699999999</v>
      </c>
      <c r="N2409" s="120">
        <f t="shared" si="1135"/>
        <v>1.5000251051140798</v>
      </c>
      <c r="O2409" s="113">
        <f t="shared" si="1136"/>
        <v>1.50555292</v>
      </c>
      <c r="P2409" s="113">
        <f t="shared" si="1137"/>
        <v>1683.61107786</v>
      </c>
      <c r="Q2409" s="11">
        <f t="shared" si="1138"/>
        <v>0</v>
      </c>
      <c r="R2409" s="30">
        <f t="shared" si="1139"/>
        <v>0</v>
      </c>
      <c r="S2409" s="8">
        <f t="shared" si="1140"/>
        <v>0</v>
      </c>
      <c r="T2409" s="122">
        <f t="shared" si="1145"/>
        <v>0.13059999999999999</v>
      </c>
      <c r="U2409" s="121">
        <f t="shared" si="1141"/>
        <v>18</v>
      </c>
      <c r="V2409" s="121">
        <v>252</v>
      </c>
      <c r="W2409" s="120">
        <f t="shared" si="1142"/>
        <v>1.008806297</v>
      </c>
      <c r="X2409" s="113">
        <f t="shared" si="1148"/>
        <v>14.82637918</v>
      </c>
      <c r="Y2409" s="113">
        <f t="shared" si="1143"/>
        <v>0</v>
      </c>
      <c r="Z2409" s="125" t="str">
        <f t="shared" si="1146"/>
        <v>J=</v>
      </c>
      <c r="AA2409" s="118">
        <f t="shared" si="1147"/>
        <v>46559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>
        <f t="shared" si="1144"/>
        <v>46555</v>
      </c>
      <c r="B2410" s="113">
        <f t="shared" si="1125"/>
        <v>1699.6122522199998</v>
      </c>
      <c r="C2410" s="113">
        <f t="shared" si="1126"/>
        <v>1118.26761816</v>
      </c>
      <c r="D2410" s="114">
        <f t="shared" si="1127"/>
        <v>7245.38</v>
      </c>
      <c r="E2410" s="115">
        <f t="shared" ref="E2410:E2473" si="1149">IF($K2410=1,VLOOKUP($A2409,$AO$10:$AS$131,4),E2409)</f>
        <v>7276.54</v>
      </c>
      <c r="F2410" s="116">
        <f t="shared" ref="F2410:F2473" si="1150">IF($K2410=1,VLOOKUP($A2409,$AO$10:$AS$131,5),F2409)</f>
        <v>46497</v>
      </c>
      <c r="G2410" s="117">
        <f t="shared" si="1128"/>
        <v>4.3006716003852752E-3</v>
      </c>
      <c r="H2410" s="118">
        <f t="shared" si="1129"/>
        <v>46559</v>
      </c>
      <c r="I2410" s="118">
        <f t="shared" si="1130"/>
        <v>46559</v>
      </c>
      <c r="J2410" s="119">
        <f t="shared" si="1131"/>
        <v>21</v>
      </c>
      <c r="K2410" s="119">
        <f t="shared" si="1132"/>
        <v>19</v>
      </c>
      <c r="L2410" s="8">
        <f t="shared" si="1133"/>
        <v>1.00389028</v>
      </c>
      <c r="M2410" s="120">
        <f t="shared" si="1134"/>
        <v>1.0043006699999999</v>
      </c>
      <c r="N2410" s="120">
        <f t="shared" si="1135"/>
        <v>1.5000251051140798</v>
      </c>
      <c r="O2410" s="113">
        <f t="shared" si="1136"/>
        <v>1.50586062</v>
      </c>
      <c r="P2410" s="113">
        <f t="shared" si="1137"/>
        <v>1683.9551687999999</v>
      </c>
      <c r="Q2410" s="11">
        <f t="shared" si="1138"/>
        <v>0</v>
      </c>
      <c r="R2410" s="30">
        <f t="shared" si="1139"/>
        <v>0</v>
      </c>
      <c r="S2410" s="8">
        <f t="shared" si="1140"/>
        <v>0</v>
      </c>
      <c r="T2410" s="122">
        <f t="shared" si="1145"/>
        <v>0.13059999999999999</v>
      </c>
      <c r="U2410" s="121">
        <f t="shared" si="1141"/>
        <v>19</v>
      </c>
      <c r="V2410" s="121">
        <v>252</v>
      </c>
      <c r="W2410" s="120">
        <f t="shared" si="1142"/>
        <v>1.0092978029999999</v>
      </c>
      <c r="X2410" s="113">
        <f t="shared" si="1148"/>
        <v>15.657083419999999</v>
      </c>
      <c r="Y2410" s="113">
        <f t="shared" si="1143"/>
        <v>0</v>
      </c>
      <c r="Z2410" s="125" t="str">
        <f t="shared" si="1146"/>
        <v>J=</v>
      </c>
      <c r="AA2410" s="118">
        <f t="shared" si="1147"/>
        <v>46559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>
        <f t="shared" si="1144"/>
        <v>46556</v>
      </c>
      <c r="B2411" s="113">
        <f t="shared" si="1125"/>
        <v>1700.7878576399999</v>
      </c>
      <c r="C2411" s="113">
        <f t="shared" si="1126"/>
        <v>1118.26761816</v>
      </c>
      <c r="D2411" s="114">
        <f t="shared" si="1127"/>
        <v>7245.38</v>
      </c>
      <c r="E2411" s="115">
        <f t="shared" si="1149"/>
        <v>7276.54</v>
      </c>
      <c r="F2411" s="116">
        <f t="shared" si="1150"/>
        <v>46497</v>
      </c>
      <c r="G2411" s="117">
        <f t="shared" si="1128"/>
        <v>4.3006716003852752E-3</v>
      </c>
      <c r="H2411" s="118">
        <f t="shared" si="1129"/>
        <v>46559</v>
      </c>
      <c r="I2411" s="118">
        <f t="shared" si="1130"/>
        <v>46559</v>
      </c>
      <c r="J2411" s="119">
        <f t="shared" si="1131"/>
        <v>21</v>
      </c>
      <c r="K2411" s="119">
        <f t="shared" si="1132"/>
        <v>20</v>
      </c>
      <c r="L2411" s="8">
        <f t="shared" si="1133"/>
        <v>1.0040954499999999</v>
      </c>
      <c r="M2411" s="120">
        <f t="shared" si="1134"/>
        <v>1.0043006699999999</v>
      </c>
      <c r="N2411" s="120">
        <f t="shared" si="1135"/>
        <v>1.5000251051140798</v>
      </c>
      <c r="O2411" s="113">
        <f t="shared" si="1136"/>
        <v>1.5061683800000001</v>
      </c>
      <c r="P2411" s="113">
        <f t="shared" si="1137"/>
        <v>1684.2993268499999</v>
      </c>
      <c r="Q2411" s="11">
        <f t="shared" si="1138"/>
        <v>0</v>
      </c>
      <c r="R2411" s="30">
        <f t="shared" si="1139"/>
        <v>0</v>
      </c>
      <c r="S2411" s="8">
        <f t="shared" si="1140"/>
        <v>0</v>
      </c>
      <c r="T2411" s="122">
        <f t="shared" si="1145"/>
        <v>0.13059999999999999</v>
      </c>
      <c r="U2411" s="121">
        <f t="shared" si="1141"/>
        <v>20</v>
      </c>
      <c r="V2411" s="121">
        <v>252</v>
      </c>
      <c r="W2411" s="120">
        <f t="shared" si="1142"/>
        <v>1.009789549</v>
      </c>
      <c r="X2411" s="113">
        <f t="shared" si="1148"/>
        <v>16.488530789999999</v>
      </c>
      <c r="Y2411" s="113">
        <f t="shared" si="1143"/>
        <v>0</v>
      </c>
      <c r="Z2411" s="125" t="str">
        <f t="shared" si="1146"/>
        <v>J=</v>
      </c>
      <c r="AA2411" s="118">
        <f t="shared" si="1147"/>
        <v>46559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>
        <f t="shared" si="1144"/>
        <v>46557</v>
      </c>
      <c r="B2412" s="113">
        <f t="shared" si="1125"/>
        <v>1701.9642832400002</v>
      </c>
      <c r="C2412" s="113">
        <f t="shared" si="1126"/>
        <v>1118.26761816</v>
      </c>
      <c r="D2412" s="114">
        <f t="shared" si="1127"/>
        <v>7245.38</v>
      </c>
      <c r="E2412" s="115">
        <f t="shared" si="1149"/>
        <v>7276.54</v>
      </c>
      <c r="F2412" s="116">
        <f t="shared" si="1150"/>
        <v>46497</v>
      </c>
      <c r="G2412" s="117">
        <f t="shared" si="1128"/>
        <v>4.3006716003852752E-3</v>
      </c>
      <c r="H2412" s="118">
        <f t="shared" si="1129"/>
        <v>46559</v>
      </c>
      <c r="I2412" s="118">
        <f t="shared" si="1130"/>
        <v>46559</v>
      </c>
      <c r="J2412" s="119">
        <f t="shared" si="1131"/>
        <v>21</v>
      </c>
      <c r="K2412" s="119">
        <f t="shared" si="1132"/>
        <v>21</v>
      </c>
      <c r="L2412" s="8">
        <f t="shared" si="1133"/>
        <v>1.0043006699999999</v>
      </c>
      <c r="M2412" s="120">
        <f t="shared" si="1134"/>
        <v>1.0043006699999999</v>
      </c>
      <c r="N2412" s="120">
        <f t="shared" si="1135"/>
        <v>1.5000251051140798</v>
      </c>
      <c r="O2412" s="113">
        <f t="shared" si="1136"/>
        <v>1.50647621</v>
      </c>
      <c r="P2412" s="113">
        <f t="shared" si="1137"/>
        <v>1684.6435631700001</v>
      </c>
      <c r="Q2412" s="11">
        <f t="shared" si="1138"/>
        <v>0</v>
      </c>
      <c r="R2412" s="30">
        <f t="shared" si="1139"/>
        <v>0</v>
      </c>
      <c r="S2412" s="8">
        <f t="shared" si="1140"/>
        <v>0</v>
      </c>
      <c r="T2412" s="122">
        <f t="shared" si="1145"/>
        <v>0.13059999999999999</v>
      </c>
      <c r="U2412" s="121">
        <f t="shared" si="1141"/>
        <v>21</v>
      </c>
      <c r="V2412" s="121">
        <v>252</v>
      </c>
      <c r="W2412" s="120">
        <f t="shared" si="1142"/>
        <v>1.010281534</v>
      </c>
      <c r="X2412" s="113">
        <f t="shared" si="1148"/>
        <v>17.32072007</v>
      </c>
      <c r="Y2412" s="113">
        <f t="shared" si="1143"/>
        <v>0</v>
      </c>
      <c r="Z2412" s="125" t="str">
        <f t="shared" si="1146"/>
        <v>J=</v>
      </c>
      <c r="AA2412" s="118">
        <f t="shared" si="1147"/>
        <v>46559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>
        <f t="shared" si="1144"/>
        <v>46558</v>
      </c>
      <c r="B2413" s="113">
        <f t="shared" si="1125"/>
        <v>1701.9642832400002</v>
      </c>
      <c r="C2413" s="113">
        <f t="shared" si="1126"/>
        <v>1118.26761816</v>
      </c>
      <c r="D2413" s="114">
        <f t="shared" si="1127"/>
        <v>7245.38</v>
      </c>
      <c r="E2413" s="115">
        <f t="shared" si="1149"/>
        <v>7276.54</v>
      </c>
      <c r="F2413" s="116">
        <f t="shared" si="1150"/>
        <v>46497</v>
      </c>
      <c r="G2413" s="117">
        <f t="shared" si="1128"/>
        <v>4.3006716003852752E-3</v>
      </c>
      <c r="H2413" s="118">
        <f t="shared" si="1129"/>
        <v>46588</v>
      </c>
      <c r="I2413" s="118">
        <f t="shared" si="1130"/>
        <v>46559</v>
      </c>
      <c r="J2413" s="119">
        <f t="shared" si="1131"/>
        <v>21</v>
      </c>
      <c r="K2413" s="119">
        <f t="shared" si="1132"/>
        <v>21</v>
      </c>
      <c r="L2413" s="8">
        <f t="shared" si="1133"/>
        <v>1.0043006699999999</v>
      </c>
      <c r="M2413" s="120">
        <f t="shared" si="1134"/>
        <v>1.0043006699999999</v>
      </c>
      <c r="N2413" s="120">
        <f t="shared" si="1135"/>
        <v>1.5000251051140798</v>
      </c>
      <c r="O2413" s="113">
        <f t="shared" si="1136"/>
        <v>1.50647621</v>
      </c>
      <c r="P2413" s="113">
        <f t="shared" si="1137"/>
        <v>1684.6435631700001</v>
      </c>
      <c r="Q2413" s="11">
        <f t="shared" si="1138"/>
        <v>0</v>
      </c>
      <c r="R2413" s="30">
        <f t="shared" si="1139"/>
        <v>0</v>
      </c>
      <c r="S2413" s="8">
        <f t="shared" si="1140"/>
        <v>0</v>
      </c>
      <c r="T2413" s="122">
        <f t="shared" si="1145"/>
        <v>0.13059999999999999</v>
      </c>
      <c r="U2413" s="121">
        <f t="shared" si="1141"/>
        <v>21</v>
      </c>
      <c r="V2413" s="121">
        <v>252</v>
      </c>
      <c r="W2413" s="120">
        <f t="shared" si="1142"/>
        <v>1.010281534</v>
      </c>
      <c r="X2413" s="113">
        <f t="shared" si="1148"/>
        <v>17.32072007</v>
      </c>
      <c r="Y2413" s="113">
        <f t="shared" si="1143"/>
        <v>0</v>
      </c>
      <c r="Z2413" s="125" t="str">
        <f t="shared" si="1146"/>
        <v>J=</v>
      </c>
      <c r="AA2413" s="118">
        <f t="shared" si="1147"/>
        <v>46559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>
        <f t="shared" si="1144"/>
        <v>46559</v>
      </c>
      <c r="B2414" s="113">
        <f t="shared" si="1125"/>
        <v>1701.9642832400002</v>
      </c>
      <c r="C2414" s="113">
        <f t="shared" si="1126"/>
        <v>1118.26761816</v>
      </c>
      <c r="D2414" s="114">
        <f t="shared" si="1127"/>
        <v>7245.38</v>
      </c>
      <c r="E2414" s="115">
        <f t="shared" si="1149"/>
        <v>7276.54</v>
      </c>
      <c r="F2414" s="116">
        <f t="shared" si="1150"/>
        <v>46497</v>
      </c>
      <c r="G2414" s="117">
        <f t="shared" si="1128"/>
        <v>4.3006716003852752E-3</v>
      </c>
      <c r="H2414" s="118">
        <f t="shared" si="1129"/>
        <v>46588</v>
      </c>
      <c r="I2414" s="118">
        <f t="shared" si="1130"/>
        <v>46559</v>
      </c>
      <c r="J2414" s="119">
        <f t="shared" si="1131"/>
        <v>21</v>
      </c>
      <c r="K2414" s="119">
        <f t="shared" si="1132"/>
        <v>21</v>
      </c>
      <c r="L2414" s="8">
        <f t="shared" si="1133"/>
        <v>1.0043006699999999</v>
      </c>
      <c r="M2414" s="120">
        <f t="shared" si="1134"/>
        <v>1.0043006699999999</v>
      </c>
      <c r="N2414" s="120">
        <f t="shared" si="1135"/>
        <v>1.5000251051140798</v>
      </c>
      <c r="O2414" s="113">
        <f t="shared" si="1136"/>
        <v>1.50647621</v>
      </c>
      <c r="P2414" s="113">
        <f t="shared" si="1137"/>
        <v>1684.6435631700001</v>
      </c>
      <c r="Q2414" s="11">
        <f t="shared" si="1138"/>
        <v>79</v>
      </c>
      <c r="R2414" s="30">
        <f t="shared" si="1139"/>
        <v>0</v>
      </c>
      <c r="S2414" s="8">
        <f t="shared" si="1140"/>
        <v>0</v>
      </c>
      <c r="T2414" s="122">
        <f t="shared" si="1145"/>
        <v>0.13059999999999999</v>
      </c>
      <c r="U2414" s="121">
        <f t="shared" si="1141"/>
        <v>21</v>
      </c>
      <c r="V2414" s="121">
        <v>252</v>
      </c>
      <c r="W2414" s="120">
        <f t="shared" si="1142"/>
        <v>1.010281534</v>
      </c>
      <c r="X2414" s="113">
        <f t="shared" si="1148"/>
        <v>17.32072007</v>
      </c>
      <c r="Y2414" s="113">
        <f t="shared" si="1143"/>
        <v>17.32072007</v>
      </c>
      <c r="Z2414" s="125" t="str">
        <f t="shared" si="1146"/>
        <v>J=</v>
      </c>
      <c r="AA2414" s="118">
        <f t="shared" si="1147"/>
        <v>46559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>
        <f t="shared" si="1144"/>
        <v>46560</v>
      </c>
      <c r="B2415" s="113">
        <f t="shared" si="1125"/>
        <v>1685.8088084399999</v>
      </c>
      <c r="C2415" s="113">
        <f t="shared" si="1126"/>
        <v>1118.26761816</v>
      </c>
      <c r="D2415" s="114">
        <f t="shared" si="1127"/>
        <v>7245.38</v>
      </c>
      <c r="E2415" s="115">
        <f t="shared" si="1149"/>
        <v>7276.54</v>
      </c>
      <c r="F2415" s="116">
        <f t="shared" si="1150"/>
        <v>46528</v>
      </c>
      <c r="G2415" s="117">
        <f t="shared" si="1128"/>
        <v>4.3006716003852752E-3</v>
      </c>
      <c r="H2415" s="118">
        <f t="shared" si="1129"/>
        <v>46588</v>
      </c>
      <c r="I2415" s="118">
        <f t="shared" si="1130"/>
        <v>46588</v>
      </c>
      <c r="J2415" s="119">
        <f t="shared" si="1131"/>
        <v>21</v>
      </c>
      <c r="K2415" s="119">
        <f t="shared" si="1132"/>
        <v>1</v>
      </c>
      <c r="L2415" s="8">
        <f t="shared" si="1133"/>
        <v>1.0002043700000001</v>
      </c>
      <c r="M2415" s="120">
        <f t="shared" si="1134"/>
        <v>1.0043006699999999</v>
      </c>
      <c r="N2415" s="120">
        <f t="shared" si="1135"/>
        <v>1.5064762180828906</v>
      </c>
      <c r="O2415" s="113">
        <f t="shared" si="1136"/>
        <v>1.50678409</v>
      </c>
      <c r="P2415" s="113">
        <f t="shared" si="1137"/>
        <v>1684.9878553999999</v>
      </c>
      <c r="Q2415" s="11">
        <f t="shared" si="1138"/>
        <v>0</v>
      </c>
      <c r="R2415" s="30">
        <f t="shared" si="1139"/>
        <v>0</v>
      </c>
      <c r="S2415" s="8">
        <f t="shared" si="1140"/>
        <v>0</v>
      </c>
      <c r="T2415" s="122">
        <f t="shared" si="1145"/>
        <v>0.13059999999999999</v>
      </c>
      <c r="U2415" s="121">
        <f t="shared" si="1141"/>
        <v>1</v>
      </c>
      <c r="V2415" s="121">
        <v>252</v>
      </c>
      <c r="W2415" s="120">
        <f t="shared" si="1142"/>
        <v>1.000487216</v>
      </c>
      <c r="X2415" s="113">
        <f t="shared" si="1148"/>
        <v>0.82095304000000002</v>
      </c>
      <c r="Y2415" s="113">
        <f t="shared" si="1143"/>
        <v>0</v>
      </c>
      <c r="Z2415" s="125" t="str">
        <f t="shared" si="1146"/>
        <v>J=</v>
      </c>
      <c r="AA2415" s="118">
        <f t="shared" si="1147"/>
        <v>46588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>
        <f t="shared" si="1144"/>
        <v>46561</v>
      </c>
      <c r="B2416" s="113">
        <f t="shared" si="1125"/>
        <v>1686.9748781799999</v>
      </c>
      <c r="C2416" s="113">
        <f t="shared" si="1126"/>
        <v>1118.26761816</v>
      </c>
      <c r="D2416" s="114">
        <f t="shared" si="1127"/>
        <v>7245.38</v>
      </c>
      <c r="E2416" s="115">
        <f t="shared" si="1149"/>
        <v>7276.54</v>
      </c>
      <c r="F2416" s="116">
        <f t="shared" si="1150"/>
        <v>46528</v>
      </c>
      <c r="G2416" s="117">
        <f t="shared" si="1128"/>
        <v>4.3006716003852752E-3</v>
      </c>
      <c r="H2416" s="118">
        <f t="shared" si="1129"/>
        <v>46588</v>
      </c>
      <c r="I2416" s="118">
        <f t="shared" si="1130"/>
        <v>46588</v>
      </c>
      <c r="J2416" s="119">
        <f t="shared" si="1131"/>
        <v>21</v>
      </c>
      <c r="K2416" s="119">
        <f t="shared" si="1132"/>
        <v>2</v>
      </c>
      <c r="L2416" s="8">
        <f t="shared" si="1133"/>
        <v>1.00040879</v>
      </c>
      <c r="M2416" s="120">
        <f t="shared" si="1134"/>
        <v>1.0043006699999999</v>
      </c>
      <c r="N2416" s="120">
        <f t="shared" si="1135"/>
        <v>1.5064762180828906</v>
      </c>
      <c r="O2416" s="113">
        <f t="shared" si="1136"/>
        <v>1.50709205</v>
      </c>
      <c r="P2416" s="113">
        <f t="shared" si="1137"/>
        <v>1685.3322370999999</v>
      </c>
      <c r="Q2416" s="11">
        <f t="shared" si="1138"/>
        <v>0</v>
      </c>
      <c r="R2416" s="30">
        <f t="shared" si="1139"/>
        <v>0</v>
      </c>
      <c r="S2416" s="8">
        <f t="shared" si="1140"/>
        <v>0</v>
      </c>
      <c r="T2416" s="122">
        <f t="shared" si="1145"/>
        <v>0.13059999999999999</v>
      </c>
      <c r="U2416" s="121">
        <f t="shared" si="1141"/>
        <v>2</v>
      </c>
      <c r="V2416" s="121">
        <v>252</v>
      </c>
      <c r="W2416" s="120">
        <f t="shared" si="1142"/>
        <v>1.0009746690000001</v>
      </c>
      <c r="X2416" s="113">
        <f t="shared" si="1148"/>
        <v>1.64264108</v>
      </c>
      <c r="Y2416" s="113">
        <f t="shared" si="1143"/>
        <v>0</v>
      </c>
      <c r="Z2416" s="125" t="str">
        <f t="shared" si="1146"/>
        <v>J=</v>
      </c>
      <c r="AA2416" s="118">
        <f t="shared" si="1147"/>
        <v>46588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>
        <f t="shared" si="1144"/>
        <v>46562</v>
      </c>
      <c r="B2417" s="113">
        <f t="shared" si="1125"/>
        <v>1688.14173916</v>
      </c>
      <c r="C2417" s="113">
        <f t="shared" si="1126"/>
        <v>1118.26761816</v>
      </c>
      <c r="D2417" s="114">
        <f t="shared" si="1127"/>
        <v>7245.38</v>
      </c>
      <c r="E2417" s="115">
        <f t="shared" si="1149"/>
        <v>7276.54</v>
      </c>
      <c r="F2417" s="116">
        <f t="shared" si="1150"/>
        <v>46528</v>
      </c>
      <c r="G2417" s="117">
        <f t="shared" si="1128"/>
        <v>4.3006716003852752E-3</v>
      </c>
      <c r="H2417" s="118">
        <f t="shared" si="1129"/>
        <v>46588</v>
      </c>
      <c r="I2417" s="118">
        <f t="shared" si="1130"/>
        <v>46588</v>
      </c>
      <c r="J2417" s="119">
        <f t="shared" si="1131"/>
        <v>21</v>
      </c>
      <c r="K2417" s="119">
        <f t="shared" si="1132"/>
        <v>3</v>
      </c>
      <c r="L2417" s="8">
        <f t="shared" si="1133"/>
        <v>1.00061325</v>
      </c>
      <c r="M2417" s="120">
        <f t="shared" si="1134"/>
        <v>1.0043006699999999</v>
      </c>
      <c r="N2417" s="120">
        <f t="shared" si="1135"/>
        <v>1.5064762180828906</v>
      </c>
      <c r="O2417" s="113">
        <f t="shared" si="1136"/>
        <v>1.5074000599999999</v>
      </c>
      <c r="P2417" s="113">
        <f t="shared" si="1137"/>
        <v>1685.67667471</v>
      </c>
      <c r="Q2417" s="11">
        <f t="shared" si="1138"/>
        <v>0</v>
      </c>
      <c r="R2417" s="30">
        <f t="shared" si="1139"/>
        <v>0</v>
      </c>
      <c r="S2417" s="8">
        <f t="shared" si="1140"/>
        <v>0</v>
      </c>
      <c r="T2417" s="122">
        <f t="shared" si="1145"/>
        <v>0.13059999999999999</v>
      </c>
      <c r="U2417" s="121">
        <f t="shared" si="1141"/>
        <v>3</v>
      </c>
      <c r="V2417" s="121">
        <v>252</v>
      </c>
      <c r="W2417" s="120">
        <f t="shared" si="1142"/>
        <v>1.001462359</v>
      </c>
      <c r="X2417" s="113">
        <f t="shared" si="1148"/>
        <v>2.4650644499999999</v>
      </c>
      <c r="Y2417" s="113">
        <f t="shared" si="1143"/>
        <v>0</v>
      </c>
      <c r="Z2417" s="125" t="str">
        <f t="shared" si="1146"/>
        <v>J=</v>
      </c>
      <c r="AA2417" s="118">
        <f t="shared" si="1147"/>
        <v>46588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>
        <f t="shared" si="1144"/>
        <v>46563</v>
      </c>
      <c r="B2418" s="113">
        <f t="shared" si="1125"/>
        <v>1689.3094062800001</v>
      </c>
      <c r="C2418" s="113">
        <f t="shared" si="1126"/>
        <v>1118.26761816</v>
      </c>
      <c r="D2418" s="114">
        <f t="shared" si="1127"/>
        <v>7245.38</v>
      </c>
      <c r="E2418" s="115">
        <f t="shared" si="1149"/>
        <v>7276.54</v>
      </c>
      <c r="F2418" s="116">
        <f t="shared" si="1150"/>
        <v>46528</v>
      </c>
      <c r="G2418" s="117">
        <f t="shared" si="1128"/>
        <v>4.3006716003852752E-3</v>
      </c>
      <c r="H2418" s="118">
        <f t="shared" si="1129"/>
        <v>46588</v>
      </c>
      <c r="I2418" s="118">
        <f t="shared" si="1130"/>
        <v>46588</v>
      </c>
      <c r="J2418" s="119">
        <f t="shared" si="1131"/>
        <v>21</v>
      </c>
      <c r="K2418" s="119">
        <f t="shared" si="1132"/>
        <v>4</v>
      </c>
      <c r="L2418" s="8">
        <f t="shared" si="1133"/>
        <v>1.00081775</v>
      </c>
      <c r="M2418" s="120">
        <f t="shared" si="1134"/>
        <v>1.0043006699999999</v>
      </c>
      <c r="N2418" s="120">
        <f t="shared" si="1135"/>
        <v>1.5064762180828906</v>
      </c>
      <c r="O2418" s="113">
        <f t="shared" si="1136"/>
        <v>1.5077081299999999</v>
      </c>
      <c r="P2418" s="113">
        <f t="shared" si="1137"/>
        <v>1686.0211794100001</v>
      </c>
      <c r="Q2418" s="11">
        <f t="shared" si="1138"/>
        <v>0</v>
      </c>
      <c r="R2418" s="30">
        <f t="shared" si="1139"/>
        <v>0</v>
      </c>
      <c r="S2418" s="8">
        <f t="shared" si="1140"/>
        <v>0</v>
      </c>
      <c r="T2418" s="122">
        <f t="shared" si="1145"/>
        <v>0.13059999999999999</v>
      </c>
      <c r="U2418" s="121">
        <f t="shared" si="1141"/>
        <v>4</v>
      </c>
      <c r="V2418" s="121">
        <v>252</v>
      </c>
      <c r="W2418" s="120">
        <f t="shared" si="1142"/>
        <v>1.001950288</v>
      </c>
      <c r="X2418" s="113">
        <f t="shared" si="1148"/>
        <v>3.2882268699999999</v>
      </c>
      <c r="Y2418" s="113">
        <f t="shared" si="1143"/>
        <v>0</v>
      </c>
      <c r="Z2418" s="125" t="str">
        <f t="shared" si="1146"/>
        <v>J=</v>
      </c>
      <c r="AA2418" s="118">
        <f t="shared" si="1147"/>
        <v>46588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>
        <f t="shared" si="1144"/>
        <v>46564</v>
      </c>
      <c r="B2419" s="113">
        <f t="shared" si="1125"/>
        <v>1690.4778877200001</v>
      </c>
      <c r="C2419" s="113">
        <f t="shared" si="1126"/>
        <v>1118.26761816</v>
      </c>
      <c r="D2419" s="114">
        <f t="shared" si="1127"/>
        <v>7245.38</v>
      </c>
      <c r="E2419" s="115">
        <f t="shared" si="1149"/>
        <v>7276.54</v>
      </c>
      <c r="F2419" s="116">
        <f t="shared" si="1150"/>
        <v>46528</v>
      </c>
      <c r="G2419" s="117">
        <f t="shared" si="1128"/>
        <v>4.3006716003852752E-3</v>
      </c>
      <c r="H2419" s="118">
        <f t="shared" si="1129"/>
        <v>46588</v>
      </c>
      <c r="I2419" s="118">
        <f t="shared" si="1130"/>
        <v>46588</v>
      </c>
      <c r="J2419" s="119">
        <f t="shared" si="1131"/>
        <v>21</v>
      </c>
      <c r="K2419" s="119">
        <f t="shared" si="1132"/>
        <v>5</v>
      </c>
      <c r="L2419" s="8">
        <f t="shared" si="1133"/>
        <v>1.0010222900000001</v>
      </c>
      <c r="M2419" s="120">
        <f t="shared" si="1134"/>
        <v>1.0043006699999999</v>
      </c>
      <c r="N2419" s="120">
        <f t="shared" si="1135"/>
        <v>1.5064762180828906</v>
      </c>
      <c r="O2419" s="113">
        <f t="shared" si="1136"/>
        <v>1.5080162699999999</v>
      </c>
      <c r="P2419" s="113">
        <f t="shared" si="1137"/>
        <v>1686.3657623900001</v>
      </c>
      <c r="Q2419" s="11">
        <f t="shared" si="1138"/>
        <v>0</v>
      </c>
      <c r="R2419" s="30">
        <f t="shared" si="1139"/>
        <v>0</v>
      </c>
      <c r="S2419" s="8">
        <f t="shared" si="1140"/>
        <v>0</v>
      </c>
      <c r="T2419" s="122">
        <f t="shared" si="1145"/>
        <v>0.13059999999999999</v>
      </c>
      <c r="U2419" s="121">
        <f t="shared" si="1141"/>
        <v>5</v>
      </c>
      <c r="V2419" s="121">
        <v>252</v>
      </c>
      <c r="W2419" s="120">
        <f t="shared" si="1142"/>
        <v>1.002438454</v>
      </c>
      <c r="X2419" s="113">
        <f t="shared" si="1148"/>
        <v>4.1121253299999996</v>
      </c>
      <c r="Y2419" s="113">
        <f t="shared" si="1143"/>
        <v>0</v>
      </c>
      <c r="Z2419" s="125" t="str">
        <f t="shared" si="1146"/>
        <v>J=</v>
      </c>
      <c r="AA2419" s="118">
        <f t="shared" si="1147"/>
        <v>46588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>
        <f t="shared" si="1144"/>
        <v>46565</v>
      </c>
      <c r="B2420" s="113">
        <f t="shared" si="1125"/>
        <v>1690.4778877200001</v>
      </c>
      <c r="C2420" s="113">
        <f t="shared" si="1126"/>
        <v>1118.26761816</v>
      </c>
      <c r="D2420" s="114">
        <f t="shared" si="1127"/>
        <v>7245.38</v>
      </c>
      <c r="E2420" s="115">
        <f t="shared" si="1149"/>
        <v>7276.54</v>
      </c>
      <c r="F2420" s="116">
        <f t="shared" si="1150"/>
        <v>46528</v>
      </c>
      <c r="G2420" s="117">
        <f t="shared" si="1128"/>
        <v>4.3006716003852752E-3</v>
      </c>
      <c r="H2420" s="118">
        <f t="shared" si="1129"/>
        <v>46588</v>
      </c>
      <c r="I2420" s="118">
        <f t="shared" si="1130"/>
        <v>46588</v>
      </c>
      <c r="J2420" s="119">
        <f t="shared" si="1131"/>
        <v>21</v>
      </c>
      <c r="K2420" s="119">
        <f t="shared" si="1132"/>
        <v>5</v>
      </c>
      <c r="L2420" s="8">
        <f t="shared" si="1133"/>
        <v>1.0010222900000001</v>
      </c>
      <c r="M2420" s="120">
        <f t="shared" si="1134"/>
        <v>1.0043006699999999</v>
      </c>
      <c r="N2420" s="120">
        <f t="shared" si="1135"/>
        <v>1.5064762180828906</v>
      </c>
      <c r="O2420" s="113">
        <f t="shared" si="1136"/>
        <v>1.5080162699999999</v>
      </c>
      <c r="P2420" s="113">
        <f t="shared" si="1137"/>
        <v>1686.3657623900001</v>
      </c>
      <c r="Q2420" s="11">
        <f t="shared" si="1138"/>
        <v>0</v>
      </c>
      <c r="R2420" s="30">
        <f t="shared" si="1139"/>
        <v>0</v>
      </c>
      <c r="S2420" s="8">
        <f t="shared" si="1140"/>
        <v>0</v>
      </c>
      <c r="T2420" s="122">
        <f t="shared" si="1145"/>
        <v>0.13059999999999999</v>
      </c>
      <c r="U2420" s="121">
        <f t="shared" si="1141"/>
        <v>5</v>
      </c>
      <c r="V2420" s="121">
        <v>252</v>
      </c>
      <c r="W2420" s="120">
        <f t="shared" si="1142"/>
        <v>1.002438454</v>
      </c>
      <c r="X2420" s="113">
        <f t="shared" si="1148"/>
        <v>4.1121253299999996</v>
      </c>
      <c r="Y2420" s="113">
        <f t="shared" si="1143"/>
        <v>0</v>
      </c>
      <c r="Z2420" s="125" t="str">
        <f t="shared" si="1146"/>
        <v>J=</v>
      </c>
      <c r="AA2420" s="118">
        <f t="shared" si="1147"/>
        <v>46588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>
        <f t="shared" si="1144"/>
        <v>46566</v>
      </c>
      <c r="B2421" s="113">
        <f t="shared" si="1125"/>
        <v>1690.4778877200001</v>
      </c>
      <c r="C2421" s="113">
        <f t="shared" si="1126"/>
        <v>1118.26761816</v>
      </c>
      <c r="D2421" s="114">
        <f t="shared" si="1127"/>
        <v>7245.38</v>
      </c>
      <c r="E2421" s="115">
        <f t="shared" si="1149"/>
        <v>7276.54</v>
      </c>
      <c r="F2421" s="116">
        <f t="shared" si="1150"/>
        <v>46528</v>
      </c>
      <c r="G2421" s="117">
        <f t="shared" si="1128"/>
        <v>4.3006716003852752E-3</v>
      </c>
      <c r="H2421" s="118">
        <f t="shared" si="1129"/>
        <v>46588</v>
      </c>
      <c r="I2421" s="118">
        <f t="shared" si="1130"/>
        <v>46588</v>
      </c>
      <c r="J2421" s="119">
        <f t="shared" si="1131"/>
        <v>21</v>
      </c>
      <c r="K2421" s="119">
        <f t="shared" si="1132"/>
        <v>5</v>
      </c>
      <c r="L2421" s="8">
        <f t="shared" si="1133"/>
        <v>1.0010222900000001</v>
      </c>
      <c r="M2421" s="120">
        <f t="shared" si="1134"/>
        <v>1.0043006699999999</v>
      </c>
      <c r="N2421" s="120">
        <f t="shared" si="1135"/>
        <v>1.5064762180828906</v>
      </c>
      <c r="O2421" s="113">
        <f t="shared" si="1136"/>
        <v>1.5080162699999999</v>
      </c>
      <c r="P2421" s="113">
        <f t="shared" si="1137"/>
        <v>1686.3657623900001</v>
      </c>
      <c r="Q2421" s="11">
        <f t="shared" si="1138"/>
        <v>0</v>
      </c>
      <c r="R2421" s="30">
        <f t="shared" si="1139"/>
        <v>0</v>
      </c>
      <c r="S2421" s="8">
        <f t="shared" si="1140"/>
        <v>0</v>
      </c>
      <c r="T2421" s="122">
        <f t="shared" si="1145"/>
        <v>0.13059999999999999</v>
      </c>
      <c r="U2421" s="121">
        <f t="shared" si="1141"/>
        <v>5</v>
      </c>
      <c r="V2421" s="121">
        <v>252</v>
      </c>
      <c r="W2421" s="120">
        <f t="shared" si="1142"/>
        <v>1.002438454</v>
      </c>
      <c r="X2421" s="113">
        <f t="shared" si="1148"/>
        <v>4.1121253299999996</v>
      </c>
      <c r="Y2421" s="113">
        <f t="shared" si="1143"/>
        <v>0</v>
      </c>
      <c r="Z2421" s="125" t="str">
        <f t="shared" si="1146"/>
        <v>J=</v>
      </c>
      <c r="AA2421" s="118">
        <f t="shared" si="1147"/>
        <v>46588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>
        <f t="shared" si="1144"/>
        <v>46567</v>
      </c>
      <c r="B2422" s="113">
        <f t="shared" si="1125"/>
        <v>1691.6471838700002</v>
      </c>
      <c r="C2422" s="113">
        <f t="shared" si="1126"/>
        <v>1118.26761816</v>
      </c>
      <c r="D2422" s="114">
        <f t="shared" si="1127"/>
        <v>7245.38</v>
      </c>
      <c r="E2422" s="115">
        <f t="shared" si="1149"/>
        <v>7276.54</v>
      </c>
      <c r="F2422" s="116">
        <f t="shared" si="1150"/>
        <v>46528</v>
      </c>
      <c r="G2422" s="117">
        <f t="shared" si="1128"/>
        <v>4.3006716003852752E-3</v>
      </c>
      <c r="H2422" s="118">
        <f t="shared" si="1129"/>
        <v>46588</v>
      </c>
      <c r="I2422" s="118">
        <f t="shared" si="1130"/>
        <v>46588</v>
      </c>
      <c r="J2422" s="119">
        <f t="shared" si="1131"/>
        <v>21</v>
      </c>
      <c r="K2422" s="119">
        <f t="shared" si="1132"/>
        <v>6</v>
      </c>
      <c r="L2422" s="8">
        <f t="shared" si="1133"/>
        <v>1.0012268799999999</v>
      </c>
      <c r="M2422" s="120">
        <f t="shared" si="1134"/>
        <v>1.0043006699999999</v>
      </c>
      <c r="N2422" s="120">
        <f t="shared" si="1135"/>
        <v>1.5064762180828906</v>
      </c>
      <c r="O2422" s="113">
        <f t="shared" si="1136"/>
        <v>1.50832448</v>
      </c>
      <c r="P2422" s="113">
        <f t="shared" si="1137"/>
        <v>1686.7104236600001</v>
      </c>
      <c r="Q2422" s="11">
        <f t="shared" si="1138"/>
        <v>0</v>
      </c>
      <c r="R2422" s="30">
        <f t="shared" si="1139"/>
        <v>0</v>
      </c>
      <c r="S2422" s="8">
        <f t="shared" si="1140"/>
        <v>0</v>
      </c>
      <c r="T2422" s="122">
        <f t="shared" si="1145"/>
        <v>0.13059999999999999</v>
      </c>
      <c r="U2422" s="121">
        <f t="shared" si="1141"/>
        <v>6</v>
      </c>
      <c r="V2422" s="121">
        <v>252</v>
      </c>
      <c r="W2422" s="120">
        <f t="shared" si="1142"/>
        <v>1.0029268570000001</v>
      </c>
      <c r="X2422" s="113">
        <f t="shared" si="1148"/>
        <v>4.9367602100000001</v>
      </c>
      <c r="Y2422" s="113">
        <f t="shared" si="1143"/>
        <v>0</v>
      </c>
      <c r="Z2422" s="125" t="str">
        <f t="shared" si="1146"/>
        <v>J=</v>
      </c>
      <c r="AA2422" s="118">
        <f t="shared" si="1147"/>
        <v>46588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>
        <f t="shared" si="1144"/>
        <v>46568</v>
      </c>
      <c r="B2423" s="113">
        <f t="shared" si="1125"/>
        <v>1692.81726475</v>
      </c>
      <c r="C2423" s="113">
        <f t="shared" si="1126"/>
        <v>1118.26761816</v>
      </c>
      <c r="D2423" s="114">
        <f t="shared" si="1127"/>
        <v>7245.38</v>
      </c>
      <c r="E2423" s="115">
        <f t="shared" si="1149"/>
        <v>7276.54</v>
      </c>
      <c r="F2423" s="116">
        <f t="shared" si="1150"/>
        <v>46528</v>
      </c>
      <c r="G2423" s="117">
        <f t="shared" si="1128"/>
        <v>4.3006716003852752E-3</v>
      </c>
      <c r="H2423" s="118">
        <f t="shared" si="1129"/>
        <v>46588</v>
      </c>
      <c r="I2423" s="118">
        <f t="shared" si="1130"/>
        <v>46588</v>
      </c>
      <c r="J2423" s="119">
        <f t="shared" si="1131"/>
        <v>21</v>
      </c>
      <c r="K2423" s="119">
        <f t="shared" si="1132"/>
        <v>7</v>
      </c>
      <c r="L2423" s="8">
        <f t="shared" si="1133"/>
        <v>1.0014315</v>
      </c>
      <c r="M2423" s="120">
        <f t="shared" si="1134"/>
        <v>1.0043006699999999</v>
      </c>
      <c r="N2423" s="120">
        <f t="shared" si="1135"/>
        <v>1.5064762180828906</v>
      </c>
      <c r="O2423" s="113">
        <f t="shared" si="1136"/>
        <v>1.50863273</v>
      </c>
      <c r="P2423" s="113">
        <f t="shared" si="1137"/>
        <v>1687.05512965</v>
      </c>
      <c r="Q2423" s="11">
        <f t="shared" si="1138"/>
        <v>0</v>
      </c>
      <c r="R2423" s="30">
        <f t="shared" si="1139"/>
        <v>0</v>
      </c>
      <c r="S2423" s="8">
        <f t="shared" si="1140"/>
        <v>0</v>
      </c>
      <c r="T2423" s="122">
        <f t="shared" si="1145"/>
        <v>0.13059999999999999</v>
      </c>
      <c r="U2423" s="121">
        <f t="shared" si="1141"/>
        <v>7</v>
      </c>
      <c r="V2423" s="121">
        <v>252</v>
      </c>
      <c r="W2423" s="120">
        <f t="shared" si="1142"/>
        <v>1.0034154989999999</v>
      </c>
      <c r="X2423" s="113">
        <f t="shared" si="1148"/>
        <v>5.7621351000000001</v>
      </c>
      <c r="Y2423" s="113">
        <f t="shared" si="1143"/>
        <v>0</v>
      </c>
      <c r="Z2423" s="125" t="str">
        <f t="shared" si="1146"/>
        <v>J=</v>
      </c>
      <c r="AA2423" s="118">
        <f t="shared" si="1147"/>
        <v>46588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>
        <f t="shared" si="1144"/>
        <v>46569</v>
      </c>
      <c r="B2424" s="113">
        <f t="shared" si="1125"/>
        <v>1693.98817394</v>
      </c>
      <c r="C2424" s="113">
        <f t="shared" si="1126"/>
        <v>1118.26761816</v>
      </c>
      <c r="D2424" s="114">
        <f t="shared" si="1127"/>
        <v>7245.38</v>
      </c>
      <c r="E2424" s="115">
        <f t="shared" si="1149"/>
        <v>7276.54</v>
      </c>
      <c r="F2424" s="116">
        <f t="shared" si="1150"/>
        <v>46528</v>
      </c>
      <c r="G2424" s="117">
        <f t="shared" si="1128"/>
        <v>4.3006716003852752E-3</v>
      </c>
      <c r="H2424" s="118">
        <f t="shared" si="1129"/>
        <v>46588</v>
      </c>
      <c r="I2424" s="118">
        <f t="shared" si="1130"/>
        <v>46588</v>
      </c>
      <c r="J2424" s="119">
        <f t="shared" si="1131"/>
        <v>21</v>
      </c>
      <c r="K2424" s="119">
        <f t="shared" si="1132"/>
        <v>8</v>
      </c>
      <c r="L2424" s="8">
        <f t="shared" si="1133"/>
        <v>1.00163617</v>
      </c>
      <c r="M2424" s="120">
        <f t="shared" si="1134"/>
        <v>1.0043006699999999</v>
      </c>
      <c r="N2424" s="120">
        <f t="shared" si="1135"/>
        <v>1.5064762180828906</v>
      </c>
      <c r="O2424" s="113">
        <f t="shared" si="1136"/>
        <v>1.5089410599999999</v>
      </c>
      <c r="P2424" s="113">
        <f t="shared" si="1137"/>
        <v>1687.3999251099999</v>
      </c>
      <c r="Q2424" s="11">
        <f t="shared" si="1138"/>
        <v>0</v>
      </c>
      <c r="R2424" s="30">
        <f t="shared" si="1139"/>
        <v>0</v>
      </c>
      <c r="S2424" s="8">
        <f t="shared" si="1140"/>
        <v>0</v>
      </c>
      <c r="T2424" s="122">
        <f t="shared" si="1145"/>
        <v>0.13059999999999999</v>
      </c>
      <c r="U2424" s="121">
        <f t="shared" si="1141"/>
        <v>8</v>
      </c>
      <c r="V2424" s="121">
        <v>252</v>
      </c>
      <c r="W2424" s="120">
        <f t="shared" si="1142"/>
        <v>1.003904379</v>
      </c>
      <c r="X2424" s="113">
        <f t="shared" si="1148"/>
        <v>6.5882488300000004</v>
      </c>
      <c r="Y2424" s="113">
        <f t="shared" si="1143"/>
        <v>0</v>
      </c>
      <c r="Z2424" s="125" t="str">
        <f t="shared" si="1146"/>
        <v>J=</v>
      </c>
      <c r="AA2424" s="118">
        <f t="shared" si="1147"/>
        <v>46588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>
        <f t="shared" si="1144"/>
        <v>46570</v>
      </c>
      <c r="B2425" s="113">
        <f t="shared" si="1125"/>
        <v>1695.15990055</v>
      </c>
      <c r="C2425" s="113">
        <f t="shared" si="1126"/>
        <v>1118.26761816</v>
      </c>
      <c r="D2425" s="114">
        <f t="shared" si="1127"/>
        <v>7245.38</v>
      </c>
      <c r="E2425" s="115">
        <f t="shared" si="1149"/>
        <v>7276.54</v>
      </c>
      <c r="F2425" s="116">
        <f t="shared" si="1150"/>
        <v>46528</v>
      </c>
      <c r="G2425" s="117">
        <f t="shared" si="1128"/>
        <v>4.3006716003852752E-3</v>
      </c>
      <c r="H2425" s="118">
        <f t="shared" si="1129"/>
        <v>46588</v>
      </c>
      <c r="I2425" s="118">
        <f t="shared" si="1130"/>
        <v>46588</v>
      </c>
      <c r="J2425" s="119">
        <f t="shared" si="1131"/>
        <v>21</v>
      </c>
      <c r="K2425" s="119">
        <f t="shared" si="1132"/>
        <v>9</v>
      </c>
      <c r="L2425" s="8">
        <f t="shared" si="1133"/>
        <v>1.00184088</v>
      </c>
      <c r="M2425" s="120">
        <f t="shared" si="1134"/>
        <v>1.0043006699999999</v>
      </c>
      <c r="N2425" s="120">
        <f t="shared" si="1135"/>
        <v>1.5064762180828906</v>
      </c>
      <c r="O2425" s="113">
        <f t="shared" si="1136"/>
        <v>1.5092494599999999</v>
      </c>
      <c r="P2425" s="113">
        <f t="shared" si="1137"/>
        <v>1687.7447988399999</v>
      </c>
      <c r="Q2425" s="11">
        <f t="shared" si="1138"/>
        <v>0</v>
      </c>
      <c r="R2425" s="30">
        <f t="shared" si="1139"/>
        <v>0</v>
      </c>
      <c r="S2425" s="8">
        <f t="shared" si="1140"/>
        <v>0</v>
      </c>
      <c r="T2425" s="122">
        <f t="shared" si="1145"/>
        <v>0.13059999999999999</v>
      </c>
      <c r="U2425" s="121">
        <f t="shared" si="1141"/>
        <v>9</v>
      </c>
      <c r="V2425" s="121">
        <v>252</v>
      </c>
      <c r="W2425" s="120">
        <f t="shared" si="1142"/>
        <v>1.0043934969999999</v>
      </c>
      <c r="X2425" s="113">
        <f t="shared" si="1148"/>
        <v>7.4151017100000001</v>
      </c>
      <c r="Y2425" s="113">
        <f t="shared" si="1143"/>
        <v>0</v>
      </c>
      <c r="Z2425" s="125" t="str">
        <f t="shared" si="1146"/>
        <v>J=</v>
      </c>
      <c r="AA2425" s="118">
        <f t="shared" si="1147"/>
        <v>46588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>
        <f t="shared" si="1144"/>
        <v>46571</v>
      </c>
      <c r="B2426" s="113">
        <f t="shared" si="1125"/>
        <v>1696.3324224799999</v>
      </c>
      <c r="C2426" s="113">
        <f t="shared" si="1126"/>
        <v>1118.26761816</v>
      </c>
      <c r="D2426" s="114">
        <f t="shared" si="1127"/>
        <v>7245.38</v>
      </c>
      <c r="E2426" s="115">
        <f t="shared" si="1149"/>
        <v>7276.54</v>
      </c>
      <c r="F2426" s="116">
        <f t="shared" si="1150"/>
        <v>46528</v>
      </c>
      <c r="G2426" s="117">
        <f t="shared" si="1128"/>
        <v>4.3006716003852752E-3</v>
      </c>
      <c r="H2426" s="118">
        <f t="shared" si="1129"/>
        <v>46588</v>
      </c>
      <c r="I2426" s="118">
        <f t="shared" si="1130"/>
        <v>46588</v>
      </c>
      <c r="J2426" s="119">
        <f t="shared" si="1131"/>
        <v>21</v>
      </c>
      <c r="K2426" s="119">
        <f t="shared" si="1132"/>
        <v>10</v>
      </c>
      <c r="L2426" s="8">
        <f t="shared" si="1133"/>
        <v>1.00204563</v>
      </c>
      <c r="M2426" s="120">
        <f t="shared" si="1134"/>
        <v>1.0043006699999999</v>
      </c>
      <c r="N2426" s="120">
        <f t="shared" si="1135"/>
        <v>1.5064762180828906</v>
      </c>
      <c r="O2426" s="113">
        <f t="shared" si="1136"/>
        <v>1.5095579100000001</v>
      </c>
      <c r="P2426" s="113">
        <f t="shared" si="1137"/>
        <v>1688.08972849</v>
      </c>
      <c r="Q2426" s="11">
        <f t="shared" si="1138"/>
        <v>0</v>
      </c>
      <c r="R2426" s="30">
        <f t="shared" si="1139"/>
        <v>0</v>
      </c>
      <c r="S2426" s="8">
        <f t="shared" si="1140"/>
        <v>0</v>
      </c>
      <c r="T2426" s="122">
        <f t="shared" si="1145"/>
        <v>0.13059999999999999</v>
      </c>
      <c r="U2426" s="121">
        <f t="shared" si="1141"/>
        <v>10</v>
      </c>
      <c r="V2426" s="121">
        <v>252</v>
      </c>
      <c r="W2426" s="120">
        <f t="shared" si="1142"/>
        <v>1.004882853</v>
      </c>
      <c r="X2426" s="113">
        <f t="shared" si="1148"/>
        <v>8.2426939899999994</v>
      </c>
      <c r="Y2426" s="113">
        <f t="shared" si="1143"/>
        <v>0</v>
      </c>
      <c r="Z2426" s="125" t="str">
        <f t="shared" si="1146"/>
        <v>J=</v>
      </c>
      <c r="AA2426" s="118">
        <f t="shared" si="1147"/>
        <v>46588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>
        <f t="shared" si="1144"/>
        <v>46572</v>
      </c>
      <c r="B2427" s="113">
        <f t="shared" si="1125"/>
        <v>1696.3324224799999</v>
      </c>
      <c r="C2427" s="113">
        <f t="shared" si="1126"/>
        <v>1118.26761816</v>
      </c>
      <c r="D2427" s="114">
        <f t="shared" si="1127"/>
        <v>7245.38</v>
      </c>
      <c r="E2427" s="115">
        <f t="shared" si="1149"/>
        <v>7276.54</v>
      </c>
      <c r="F2427" s="116">
        <f t="shared" si="1150"/>
        <v>46528</v>
      </c>
      <c r="G2427" s="117">
        <f t="shared" si="1128"/>
        <v>4.3006716003852752E-3</v>
      </c>
      <c r="H2427" s="118">
        <f t="shared" si="1129"/>
        <v>46588</v>
      </c>
      <c r="I2427" s="118">
        <f t="shared" si="1130"/>
        <v>46588</v>
      </c>
      <c r="J2427" s="119">
        <f t="shared" si="1131"/>
        <v>21</v>
      </c>
      <c r="K2427" s="119">
        <f t="shared" si="1132"/>
        <v>10</v>
      </c>
      <c r="L2427" s="8">
        <f t="shared" si="1133"/>
        <v>1.00204563</v>
      </c>
      <c r="M2427" s="120">
        <f t="shared" si="1134"/>
        <v>1.0043006699999999</v>
      </c>
      <c r="N2427" s="120">
        <f t="shared" si="1135"/>
        <v>1.5064762180828906</v>
      </c>
      <c r="O2427" s="113">
        <f t="shared" si="1136"/>
        <v>1.5095579100000001</v>
      </c>
      <c r="P2427" s="113">
        <f t="shared" si="1137"/>
        <v>1688.08972849</v>
      </c>
      <c r="Q2427" s="11">
        <f t="shared" si="1138"/>
        <v>0</v>
      </c>
      <c r="R2427" s="30">
        <f t="shared" si="1139"/>
        <v>0</v>
      </c>
      <c r="S2427" s="8">
        <f t="shared" si="1140"/>
        <v>0</v>
      </c>
      <c r="T2427" s="122">
        <f t="shared" si="1145"/>
        <v>0.13059999999999999</v>
      </c>
      <c r="U2427" s="121">
        <f t="shared" si="1141"/>
        <v>10</v>
      </c>
      <c r="V2427" s="121">
        <v>252</v>
      </c>
      <c r="W2427" s="120">
        <f t="shared" si="1142"/>
        <v>1.004882853</v>
      </c>
      <c r="X2427" s="113">
        <f t="shared" si="1148"/>
        <v>8.2426939899999994</v>
      </c>
      <c r="Y2427" s="113">
        <f t="shared" si="1143"/>
        <v>0</v>
      </c>
      <c r="Z2427" s="125" t="str">
        <f t="shared" si="1146"/>
        <v>J=</v>
      </c>
      <c r="AA2427" s="118">
        <f t="shared" si="1147"/>
        <v>46588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>
        <f t="shared" si="1144"/>
        <v>46573</v>
      </c>
      <c r="B2428" s="113">
        <f t="shared" si="1125"/>
        <v>1696.3324224799999</v>
      </c>
      <c r="C2428" s="113">
        <f t="shared" si="1126"/>
        <v>1118.26761816</v>
      </c>
      <c r="D2428" s="114">
        <f t="shared" si="1127"/>
        <v>7245.38</v>
      </c>
      <c r="E2428" s="115">
        <f t="shared" si="1149"/>
        <v>7276.54</v>
      </c>
      <c r="F2428" s="116">
        <f t="shared" si="1150"/>
        <v>46528</v>
      </c>
      <c r="G2428" s="117">
        <f t="shared" si="1128"/>
        <v>4.3006716003852752E-3</v>
      </c>
      <c r="H2428" s="118">
        <f t="shared" si="1129"/>
        <v>46588</v>
      </c>
      <c r="I2428" s="118">
        <f t="shared" si="1130"/>
        <v>46588</v>
      </c>
      <c r="J2428" s="119">
        <f t="shared" si="1131"/>
        <v>21</v>
      </c>
      <c r="K2428" s="119">
        <f t="shared" si="1132"/>
        <v>10</v>
      </c>
      <c r="L2428" s="8">
        <f t="shared" si="1133"/>
        <v>1.00204563</v>
      </c>
      <c r="M2428" s="120">
        <f t="shared" si="1134"/>
        <v>1.0043006699999999</v>
      </c>
      <c r="N2428" s="120">
        <f t="shared" si="1135"/>
        <v>1.5064762180828906</v>
      </c>
      <c r="O2428" s="113">
        <f t="shared" si="1136"/>
        <v>1.5095579100000001</v>
      </c>
      <c r="P2428" s="113">
        <f t="shared" si="1137"/>
        <v>1688.08972849</v>
      </c>
      <c r="Q2428" s="11">
        <f t="shared" si="1138"/>
        <v>0</v>
      </c>
      <c r="R2428" s="30">
        <f t="shared" si="1139"/>
        <v>0</v>
      </c>
      <c r="S2428" s="8">
        <f t="shared" si="1140"/>
        <v>0</v>
      </c>
      <c r="T2428" s="122">
        <f t="shared" si="1145"/>
        <v>0.13059999999999999</v>
      </c>
      <c r="U2428" s="121">
        <f t="shared" si="1141"/>
        <v>10</v>
      </c>
      <c r="V2428" s="121">
        <v>252</v>
      </c>
      <c r="W2428" s="120">
        <f t="shared" si="1142"/>
        <v>1.004882853</v>
      </c>
      <c r="X2428" s="113">
        <f t="shared" si="1148"/>
        <v>8.2426939899999994</v>
      </c>
      <c r="Y2428" s="113">
        <f t="shared" si="1143"/>
        <v>0</v>
      </c>
      <c r="Z2428" s="125" t="str">
        <f t="shared" si="1146"/>
        <v>J=</v>
      </c>
      <c r="AA2428" s="118">
        <f t="shared" si="1147"/>
        <v>46588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>
        <f t="shared" si="1144"/>
        <v>46574</v>
      </c>
      <c r="B2429" s="113">
        <f t="shared" si="1125"/>
        <v>1697.5057642299998</v>
      </c>
      <c r="C2429" s="113">
        <f t="shared" si="1126"/>
        <v>1118.26761816</v>
      </c>
      <c r="D2429" s="114">
        <f t="shared" si="1127"/>
        <v>7245.38</v>
      </c>
      <c r="E2429" s="115">
        <f t="shared" si="1149"/>
        <v>7276.54</v>
      </c>
      <c r="F2429" s="116">
        <f t="shared" si="1150"/>
        <v>46528</v>
      </c>
      <c r="G2429" s="117">
        <f t="shared" si="1128"/>
        <v>4.3006716003852752E-3</v>
      </c>
      <c r="H2429" s="118">
        <f t="shared" si="1129"/>
        <v>46588</v>
      </c>
      <c r="I2429" s="118">
        <f t="shared" si="1130"/>
        <v>46588</v>
      </c>
      <c r="J2429" s="119">
        <f t="shared" si="1131"/>
        <v>21</v>
      </c>
      <c r="K2429" s="119">
        <f t="shared" si="1132"/>
        <v>11</v>
      </c>
      <c r="L2429" s="8">
        <f t="shared" si="1133"/>
        <v>1.0022504299999999</v>
      </c>
      <c r="M2429" s="120">
        <f t="shared" si="1134"/>
        <v>1.0043006699999999</v>
      </c>
      <c r="N2429" s="120">
        <f t="shared" si="1135"/>
        <v>1.5064762180828906</v>
      </c>
      <c r="O2429" s="113">
        <f t="shared" si="1136"/>
        <v>1.50986643</v>
      </c>
      <c r="P2429" s="113">
        <f t="shared" si="1137"/>
        <v>1688.4347364099999</v>
      </c>
      <c r="Q2429" s="11">
        <f t="shared" si="1138"/>
        <v>0</v>
      </c>
      <c r="R2429" s="30">
        <f t="shared" si="1139"/>
        <v>0</v>
      </c>
      <c r="S2429" s="8">
        <f t="shared" si="1140"/>
        <v>0</v>
      </c>
      <c r="T2429" s="122">
        <f t="shared" si="1145"/>
        <v>0.13059999999999999</v>
      </c>
      <c r="U2429" s="121">
        <f t="shared" si="1141"/>
        <v>11</v>
      </c>
      <c r="V2429" s="121">
        <v>252</v>
      </c>
      <c r="W2429" s="120">
        <f t="shared" si="1142"/>
        <v>1.0053724479999999</v>
      </c>
      <c r="X2429" s="113">
        <f t="shared" si="1148"/>
        <v>9.0710278199999994</v>
      </c>
      <c r="Y2429" s="113">
        <f t="shared" si="1143"/>
        <v>0</v>
      </c>
      <c r="Z2429" s="125" t="str">
        <f t="shared" si="1146"/>
        <v>J=</v>
      </c>
      <c r="AA2429" s="118">
        <f t="shared" si="1147"/>
        <v>46588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>
        <f t="shared" si="1144"/>
        <v>46575</v>
      </c>
      <c r="B2430" s="113">
        <f t="shared" si="1125"/>
        <v>1698.6799019800001</v>
      </c>
      <c r="C2430" s="113">
        <f t="shared" si="1126"/>
        <v>1118.26761816</v>
      </c>
      <c r="D2430" s="114">
        <f t="shared" si="1127"/>
        <v>7245.38</v>
      </c>
      <c r="E2430" s="115">
        <f t="shared" si="1149"/>
        <v>7276.54</v>
      </c>
      <c r="F2430" s="116">
        <f t="shared" si="1150"/>
        <v>46528</v>
      </c>
      <c r="G2430" s="117">
        <f t="shared" si="1128"/>
        <v>4.3006716003852752E-3</v>
      </c>
      <c r="H2430" s="118">
        <f t="shared" si="1129"/>
        <v>46588</v>
      </c>
      <c r="I2430" s="118">
        <f t="shared" si="1130"/>
        <v>46588</v>
      </c>
      <c r="J2430" s="119">
        <f t="shared" si="1131"/>
        <v>21</v>
      </c>
      <c r="K2430" s="119">
        <f t="shared" si="1132"/>
        <v>12</v>
      </c>
      <c r="L2430" s="8">
        <f t="shared" si="1133"/>
        <v>1.0024552600000001</v>
      </c>
      <c r="M2430" s="120">
        <f t="shared" si="1134"/>
        <v>1.0043006699999999</v>
      </c>
      <c r="N2430" s="120">
        <f t="shared" si="1135"/>
        <v>1.5064762180828906</v>
      </c>
      <c r="O2430" s="113">
        <f t="shared" si="1136"/>
        <v>1.510175</v>
      </c>
      <c r="P2430" s="113">
        <f t="shared" si="1137"/>
        <v>1688.7798002500001</v>
      </c>
      <c r="Q2430" s="11">
        <f t="shared" si="1138"/>
        <v>0</v>
      </c>
      <c r="R2430" s="30">
        <f t="shared" si="1139"/>
        <v>0</v>
      </c>
      <c r="S2430" s="8">
        <f t="shared" si="1140"/>
        <v>0</v>
      </c>
      <c r="T2430" s="122">
        <f t="shared" si="1145"/>
        <v>0.13059999999999999</v>
      </c>
      <c r="U2430" s="121">
        <f t="shared" si="1141"/>
        <v>12</v>
      </c>
      <c r="V2430" s="121">
        <v>252</v>
      </c>
      <c r="W2430" s="120">
        <f t="shared" si="1142"/>
        <v>1.005862281</v>
      </c>
      <c r="X2430" s="113">
        <f t="shared" si="1148"/>
        <v>9.9001017299999994</v>
      </c>
      <c r="Y2430" s="113">
        <f t="shared" si="1143"/>
        <v>0</v>
      </c>
      <c r="Z2430" s="125" t="str">
        <f t="shared" si="1146"/>
        <v>J=</v>
      </c>
      <c r="AA2430" s="118">
        <f t="shared" si="1147"/>
        <v>46588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>
        <f t="shared" si="1144"/>
        <v>46576</v>
      </c>
      <c r="B2431" s="113">
        <f t="shared" ref="B2431:B2494" si="1151">(P2431+X2431)</f>
        <v>1699.8548715100001</v>
      </c>
      <c r="C2431" s="113">
        <f t="shared" ref="C2431:C2494" si="1152">TRUNC(IF(Q2430&gt;0,VLOOKUP(A2430,$AD$12:$AE$170,2),C2430),8)</f>
        <v>1118.26761816</v>
      </c>
      <c r="D2431" s="114">
        <f t="shared" ref="D2431:D2494" si="1153">IF(E2431=E2430,D2430,E2430)</f>
        <v>7245.38</v>
      </c>
      <c r="E2431" s="115">
        <f t="shared" si="1149"/>
        <v>7276.54</v>
      </c>
      <c r="F2431" s="116">
        <f t="shared" si="1150"/>
        <v>46528</v>
      </c>
      <c r="G2431" s="117">
        <f t="shared" ref="G2431:G2494" si="1154">(E2431/D2431)-1</f>
        <v>4.3006716003852752E-3</v>
      </c>
      <c r="H2431" s="118">
        <f t="shared" ref="H2431:H2494" si="1155">IF(DAY(A2431)=H$9,VLOOKUP(A2431,AH$118:AN$450,4),H2430)</f>
        <v>46588</v>
      </c>
      <c r="I2431" s="118">
        <f t="shared" ref="I2431:I2494" si="1156">IF(A2431&gt;I2430,H2431,I2430)</f>
        <v>46588</v>
      </c>
      <c r="J2431" s="119">
        <f t="shared" ref="J2431:J2494" si="1157">IF(I2431=I2430,J2430,NETWORKDAYS(I2430,I2431,$AD$176:$AD$502)-1)</f>
        <v>21</v>
      </c>
      <c r="K2431" s="119">
        <f t="shared" ref="K2431:K2494" si="1158">(J2431-(NETWORKDAYS(A2431,I2431,AD$176:AD$502)-1))</f>
        <v>13</v>
      </c>
      <c r="L2431" s="8">
        <f t="shared" ref="L2431:L2494" si="1159">IF(E2431&lt;D2431,1,TRUNC((E2431/D2431)^TRUNC((K2431/J2431),9),8))</f>
        <v>1.0026601399999999</v>
      </c>
      <c r="M2431" s="120">
        <f t="shared" ref="M2431:M2494" si="1160">IF(I2431&gt;I2430,L2430,M2430)</f>
        <v>1.0043006699999999</v>
      </c>
      <c r="N2431" s="120">
        <f t="shared" ref="N2431:N2494" si="1161">IF(I2431&gt;I2430,N2430*M2431,N2430)</f>
        <v>1.5064762180828906</v>
      </c>
      <c r="O2431" s="113">
        <f t="shared" ref="O2431:O2494" si="1162">TRUNC(TRUNC((L2431*N2431),15),8)</f>
        <v>1.5104836500000001</v>
      </c>
      <c r="P2431" s="113">
        <f t="shared" ref="P2431:P2494" si="1163">TRUNC(C2431*O2431,8)</f>
        <v>1689.1249535500001</v>
      </c>
      <c r="Q2431" s="11">
        <f t="shared" ref="Q2431:Q2494" si="1164">IF(VLOOKUP(A2431,AD$10:AK$170,8)=VLOOKUP(A2430,AD$10:AK$170,8),0,VLOOKUP(A2431,AD$10:AK$170,8))</f>
        <v>0</v>
      </c>
      <c r="R2431" s="30">
        <f t="shared" ref="R2431:R2494" si="1165">IF(Q2431&gt;0,VLOOKUP($A2431,$AD$10:$AI$170,6),0)</f>
        <v>0</v>
      </c>
      <c r="S2431" s="8">
        <f t="shared" ref="S2431:S2494" si="1166">IF(R2431&gt;0,TRUNC(R2431*P2431,8),0)</f>
        <v>0</v>
      </c>
      <c r="T2431" s="122">
        <f t="shared" si="1145"/>
        <v>0.13059999999999999</v>
      </c>
      <c r="U2431" s="121">
        <f t="shared" ref="U2431:U2494" si="1167">IF(Q2430&gt;0,1,IF(K2431=K2430,U2430,U2430+1))</f>
        <v>13</v>
      </c>
      <c r="V2431" s="121">
        <v>252</v>
      </c>
      <c r="W2431" s="120">
        <f t="shared" ref="W2431:W2494" si="1168">ROUND((1+T2431)^TRUNC((U2431/V2431),9),9)</f>
        <v>1.006352353</v>
      </c>
      <c r="X2431" s="113">
        <f t="shared" si="1148"/>
        <v>10.72991796</v>
      </c>
      <c r="Y2431" s="113">
        <f t="shared" ref="Y2431:Y2494" si="1169">IF(Q2431&gt;0,S2431+X2431,0)</f>
        <v>0</v>
      </c>
      <c r="Z2431" s="125" t="str">
        <f t="shared" si="1146"/>
        <v>J=</v>
      </c>
      <c r="AA2431" s="118">
        <f t="shared" si="1147"/>
        <v>46588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>
        <f t="shared" si="1144"/>
        <v>46577</v>
      </c>
      <c r="B2432" s="113">
        <f t="shared" si="1151"/>
        <v>1701.0306506799998</v>
      </c>
      <c r="C2432" s="113">
        <f t="shared" si="1152"/>
        <v>1118.26761816</v>
      </c>
      <c r="D2432" s="114">
        <f t="shared" si="1153"/>
        <v>7245.38</v>
      </c>
      <c r="E2432" s="115">
        <f t="shared" si="1149"/>
        <v>7276.54</v>
      </c>
      <c r="F2432" s="116">
        <f t="shared" si="1150"/>
        <v>46528</v>
      </c>
      <c r="G2432" s="117">
        <f t="shared" si="1154"/>
        <v>4.3006716003852752E-3</v>
      </c>
      <c r="H2432" s="118">
        <f t="shared" si="1155"/>
        <v>46588</v>
      </c>
      <c r="I2432" s="118">
        <f t="shared" si="1156"/>
        <v>46588</v>
      </c>
      <c r="J2432" s="119">
        <f t="shared" si="1157"/>
        <v>21</v>
      </c>
      <c r="K2432" s="119">
        <f t="shared" si="1158"/>
        <v>14</v>
      </c>
      <c r="L2432" s="8">
        <f t="shared" si="1159"/>
        <v>1.00286506</v>
      </c>
      <c r="M2432" s="120">
        <f t="shared" si="1160"/>
        <v>1.0043006699999999</v>
      </c>
      <c r="N2432" s="120">
        <f t="shared" si="1161"/>
        <v>1.5064762180828906</v>
      </c>
      <c r="O2432" s="113">
        <f t="shared" si="1162"/>
        <v>1.5107923599999999</v>
      </c>
      <c r="P2432" s="113">
        <f t="shared" si="1163"/>
        <v>1689.4701739499999</v>
      </c>
      <c r="Q2432" s="11">
        <f t="shared" si="1164"/>
        <v>0</v>
      </c>
      <c r="R2432" s="30">
        <f t="shared" si="1165"/>
        <v>0</v>
      </c>
      <c r="S2432" s="8">
        <f t="shared" si="1166"/>
        <v>0</v>
      </c>
      <c r="T2432" s="122">
        <f t="shared" si="1145"/>
        <v>0.13059999999999999</v>
      </c>
      <c r="U2432" s="121">
        <f t="shared" si="1167"/>
        <v>14</v>
      </c>
      <c r="V2432" s="121">
        <v>252</v>
      </c>
      <c r="W2432" s="120">
        <f t="shared" si="1168"/>
        <v>1.0068426640000001</v>
      </c>
      <c r="X2432" s="113">
        <f t="shared" si="1148"/>
        <v>11.56047673</v>
      </c>
      <c r="Y2432" s="113">
        <f t="shared" si="1169"/>
        <v>0</v>
      </c>
      <c r="Z2432" s="125" t="str">
        <f t="shared" si="1146"/>
        <v>J=</v>
      </c>
      <c r="AA2432" s="118">
        <f t="shared" si="1147"/>
        <v>46588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>
        <f t="shared" si="1144"/>
        <v>46578</v>
      </c>
      <c r="B2433" s="113">
        <f t="shared" si="1151"/>
        <v>1702.2072381400001</v>
      </c>
      <c r="C2433" s="113">
        <f t="shared" si="1152"/>
        <v>1118.26761816</v>
      </c>
      <c r="D2433" s="114">
        <f t="shared" si="1153"/>
        <v>7245.38</v>
      </c>
      <c r="E2433" s="115">
        <f t="shared" si="1149"/>
        <v>7276.54</v>
      </c>
      <c r="F2433" s="116">
        <f t="shared" si="1150"/>
        <v>46528</v>
      </c>
      <c r="G2433" s="117">
        <f t="shared" si="1154"/>
        <v>4.3006716003852752E-3</v>
      </c>
      <c r="H2433" s="118">
        <f t="shared" si="1155"/>
        <v>46588</v>
      </c>
      <c r="I2433" s="118">
        <f t="shared" si="1156"/>
        <v>46588</v>
      </c>
      <c r="J2433" s="119">
        <f t="shared" si="1157"/>
        <v>21</v>
      </c>
      <c r="K2433" s="119">
        <f t="shared" si="1158"/>
        <v>15</v>
      </c>
      <c r="L2433" s="8">
        <f t="shared" si="1159"/>
        <v>1.00307002</v>
      </c>
      <c r="M2433" s="120">
        <f t="shared" si="1160"/>
        <v>1.0043006699999999</v>
      </c>
      <c r="N2433" s="120">
        <f t="shared" si="1161"/>
        <v>1.5064762180828906</v>
      </c>
      <c r="O2433" s="113">
        <f t="shared" si="1162"/>
        <v>1.5111011299999999</v>
      </c>
      <c r="P2433" s="113">
        <f t="shared" si="1163"/>
        <v>1689.81546144</v>
      </c>
      <c r="Q2433" s="11">
        <f t="shared" si="1164"/>
        <v>0</v>
      </c>
      <c r="R2433" s="30">
        <f t="shared" si="1165"/>
        <v>0</v>
      </c>
      <c r="S2433" s="8">
        <f t="shared" si="1166"/>
        <v>0</v>
      </c>
      <c r="T2433" s="122">
        <f t="shared" si="1145"/>
        <v>0.13059999999999999</v>
      </c>
      <c r="U2433" s="121">
        <f t="shared" si="1167"/>
        <v>15</v>
      </c>
      <c r="V2433" s="121">
        <v>252</v>
      </c>
      <c r="W2433" s="120">
        <f t="shared" si="1168"/>
        <v>1.0073332129999999</v>
      </c>
      <c r="X2433" s="113">
        <f t="shared" si="1148"/>
        <v>12.391776699999999</v>
      </c>
      <c r="Y2433" s="113">
        <f t="shared" si="1169"/>
        <v>0</v>
      </c>
      <c r="Z2433" s="125" t="str">
        <f t="shared" si="1146"/>
        <v>J=</v>
      </c>
      <c r="AA2433" s="118">
        <f t="shared" si="1147"/>
        <v>46588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>
        <f t="shared" si="1144"/>
        <v>46579</v>
      </c>
      <c r="B2434" s="113">
        <f t="shared" si="1151"/>
        <v>1702.2072381400001</v>
      </c>
      <c r="C2434" s="113">
        <f t="shared" si="1152"/>
        <v>1118.26761816</v>
      </c>
      <c r="D2434" s="114">
        <f t="shared" si="1153"/>
        <v>7245.38</v>
      </c>
      <c r="E2434" s="115">
        <f t="shared" si="1149"/>
        <v>7276.54</v>
      </c>
      <c r="F2434" s="116">
        <f t="shared" si="1150"/>
        <v>46528</v>
      </c>
      <c r="G2434" s="117">
        <f t="shared" si="1154"/>
        <v>4.3006716003852752E-3</v>
      </c>
      <c r="H2434" s="118">
        <f t="shared" si="1155"/>
        <v>46588</v>
      </c>
      <c r="I2434" s="118">
        <f t="shared" si="1156"/>
        <v>46588</v>
      </c>
      <c r="J2434" s="119">
        <f t="shared" si="1157"/>
        <v>21</v>
      </c>
      <c r="K2434" s="119">
        <f t="shared" si="1158"/>
        <v>15</v>
      </c>
      <c r="L2434" s="8">
        <f t="shared" si="1159"/>
        <v>1.00307002</v>
      </c>
      <c r="M2434" s="120">
        <f t="shared" si="1160"/>
        <v>1.0043006699999999</v>
      </c>
      <c r="N2434" s="120">
        <f t="shared" si="1161"/>
        <v>1.5064762180828906</v>
      </c>
      <c r="O2434" s="113">
        <f t="shared" si="1162"/>
        <v>1.5111011299999999</v>
      </c>
      <c r="P2434" s="113">
        <f t="shared" si="1163"/>
        <v>1689.81546144</v>
      </c>
      <c r="Q2434" s="11">
        <f t="shared" si="1164"/>
        <v>0</v>
      </c>
      <c r="R2434" s="30">
        <f t="shared" si="1165"/>
        <v>0</v>
      </c>
      <c r="S2434" s="8">
        <f t="shared" si="1166"/>
        <v>0</v>
      </c>
      <c r="T2434" s="122">
        <f t="shared" si="1145"/>
        <v>0.13059999999999999</v>
      </c>
      <c r="U2434" s="121">
        <f t="shared" si="1167"/>
        <v>15</v>
      </c>
      <c r="V2434" s="121">
        <v>252</v>
      </c>
      <c r="W2434" s="120">
        <f t="shared" si="1168"/>
        <v>1.0073332129999999</v>
      </c>
      <c r="X2434" s="113">
        <f t="shared" si="1148"/>
        <v>12.391776699999999</v>
      </c>
      <c r="Y2434" s="113">
        <f t="shared" si="1169"/>
        <v>0</v>
      </c>
      <c r="Z2434" s="125" t="str">
        <f t="shared" si="1146"/>
        <v>J=</v>
      </c>
      <c r="AA2434" s="118">
        <f t="shared" si="1147"/>
        <v>46588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>
        <f t="shared" si="1144"/>
        <v>46580</v>
      </c>
      <c r="B2435" s="113">
        <f t="shared" si="1151"/>
        <v>1702.2072381400001</v>
      </c>
      <c r="C2435" s="113">
        <f t="shared" si="1152"/>
        <v>1118.26761816</v>
      </c>
      <c r="D2435" s="114">
        <f t="shared" si="1153"/>
        <v>7245.38</v>
      </c>
      <c r="E2435" s="115">
        <f t="shared" si="1149"/>
        <v>7276.54</v>
      </c>
      <c r="F2435" s="116">
        <f t="shared" si="1150"/>
        <v>46528</v>
      </c>
      <c r="G2435" s="117">
        <f t="shared" si="1154"/>
        <v>4.3006716003852752E-3</v>
      </c>
      <c r="H2435" s="118">
        <f t="shared" si="1155"/>
        <v>46588</v>
      </c>
      <c r="I2435" s="118">
        <f t="shared" si="1156"/>
        <v>46588</v>
      </c>
      <c r="J2435" s="119">
        <f t="shared" si="1157"/>
        <v>21</v>
      </c>
      <c r="K2435" s="119">
        <f t="shared" si="1158"/>
        <v>15</v>
      </c>
      <c r="L2435" s="8">
        <f t="shared" si="1159"/>
        <v>1.00307002</v>
      </c>
      <c r="M2435" s="120">
        <f t="shared" si="1160"/>
        <v>1.0043006699999999</v>
      </c>
      <c r="N2435" s="120">
        <f t="shared" si="1161"/>
        <v>1.5064762180828906</v>
      </c>
      <c r="O2435" s="113">
        <f t="shared" si="1162"/>
        <v>1.5111011299999999</v>
      </c>
      <c r="P2435" s="113">
        <f t="shared" si="1163"/>
        <v>1689.81546144</v>
      </c>
      <c r="Q2435" s="11">
        <f t="shared" si="1164"/>
        <v>0</v>
      </c>
      <c r="R2435" s="30">
        <f t="shared" si="1165"/>
        <v>0</v>
      </c>
      <c r="S2435" s="8">
        <f t="shared" si="1166"/>
        <v>0</v>
      </c>
      <c r="T2435" s="122">
        <f t="shared" si="1145"/>
        <v>0.13059999999999999</v>
      </c>
      <c r="U2435" s="121">
        <f t="shared" si="1167"/>
        <v>15</v>
      </c>
      <c r="V2435" s="121">
        <v>252</v>
      </c>
      <c r="W2435" s="120">
        <f t="shared" si="1168"/>
        <v>1.0073332129999999</v>
      </c>
      <c r="X2435" s="113">
        <f t="shared" si="1148"/>
        <v>12.391776699999999</v>
      </c>
      <c r="Y2435" s="113">
        <f t="shared" si="1169"/>
        <v>0</v>
      </c>
      <c r="Z2435" s="125" t="str">
        <f t="shared" si="1146"/>
        <v>J=</v>
      </c>
      <c r="AA2435" s="118">
        <f t="shared" si="1147"/>
        <v>46588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>
        <f t="shared" si="1144"/>
        <v>46581</v>
      </c>
      <c r="B2436" s="113">
        <f t="shared" si="1151"/>
        <v>1703.3846263500002</v>
      </c>
      <c r="C2436" s="113">
        <f t="shared" si="1152"/>
        <v>1118.26761816</v>
      </c>
      <c r="D2436" s="114">
        <f t="shared" si="1153"/>
        <v>7245.38</v>
      </c>
      <c r="E2436" s="115">
        <f t="shared" si="1149"/>
        <v>7276.54</v>
      </c>
      <c r="F2436" s="116">
        <f t="shared" si="1150"/>
        <v>46528</v>
      </c>
      <c r="G2436" s="117">
        <f t="shared" si="1154"/>
        <v>4.3006716003852752E-3</v>
      </c>
      <c r="H2436" s="118">
        <f t="shared" si="1155"/>
        <v>46588</v>
      </c>
      <c r="I2436" s="118">
        <f t="shared" si="1156"/>
        <v>46588</v>
      </c>
      <c r="J2436" s="119">
        <f t="shared" si="1157"/>
        <v>21</v>
      </c>
      <c r="K2436" s="119">
        <f t="shared" si="1158"/>
        <v>16</v>
      </c>
      <c r="L2436" s="8">
        <f t="shared" si="1159"/>
        <v>1.00327502</v>
      </c>
      <c r="M2436" s="120">
        <f t="shared" si="1160"/>
        <v>1.0043006699999999</v>
      </c>
      <c r="N2436" s="120">
        <f t="shared" si="1161"/>
        <v>1.5064762180828906</v>
      </c>
      <c r="O2436" s="113">
        <f t="shared" si="1162"/>
        <v>1.51140995</v>
      </c>
      <c r="P2436" s="113">
        <f t="shared" si="1163"/>
        <v>1690.1608048400001</v>
      </c>
      <c r="Q2436" s="11">
        <f t="shared" si="1164"/>
        <v>0</v>
      </c>
      <c r="R2436" s="30">
        <f t="shared" si="1165"/>
        <v>0</v>
      </c>
      <c r="S2436" s="8">
        <f t="shared" si="1166"/>
        <v>0</v>
      </c>
      <c r="T2436" s="122">
        <f t="shared" si="1145"/>
        <v>0.13059999999999999</v>
      </c>
      <c r="U2436" s="121">
        <f t="shared" si="1167"/>
        <v>16</v>
      </c>
      <c r="V2436" s="121">
        <v>252</v>
      </c>
      <c r="W2436" s="120">
        <f t="shared" si="1168"/>
        <v>1.007824002</v>
      </c>
      <c r="X2436" s="113">
        <f t="shared" si="1148"/>
        <v>13.223821510000001</v>
      </c>
      <c r="Y2436" s="113">
        <f t="shared" si="1169"/>
        <v>0</v>
      </c>
      <c r="Z2436" s="125" t="str">
        <f t="shared" si="1146"/>
        <v>J=</v>
      </c>
      <c r="AA2436" s="118">
        <f t="shared" si="1147"/>
        <v>46588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>
        <f t="shared" si="1144"/>
        <v>46582</v>
      </c>
      <c r="B2437" s="113">
        <f t="shared" si="1151"/>
        <v>1704.5628590600002</v>
      </c>
      <c r="C2437" s="113">
        <f t="shared" si="1152"/>
        <v>1118.26761816</v>
      </c>
      <c r="D2437" s="114">
        <f t="shared" si="1153"/>
        <v>7245.38</v>
      </c>
      <c r="E2437" s="115">
        <f t="shared" si="1149"/>
        <v>7276.54</v>
      </c>
      <c r="F2437" s="116">
        <f t="shared" si="1150"/>
        <v>46528</v>
      </c>
      <c r="G2437" s="117">
        <f t="shared" si="1154"/>
        <v>4.3006716003852752E-3</v>
      </c>
      <c r="H2437" s="118">
        <f t="shared" si="1155"/>
        <v>46588</v>
      </c>
      <c r="I2437" s="118">
        <f t="shared" si="1156"/>
        <v>46588</v>
      </c>
      <c r="J2437" s="119">
        <f t="shared" si="1157"/>
        <v>21</v>
      </c>
      <c r="K2437" s="119">
        <f t="shared" si="1158"/>
        <v>17</v>
      </c>
      <c r="L2437" s="8">
        <f t="shared" si="1159"/>
        <v>1.0034800699999999</v>
      </c>
      <c r="M2437" s="120">
        <f t="shared" si="1160"/>
        <v>1.0043006699999999</v>
      </c>
      <c r="N2437" s="120">
        <f t="shared" si="1161"/>
        <v>1.5064762180828906</v>
      </c>
      <c r="O2437" s="113">
        <f t="shared" si="1162"/>
        <v>1.51171886</v>
      </c>
      <c r="P2437" s="113">
        <f t="shared" si="1163"/>
        <v>1690.5062488900001</v>
      </c>
      <c r="Q2437" s="11">
        <f t="shared" si="1164"/>
        <v>0</v>
      </c>
      <c r="R2437" s="30">
        <f t="shared" si="1165"/>
        <v>0</v>
      </c>
      <c r="S2437" s="8">
        <f t="shared" si="1166"/>
        <v>0</v>
      </c>
      <c r="T2437" s="122">
        <f t="shared" si="1145"/>
        <v>0.13059999999999999</v>
      </c>
      <c r="U2437" s="121">
        <f t="shared" si="1167"/>
        <v>17</v>
      </c>
      <c r="V2437" s="121">
        <v>252</v>
      </c>
      <c r="W2437" s="120">
        <f t="shared" si="1168"/>
        <v>1.0083150299999999</v>
      </c>
      <c r="X2437" s="113">
        <f t="shared" si="1148"/>
        <v>14.056610170000001</v>
      </c>
      <c r="Y2437" s="113">
        <f t="shared" si="1169"/>
        <v>0</v>
      </c>
      <c r="Z2437" s="125" t="str">
        <f t="shared" si="1146"/>
        <v>J=</v>
      </c>
      <c r="AA2437" s="118">
        <f t="shared" si="1147"/>
        <v>46588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>
        <f t="shared" si="1144"/>
        <v>46583</v>
      </c>
      <c r="B2438" s="113">
        <f t="shared" si="1151"/>
        <v>1705.7418689699998</v>
      </c>
      <c r="C2438" s="113">
        <f t="shared" si="1152"/>
        <v>1118.26761816</v>
      </c>
      <c r="D2438" s="114">
        <f t="shared" si="1153"/>
        <v>7245.38</v>
      </c>
      <c r="E2438" s="115">
        <f t="shared" si="1149"/>
        <v>7276.54</v>
      </c>
      <c r="F2438" s="116">
        <f t="shared" si="1150"/>
        <v>46528</v>
      </c>
      <c r="G2438" s="117">
        <f t="shared" si="1154"/>
        <v>4.3006716003852752E-3</v>
      </c>
      <c r="H2438" s="118">
        <f t="shared" si="1155"/>
        <v>46588</v>
      </c>
      <c r="I2438" s="118">
        <f t="shared" si="1156"/>
        <v>46588</v>
      </c>
      <c r="J2438" s="119">
        <f t="shared" si="1157"/>
        <v>21</v>
      </c>
      <c r="K2438" s="119">
        <f t="shared" si="1158"/>
        <v>18</v>
      </c>
      <c r="L2438" s="8">
        <f t="shared" si="1159"/>
        <v>1.0036851499999999</v>
      </c>
      <c r="M2438" s="120">
        <f t="shared" si="1160"/>
        <v>1.0043006699999999</v>
      </c>
      <c r="N2438" s="120">
        <f t="shared" si="1161"/>
        <v>1.5064762180828906</v>
      </c>
      <c r="O2438" s="113">
        <f t="shared" si="1162"/>
        <v>1.5120278</v>
      </c>
      <c r="P2438" s="113">
        <f t="shared" si="1163"/>
        <v>1690.8517264899999</v>
      </c>
      <c r="Q2438" s="11">
        <f t="shared" si="1164"/>
        <v>0</v>
      </c>
      <c r="R2438" s="30">
        <f t="shared" si="1165"/>
        <v>0</v>
      </c>
      <c r="S2438" s="8">
        <f t="shared" si="1166"/>
        <v>0</v>
      </c>
      <c r="T2438" s="122">
        <f t="shared" si="1145"/>
        <v>0.13059999999999999</v>
      </c>
      <c r="U2438" s="121">
        <f t="shared" si="1167"/>
        <v>18</v>
      </c>
      <c r="V2438" s="121">
        <v>252</v>
      </c>
      <c r="W2438" s="120">
        <f t="shared" si="1168"/>
        <v>1.008806297</v>
      </c>
      <c r="X2438" s="113">
        <f t="shared" si="1148"/>
        <v>14.89014248</v>
      </c>
      <c r="Y2438" s="113">
        <f t="shared" si="1169"/>
        <v>0</v>
      </c>
      <c r="Z2438" s="125" t="str">
        <f t="shared" si="1146"/>
        <v>J=</v>
      </c>
      <c r="AA2438" s="118">
        <f t="shared" si="1147"/>
        <v>46588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>
        <f t="shared" si="1144"/>
        <v>46584</v>
      </c>
      <c r="B2439" s="113">
        <f t="shared" si="1151"/>
        <v>1706.9217241000001</v>
      </c>
      <c r="C2439" s="113">
        <f t="shared" si="1152"/>
        <v>1118.26761816</v>
      </c>
      <c r="D2439" s="114">
        <f t="shared" si="1153"/>
        <v>7245.38</v>
      </c>
      <c r="E2439" s="115">
        <f t="shared" si="1149"/>
        <v>7276.54</v>
      </c>
      <c r="F2439" s="116">
        <f t="shared" si="1150"/>
        <v>46528</v>
      </c>
      <c r="G2439" s="117">
        <f t="shared" si="1154"/>
        <v>4.3006716003852752E-3</v>
      </c>
      <c r="H2439" s="118">
        <f t="shared" si="1155"/>
        <v>46588</v>
      </c>
      <c r="I2439" s="118">
        <f t="shared" si="1156"/>
        <v>46588</v>
      </c>
      <c r="J2439" s="119">
        <f t="shared" si="1157"/>
        <v>21</v>
      </c>
      <c r="K2439" s="119">
        <f t="shared" si="1158"/>
        <v>19</v>
      </c>
      <c r="L2439" s="8">
        <f t="shared" si="1159"/>
        <v>1.00389028</v>
      </c>
      <c r="M2439" s="120">
        <f t="shared" si="1160"/>
        <v>1.0043006699999999</v>
      </c>
      <c r="N2439" s="120">
        <f t="shared" si="1161"/>
        <v>1.5064762180828906</v>
      </c>
      <c r="O2439" s="113">
        <f t="shared" si="1162"/>
        <v>1.51233683</v>
      </c>
      <c r="P2439" s="113">
        <f t="shared" si="1163"/>
        <v>1691.19730473</v>
      </c>
      <c r="Q2439" s="11">
        <f t="shared" si="1164"/>
        <v>0</v>
      </c>
      <c r="R2439" s="30">
        <f t="shared" si="1165"/>
        <v>0</v>
      </c>
      <c r="S2439" s="8">
        <f t="shared" si="1166"/>
        <v>0</v>
      </c>
      <c r="T2439" s="122">
        <f t="shared" si="1145"/>
        <v>0.13059999999999999</v>
      </c>
      <c r="U2439" s="121">
        <f t="shared" si="1167"/>
        <v>19</v>
      </c>
      <c r="V2439" s="121">
        <v>252</v>
      </c>
      <c r="W2439" s="120">
        <f t="shared" si="1168"/>
        <v>1.0092978029999999</v>
      </c>
      <c r="X2439" s="113">
        <f t="shared" si="1148"/>
        <v>15.72441937</v>
      </c>
      <c r="Y2439" s="113">
        <f t="shared" si="1169"/>
        <v>0</v>
      </c>
      <c r="Z2439" s="125" t="str">
        <f t="shared" si="1146"/>
        <v>J=</v>
      </c>
      <c r="AA2439" s="118">
        <f t="shared" si="1147"/>
        <v>46588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>
        <f t="shared" si="1144"/>
        <v>46585</v>
      </c>
      <c r="B2440" s="113">
        <f t="shared" si="1151"/>
        <v>1708.1023813699999</v>
      </c>
      <c r="C2440" s="113">
        <f t="shared" si="1152"/>
        <v>1118.26761816</v>
      </c>
      <c r="D2440" s="114">
        <f t="shared" si="1153"/>
        <v>7245.38</v>
      </c>
      <c r="E2440" s="115">
        <f t="shared" si="1149"/>
        <v>7276.54</v>
      </c>
      <c r="F2440" s="116">
        <f t="shared" si="1150"/>
        <v>46528</v>
      </c>
      <c r="G2440" s="117">
        <f t="shared" si="1154"/>
        <v>4.3006716003852752E-3</v>
      </c>
      <c r="H2440" s="118">
        <f t="shared" si="1155"/>
        <v>46588</v>
      </c>
      <c r="I2440" s="118">
        <f t="shared" si="1156"/>
        <v>46588</v>
      </c>
      <c r="J2440" s="119">
        <f t="shared" si="1157"/>
        <v>21</v>
      </c>
      <c r="K2440" s="119">
        <f t="shared" si="1158"/>
        <v>20</v>
      </c>
      <c r="L2440" s="8">
        <f t="shared" si="1159"/>
        <v>1.0040954499999999</v>
      </c>
      <c r="M2440" s="120">
        <f t="shared" si="1160"/>
        <v>1.0043006699999999</v>
      </c>
      <c r="N2440" s="120">
        <f t="shared" si="1161"/>
        <v>1.5064762180828906</v>
      </c>
      <c r="O2440" s="113">
        <f t="shared" si="1162"/>
        <v>1.51264591</v>
      </c>
      <c r="P2440" s="113">
        <f t="shared" si="1163"/>
        <v>1691.54293889</v>
      </c>
      <c r="Q2440" s="11">
        <f t="shared" si="1164"/>
        <v>0</v>
      </c>
      <c r="R2440" s="30">
        <f t="shared" si="1165"/>
        <v>0</v>
      </c>
      <c r="S2440" s="8">
        <f t="shared" si="1166"/>
        <v>0</v>
      </c>
      <c r="T2440" s="122">
        <f t="shared" si="1145"/>
        <v>0.13059999999999999</v>
      </c>
      <c r="U2440" s="121">
        <f t="shared" si="1167"/>
        <v>20</v>
      </c>
      <c r="V2440" s="121">
        <v>252</v>
      </c>
      <c r="W2440" s="120">
        <f t="shared" si="1168"/>
        <v>1.009789549</v>
      </c>
      <c r="X2440" s="113">
        <f t="shared" si="1148"/>
        <v>16.559442480000001</v>
      </c>
      <c r="Y2440" s="113">
        <f t="shared" si="1169"/>
        <v>0</v>
      </c>
      <c r="Z2440" s="125" t="str">
        <f t="shared" si="1146"/>
        <v>J=</v>
      </c>
      <c r="AA2440" s="118">
        <f t="shared" si="1147"/>
        <v>46588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>
        <f t="shared" si="1144"/>
        <v>46586</v>
      </c>
      <c r="B2441" s="113">
        <f t="shared" si="1151"/>
        <v>1708.1023813699999</v>
      </c>
      <c r="C2441" s="113">
        <f t="shared" si="1152"/>
        <v>1118.26761816</v>
      </c>
      <c r="D2441" s="114">
        <f t="shared" si="1153"/>
        <v>7245.38</v>
      </c>
      <c r="E2441" s="115">
        <f t="shared" si="1149"/>
        <v>7276.54</v>
      </c>
      <c r="F2441" s="116">
        <f t="shared" si="1150"/>
        <v>46528</v>
      </c>
      <c r="G2441" s="117">
        <f t="shared" si="1154"/>
        <v>4.3006716003852752E-3</v>
      </c>
      <c r="H2441" s="118">
        <f t="shared" si="1155"/>
        <v>46588</v>
      </c>
      <c r="I2441" s="118">
        <f t="shared" si="1156"/>
        <v>46588</v>
      </c>
      <c r="J2441" s="119">
        <f t="shared" si="1157"/>
        <v>21</v>
      </c>
      <c r="K2441" s="119">
        <f t="shared" si="1158"/>
        <v>20</v>
      </c>
      <c r="L2441" s="8">
        <f t="shared" si="1159"/>
        <v>1.0040954499999999</v>
      </c>
      <c r="M2441" s="120">
        <f t="shared" si="1160"/>
        <v>1.0043006699999999</v>
      </c>
      <c r="N2441" s="120">
        <f t="shared" si="1161"/>
        <v>1.5064762180828906</v>
      </c>
      <c r="O2441" s="113">
        <f t="shared" si="1162"/>
        <v>1.51264591</v>
      </c>
      <c r="P2441" s="113">
        <f t="shared" si="1163"/>
        <v>1691.54293889</v>
      </c>
      <c r="Q2441" s="11">
        <f t="shared" si="1164"/>
        <v>0</v>
      </c>
      <c r="R2441" s="30">
        <f t="shared" si="1165"/>
        <v>0</v>
      </c>
      <c r="S2441" s="8">
        <f t="shared" si="1166"/>
        <v>0</v>
      </c>
      <c r="T2441" s="122">
        <f t="shared" si="1145"/>
        <v>0.13059999999999999</v>
      </c>
      <c r="U2441" s="121">
        <f t="shared" si="1167"/>
        <v>20</v>
      </c>
      <c r="V2441" s="121">
        <v>252</v>
      </c>
      <c r="W2441" s="120">
        <f t="shared" si="1168"/>
        <v>1.009789549</v>
      </c>
      <c r="X2441" s="113">
        <f t="shared" si="1148"/>
        <v>16.559442480000001</v>
      </c>
      <c r="Y2441" s="113">
        <f t="shared" si="1169"/>
        <v>0</v>
      </c>
      <c r="Z2441" s="125" t="str">
        <f t="shared" si="1146"/>
        <v>J=</v>
      </c>
      <c r="AA2441" s="118">
        <f t="shared" si="1147"/>
        <v>46588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>
        <f t="shared" si="1144"/>
        <v>46587</v>
      </c>
      <c r="B2442" s="113">
        <f t="shared" si="1151"/>
        <v>1708.1023813699999</v>
      </c>
      <c r="C2442" s="113">
        <f t="shared" si="1152"/>
        <v>1118.26761816</v>
      </c>
      <c r="D2442" s="114">
        <f t="shared" si="1153"/>
        <v>7245.38</v>
      </c>
      <c r="E2442" s="115">
        <f t="shared" si="1149"/>
        <v>7276.54</v>
      </c>
      <c r="F2442" s="116">
        <f t="shared" si="1150"/>
        <v>46528</v>
      </c>
      <c r="G2442" s="117">
        <f t="shared" si="1154"/>
        <v>4.3006716003852752E-3</v>
      </c>
      <c r="H2442" s="118">
        <f t="shared" si="1155"/>
        <v>46588</v>
      </c>
      <c r="I2442" s="118">
        <f t="shared" si="1156"/>
        <v>46588</v>
      </c>
      <c r="J2442" s="119">
        <f t="shared" si="1157"/>
        <v>21</v>
      </c>
      <c r="K2442" s="119">
        <f t="shared" si="1158"/>
        <v>20</v>
      </c>
      <c r="L2442" s="8">
        <f t="shared" si="1159"/>
        <v>1.0040954499999999</v>
      </c>
      <c r="M2442" s="120">
        <f t="shared" si="1160"/>
        <v>1.0043006699999999</v>
      </c>
      <c r="N2442" s="120">
        <f t="shared" si="1161"/>
        <v>1.5064762180828906</v>
      </c>
      <c r="O2442" s="113">
        <f t="shared" si="1162"/>
        <v>1.51264591</v>
      </c>
      <c r="P2442" s="113">
        <f t="shared" si="1163"/>
        <v>1691.54293889</v>
      </c>
      <c r="Q2442" s="11">
        <f t="shared" si="1164"/>
        <v>0</v>
      </c>
      <c r="R2442" s="30">
        <f t="shared" si="1165"/>
        <v>0</v>
      </c>
      <c r="S2442" s="8">
        <f t="shared" si="1166"/>
        <v>0</v>
      </c>
      <c r="T2442" s="122">
        <f t="shared" si="1145"/>
        <v>0.13059999999999999</v>
      </c>
      <c r="U2442" s="121">
        <f t="shared" si="1167"/>
        <v>20</v>
      </c>
      <c r="V2442" s="121">
        <v>252</v>
      </c>
      <c r="W2442" s="120">
        <f t="shared" si="1168"/>
        <v>1.009789549</v>
      </c>
      <c r="X2442" s="113">
        <f t="shared" si="1148"/>
        <v>16.559442480000001</v>
      </c>
      <c r="Y2442" s="113">
        <f t="shared" si="1169"/>
        <v>0</v>
      </c>
      <c r="Z2442" s="125" t="str">
        <f t="shared" si="1146"/>
        <v>J=</v>
      </c>
      <c r="AA2442" s="118">
        <f t="shared" si="1147"/>
        <v>46588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>
        <f t="shared" ref="A2443:A2506" si="1170">(A2442+1)</f>
        <v>46588</v>
      </c>
      <c r="B2443" s="113">
        <f t="shared" si="1151"/>
        <v>1709.28387331</v>
      </c>
      <c r="C2443" s="113">
        <f t="shared" si="1152"/>
        <v>1118.26761816</v>
      </c>
      <c r="D2443" s="114">
        <f t="shared" si="1153"/>
        <v>7245.38</v>
      </c>
      <c r="E2443" s="115">
        <f t="shared" si="1149"/>
        <v>7276.54</v>
      </c>
      <c r="F2443" s="116">
        <f t="shared" si="1150"/>
        <v>46528</v>
      </c>
      <c r="G2443" s="117">
        <f t="shared" si="1154"/>
        <v>4.3006716003852752E-3</v>
      </c>
      <c r="H2443" s="118">
        <f t="shared" si="1155"/>
        <v>46619</v>
      </c>
      <c r="I2443" s="118">
        <f t="shared" si="1156"/>
        <v>46588</v>
      </c>
      <c r="J2443" s="119">
        <f t="shared" si="1157"/>
        <v>21</v>
      </c>
      <c r="K2443" s="119">
        <f t="shared" si="1158"/>
        <v>21</v>
      </c>
      <c r="L2443" s="8">
        <f t="shared" si="1159"/>
        <v>1.0043006699999999</v>
      </c>
      <c r="M2443" s="120">
        <f t="shared" si="1160"/>
        <v>1.0043006699999999</v>
      </c>
      <c r="N2443" s="120">
        <f t="shared" si="1161"/>
        <v>1.5064762180828906</v>
      </c>
      <c r="O2443" s="113">
        <f t="shared" si="1162"/>
        <v>1.5129550700000001</v>
      </c>
      <c r="P2443" s="113">
        <f t="shared" si="1163"/>
        <v>1691.8886625099999</v>
      </c>
      <c r="Q2443" s="11">
        <f t="shared" si="1164"/>
        <v>80</v>
      </c>
      <c r="R2443" s="30">
        <f t="shared" si="1165"/>
        <v>0</v>
      </c>
      <c r="S2443" s="8">
        <f t="shared" si="1166"/>
        <v>0</v>
      </c>
      <c r="T2443" s="122">
        <f t="shared" ref="T2443:T2506" si="1171">(T2442)</f>
        <v>0.13059999999999999</v>
      </c>
      <c r="U2443" s="121">
        <f t="shared" si="1167"/>
        <v>21</v>
      </c>
      <c r="V2443" s="121">
        <v>252</v>
      </c>
      <c r="W2443" s="120">
        <f t="shared" si="1168"/>
        <v>1.010281534</v>
      </c>
      <c r="X2443" s="113">
        <f t="shared" si="1148"/>
        <v>17.395210800000001</v>
      </c>
      <c r="Y2443" s="113">
        <f t="shared" si="1169"/>
        <v>17.395210800000001</v>
      </c>
      <c r="Z2443" s="125" t="str">
        <f t="shared" si="1146"/>
        <v>J=</v>
      </c>
      <c r="AA2443" s="118">
        <f t="shared" si="1147"/>
        <v>46588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>
        <f t="shared" si="1170"/>
        <v>46589</v>
      </c>
      <c r="B2444" s="113">
        <f t="shared" si="1151"/>
        <v>1693.0288408599999</v>
      </c>
      <c r="C2444" s="113">
        <f t="shared" si="1152"/>
        <v>1118.26761816</v>
      </c>
      <c r="D2444" s="114">
        <f t="shared" si="1153"/>
        <v>7245.38</v>
      </c>
      <c r="E2444" s="115">
        <f t="shared" si="1149"/>
        <v>7276.54</v>
      </c>
      <c r="F2444" s="116">
        <f t="shared" si="1150"/>
        <v>46558</v>
      </c>
      <c r="G2444" s="117">
        <f t="shared" si="1154"/>
        <v>4.3006716003852752E-3</v>
      </c>
      <c r="H2444" s="118">
        <f t="shared" si="1155"/>
        <v>46619</v>
      </c>
      <c r="I2444" s="118">
        <f t="shared" si="1156"/>
        <v>46619</v>
      </c>
      <c r="J2444" s="119">
        <f t="shared" si="1157"/>
        <v>23</v>
      </c>
      <c r="K2444" s="119">
        <f t="shared" si="1158"/>
        <v>1</v>
      </c>
      <c r="L2444" s="8">
        <f t="shared" si="1159"/>
        <v>1.0001865999999999</v>
      </c>
      <c r="M2444" s="120">
        <f t="shared" si="1160"/>
        <v>1.0043006699999999</v>
      </c>
      <c r="N2444" s="120">
        <f t="shared" si="1161"/>
        <v>1.5129550751597129</v>
      </c>
      <c r="O2444" s="113">
        <f t="shared" si="1162"/>
        <v>1.51323739</v>
      </c>
      <c r="P2444" s="113">
        <f t="shared" si="1163"/>
        <v>1692.20437182</v>
      </c>
      <c r="Q2444" s="11">
        <f t="shared" si="1164"/>
        <v>0</v>
      </c>
      <c r="R2444" s="30">
        <f t="shared" si="1165"/>
        <v>0</v>
      </c>
      <c r="S2444" s="8">
        <f t="shared" si="1166"/>
        <v>0</v>
      </c>
      <c r="T2444" s="122">
        <f t="shared" si="1171"/>
        <v>0.13059999999999999</v>
      </c>
      <c r="U2444" s="121">
        <f t="shared" si="1167"/>
        <v>1</v>
      </c>
      <c r="V2444" s="121">
        <v>252</v>
      </c>
      <c r="W2444" s="120">
        <f t="shared" si="1168"/>
        <v>1.000487216</v>
      </c>
      <c r="X2444" s="113">
        <f t="shared" si="1148"/>
        <v>0.82446903999999999</v>
      </c>
      <c r="Y2444" s="113">
        <f t="shared" si="1169"/>
        <v>0</v>
      </c>
      <c r="Z2444" s="125" t="str">
        <f t="shared" ref="Z2444:Z2507" si="1172">IF($Q2443&gt;0,VLOOKUP($A2443,$AD$10:$AM$170,9),Z2443)</f>
        <v>J=</v>
      </c>
      <c r="AA2444" s="118">
        <f t="shared" ref="AA2444:AA2507" si="1173">IF($Q2443&gt;0,VLOOKUP($A2443,$AD$10:$AM$170,10),AA2443)</f>
        <v>46619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>
        <f t="shared" si="1170"/>
        <v>46590</v>
      </c>
      <c r="B2445" s="113">
        <f t="shared" si="1151"/>
        <v>1694.1697727599999</v>
      </c>
      <c r="C2445" s="113">
        <f t="shared" si="1152"/>
        <v>1118.26761816</v>
      </c>
      <c r="D2445" s="114">
        <f t="shared" si="1153"/>
        <v>7245.38</v>
      </c>
      <c r="E2445" s="115">
        <f t="shared" si="1149"/>
        <v>7276.54</v>
      </c>
      <c r="F2445" s="116">
        <f t="shared" si="1150"/>
        <v>46558</v>
      </c>
      <c r="G2445" s="117">
        <f t="shared" si="1154"/>
        <v>4.3006716003852752E-3</v>
      </c>
      <c r="H2445" s="118">
        <f t="shared" si="1155"/>
        <v>46619</v>
      </c>
      <c r="I2445" s="118">
        <f t="shared" si="1156"/>
        <v>46619</v>
      </c>
      <c r="J2445" s="119">
        <f t="shared" si="1157"/>
        <v>23</v>
      </c>
      <c r="K2445" s="119">
        <f t="shared" si="1158"/>
        <v>2</v>
      </c>
      <c r="L2445" s="8">
        <f t="shared" si="1159"/>
        <v>1.0003732299999999</v>
      </c>
      <c r="M2445" s="120">
        <f t="shared" si="1160"/>
        <v>1.0043006699999999</v>
      </c>
      <c r="N2445" s="120">
        <f t="shared" si="1161"/>
        <v>1.5129550751597129</v>
      </c>
      <c r="O2445" s="113">
        <f t="shared" si="1162"/>
        <v>1.5135197499999999</v>
      </c>
      <c r="P2445" s="113">
        <f t="shared" si="1163"/>
        <v>1692.5201258699999</v>
      </c>
      <c r="Q2445" s="11">
        <f t="shared" si="1164"/>
        <v>0</v>
      </c>
      <c r="R2445" s="30">
        <f t="shared" si="1165"/>
        <v>0</v>
      </c>
      <c r="S2445" s="8">
        <f t="shared" si="1166"/>
        <v>0</v>
      </c>
      <c r="T2445" s="122">
        <f t="shared" si="1171"/>
        <v>0.13059999999999999</v>
      </c>
      <c r="U2445" s="121">
        <f t="shared" si="1167"/>
        <v>2</v>
      </c>
      <c r="V2445" s="121">
        <v>252</v>
      </c>
      <c r="W2445" s="120">
        <f t="shared" si="1168"/>
        <v>1.0009746690000001</v>
      </c>
      <c r="X2445" s="113">
        <f t="shared" si="1148"/>
        <v>1.6496468900000001</v>
      </c>
      <c r="Y2445" s="113">
        <f t="shared" si="1169"/>
        <v>0</v>
      </c>
      <c r="Z2445" s="125" t="str">
        <f t="shared" si="1172"/>
        <v>J=</v>
      </c>
      <c r="AA2445" s="118">
        <f t="shared" si="1173"/>
        <v>46619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>
        <f t="shared" si="1170"/>
        <v>46591</v>
      </c>
      <c r="B2446" s="113">
        <f t="shared" si="1151"/>
        <v>1695.3115032799999</v>
      </c>
      <c r="C2446" s="113">
        <f t="shared" si="1152"/>
        <v>1118.26761816</v>
      </c>
      <c r="D2446" s="114">
        <f t="shared" si="1153"/>
        <v>7245.38</v>
      </c>
      <c r="E2446" s="115">
        <f t="shared" si="1149"/>
        <v>7276.54</v>
      </c>
      <c r="F2446" s="116">
        <f t="shared" si="1150"/>
        <v>46558</v>
      </c>
      <c r="G2446" s="117">
        <f t="shared" si="1154"/>
        <v>4.3006716003852752E-3</v>
      </c>
      <c r="H2446" s="118">
        <f t="shared" si="1155"/>
        <v>46619</v>
      </c>
      <c r="I2446" s="118">
        <f t="shared" si="1156"/>
        <v>46619</v>
      </c>
      <c r="J2446" s="119">
        <f t="shared" si="1157"/>
        <v>23</v>
      </c>
      <c r="K2446" s="119">
        <f t="shared" si="1158"/>
        <v>3</v>
      </c>
      <c r="L2446" s="8">
        <f t="shared" si="1159"/>
        <v>1.00055991</v>
      </c>
      <c r="M2446" s="120">
        <f t="shared" si="1160"/>
        <v>1.0043006699999999</v>
      </c>
      <c r="N2446" s="120">
        <f t="shared" si="1161"/>
        <v>1.5129550751597129</v>
      </c>
      <c r="O2446" s="113">
        <f t="shared" si="1162"/>
        <v>1.51380219</v>
      </c>
      <c r="P2446" s="113">
        <f t="shared" si="1163"/>
        <v>1692.8359693699999</v>
      </c>
      <c r="Q2446" s="11">
        <f t="shared" si="1164"/>
        <v>0</v>
      </c>
      <c r="R2446" s="30">
        <f t="shared" si="1165"/>
        <v>0</v>
      </c>
      <c r="S2446" s="8">
        <f t="shared" si="1166"/>
        <v>0</v>
      </c>
      <c r="T2446" s="122">
        <f t="shared" si="1171"/>
        <v>0.13059999999999999</v>
      </c>
      <c r="U2446" s="121">
        <f t="shared" si="1167"/>
        <v>3</v>
      </c>
      <c r="V2446" s="121">
        <v>252</v>
      </c>
      <c r="W2446" s="120">
        <f t="shared" si="1168"/>
        <v>1.001462359</v>
      </c>
      <c r="X2446" s="113">
        <f t="shared" si="1148"/>
        <v>2.4755339099999998</v>
      </c>
      <c r="Y2446" s="113">
        <f t="shared" si="1169"/>
        <v>0</v>
      </c>
      <c r="Z2446" s="125" t="str">
        <f t="shared" si="1172"/>
        <v>J=</v>
      </c>
      <c r="AA2446" s="118">
        <f t="shared" si="1173"/>
        <v>46619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>
        <f t="shared" si="1170"/>
        <v>46592</v>
      </c>
      <c r="B2447" s="113">
        <f t="shared" si="1151"/>
        <v>1696.45398015</v>
      </c>
      <c r="C2447" s="113">
        <f t="shared" si="1152"/>
        <v>1118.26761816</v>
      </c>
      <c r="D2447" s="114">
        <f t="shared" si="1153"/>
        <v>7245.38</v>
      </c>
      <c r="E2447" s="115">
        <f t="shared" si="1149"/>
        <v>7276.54</v>
      </c>
      <c r="F2447" s="116">
        <f t="shared" si="1150"/>
        <v>46558</v>
      </c>
      <c r="G2447" s="117">
        <f t="shared" si="1154"/>
        <v>4.3006716003852752E-3</v>
      </c>
      <c r="H2447" s="118">
        <f t="shared" si="1155"/>
        <v>46619</v>
      </c>
      <c r="I2447" s="118">
        <f t="shared" si="1156"/>
        <v>46619</v>
      </c>
      <c r="J2447" s="119">
        <f t="shared" si="1157"/>
        <v>23</v>
      </c>
      <c r="K2447" s="119">
        <f t="shared" si="1158"/>
        <v>4</v>
      </c>
      <c r="L2447" s="8">
        <f t="shared" si="1159"/>
        <v>1.00074661</v>
      </c>
      <c r="M2447" s="120">
        <f t="shared" si="1160"/>
        <v>1.0043006699999999</v>
      </c>
      <c r="N2447" s="120">
        <f t="shared" si="1161"/>
        <v>1.5129550751597129</v>
      </c>
      <c r="O2447" s="113">
        <f t="shared" si="1162"/>
        <v>1.51408466</v>
      </c>
      <c r="P2447" s="113">
        <f t="shared" si="1163"/>
        <v>1693.15184643</v>
      </c>
      <c r="Q2447" s="11">
        <f t="shared" si="1164"/>
        <v>0</v>
      </c>
      <c r="R2447" s="30">
        <f t="shared" si="1165"/>
        <v>0</v>
      </c>
      <c r="S2447" s="8">
        <f t="shared" si="1166"/>
        <v>0</v>
      </c>
      <c r="T2447" s="122">
        <f t="shared" si="1171"/>
        <v>0.13059999999999999</v>
      </c>
      <c r="U2447" s="121">
        <f t="shared" si="1167"/>
        <v>4</v>
      </c>
      <c r="V2447" s="121">
        <v>252</v>
      </c>
      <c r="W2447" s="120">
        <f t="shared" si="1168"/>
        <v>1.001950288</v>
      </c>
      <c r="X2447" s="113">
        <f t="shared" si="1148"/>
        <v>3.3021337200000001</v>
      </c>
      <c r="Y2447" s="113">
        <f t="shared" si="1169"/>
        <v>0</v>
      </c>
      <c r="Z2447" s="125" t="str">
        <f t="shared" si="1172"/>
        <v>J=</v>
      </c>
      <c r="AA2447" s="118">
        <f t="shared" si="1173"/>
        <v>46619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>
        <f t="shared" si="1170"/>
        <v>46593</v>
      </c>
      <c r="B2448" s="113">
        <f t="shared" si="1151"/>
        <v>1696.45398015</v>
      </c>
      <c r="C2448" s="113">
        <f t="shared" si="1152"/>
        <v>1118.26761816</v>
      </c>
      <c r="D2448" s="114">
        <f t="shared" si="1153"/>
        <v>7245.38</v>
      </c>
      <c r="E2448" s="115">
        <f t="shared" si="1149"/>
        <v>7276.54</v>
      </c>
      <c r="F2448" s="116">
        <f t="shared" si="1150"/>
        <v>46558</v>
      </c>
      <c r="G2448" s="117">
        <f t="shared" si="1154"/>
        <v>4.3006716003852752E-3</v>
      </c>
      <c r="H2448" s="118">
        <f t="shared" si="1155"/>
        <v>46619</v>
      </c>
      <c r="I2448" s="118">
        <f t="shared" si="1156"/>
        <v>46619</v>
      </c>
      <c r="J2448" s="119">
        <f t="shared" si="1157"/>
        <v>23</v>
      </c>
      <c r="K2448" s="119">
        <f t="shared" si="1158"/>
        <v>4</v>
      </c>
      <c r="L2448" s="8">
        <f t="shared" si="1159"/>
        <v>1.00074661</v>
      </c>
      <c r="M2448" s="120">
        <f t="shared" si="1160"/>
        <v>1.0043006699999999</v>
      </c>
      <c r="N2448" s="120">
        <f t="shared" si="1161"/>
        <v>1.5129550751597129</v>
      </c>
      <c r="O2448" s="113">
        <f t="shared" si="1162"/>
        <v>1.51408466</v>
      </c>
      <c r="P2448" s="113">
        <f t="shared" si="1163"/>
        <v>1693.15184643</v>
      </c>
      <c r="Q2448" s="11">
        <f t="shared" si="1164"/>
        <v>0</v>
      </c>
      <c r="R2448" s="30">
        <f t="shared" si="1165"/>
        <v>0</v>
      </c>
      <c r="S2448" s="8">
        <f t="shared" si="1166"/>
        <v>0</v>
      </c>
      <c r="T2448" s="122">
        <f t="shared" si="1171"/>
        <v>0.13059999999999999</v>
      </c>
      <c r="U2448" s="121">
        <f t="shared" si="1167"/>
        <v>4</v>
      </c>
      <c r="V2448" s="121">
        <v>252</v>
      </c>
      <c r="W2448" s="120">
        <f t="shared" si="1168"/>
        <v>1.001950288</v>
      </c>
      <c r="X2448" s="113">
        <f t="shared" si="1148"/>
        <v>3.3021337200000001</v>
      </c>
      <c r="Y2448" s="113">
        <f t="shared" si="1169"/>
        <v>0</v>
      </c>
      <c r="Z2448" s="125" t="str">
        <f t="shared" si="1172"/>
        <v>J=</v>
      </c>
      <c r="AA2448" s="118">
        <f t="shared" si="1173"/>
        <v>46619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>
        <f t="shared" si="1170"/>
        <v>46594</v>
      </c>
      <c r="B2449" s="113">
        <f t="shared" si="1151"/>
        <v>1696.45398015</v>
      </c>
      <c r="C2449" s="113">
        <f t="shared" si="1152"/>
        <v>1118.26761816</v>
      </c>
      <c r="D2449" s="114">
        <f t="shared" si="1153"/>
        <v>7245.38</v>
      </c>
      <c r="E2449" s="115">
        <f t="shared" si="1149"/>
        <v>7276.54</v>
      </c>
      <c r="F2449" s="116">
        <f t="shared" si="1150"/>
        <v>46558</v>
      </c>
      <c r="G2449" s="117">
        <f t="shared" si="1154"/>
        <v>4.3006716003852752E-3</v>
      </c>
      <c r="H2449" s="118">
        <f t="shared" si="1155"/>
        <v>46619</v>
      </c>
      <c r="I2449" s="118">
        <f t="shared" si="1156"/>
        <v>46619</v>
      </c>
      <c r="J2449" s="119">
        <f t="shared" si="1157"/>
        <v>23</v>
      </c>
      <c r="K2449" s="119">
        <f t="shared" si="1158"/>
        <v>4</v>
      </c>
      <c r="L2449" s="8">
        <f t="shared" si="1159"/>
        <v>1.00074661</v>
      </c>
      <c r="M2449" s="120">
        <f t="shared" si="1160"/>
        <v>1.0043006699999999</v>
      </c>
      <c r="N2449" s="120">
        <f t="shared" si="1161"/>
        <v>1.5129550751597129</v>
      </c>
      <c r="O2449" s="113">
        <f t="shared" si="1162"/>
        <v>1.51408466</v>
      </c>
      <c r="P2449" s="113">
        <f t="shared" si="1163"/>
        <v>1693.15184643</v>
      </c>
      <c r="Q2449" s="11">
        <f t="shared" si="1164"/>
        <v>0</v>
      </c>
      <c r="R2449" s="30">
        <f t="shared" si="1165"/>
        <v>0</v>
      </c>
      <c r="S2449" s="8">
        <f t="shared" si="1166"/>
        <v>0</v>
      </c>
      <c r="T2449" s="122">
        <f t="shared" si="1171"/>
        <v>0.13059999999999999</v>
      </c>
      <c r="U2449" s="121">
        <f t="shared" si="1167"/>
        <v>4</v>
      </c>
      <c r="V2449" s="121">
        <v>252</v>
      </c>
      <c r="W2449" s="120">
        <f t="shared" si="1168"/>
        <v>1.001950288</v>
      </c>
      <c r="X2449" s="113">
        <f t="shared" si="1148"/>
        <v>3.3021337200000001</v>
      </c>
      <c r="Y2449" s="113">
        <f t="shared" si="1169"/>
        <v>0</v>
      </c>
      <c r="Z2449" s="125" t="str">
        <f t="shared" si="1172"/>
        <v>J=</v>
      </c>
      <c r="AA2449" s="118">
        <f t="shared" si="1173"/>
        <v>46619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>
        <f t="shared" si="1170"/>
        <v>46595</v>
      </c>
      <c r="B2450" s="113">
        <f t="shared" si="1151"/>
        <v>1697.59723388</v>
      </c>
      <c r="C2450" s="113">
        <f t="shared" si="1152"/>
        <v>1118.26761816</v>
      </c>
      <c r="D2450" s="114">
        <f t="shared" si="1153"/>
        <v>7245.38</v>
      </c>
      <c r="E2450" s="115">
        <f t="shared" si="1149"/>
        <v>7276.54</v>
      </c>
      <c r="F2450" s="116">
        <f t="shared" si="1150"/>
        <v>46558</v>
      </c>
      <c r="G2450" s="117">
        <f t="shared" si="1154"/>
        <v>4.3006716003852752E-3</v>
      </c>
      <c r="H2450" s="118">
        <f t="shared" si="1155"/>
        <v>46619</v>
      </c>
      <c r="I2450" s="118">
        <f t="shared" si="1156"/>
        <v>46619</v>
      </c>
      <c r="J2450" s="119">
        <f t="shared" si="1157"/>
        <v>23</v>
      </c>
      <c r="K2450" s="119">
        <f t="shared" si="1158"/>
        <v>5</v>
      </c>
      <c r="L2450" s="8">
        <f t="shared" si="1159"/>
        <v>1.0009333499999999</v>
      </c>
      <c r="M2450" s="120">
        <f t="shared" si="1160"/>
        <v>1.0043006699999999</v>
      </c>
      <c r="N2450" s="120">
        <f t="shared" si="1161"/>
        <v>1.5129550751597129</v>
      </c>
      <c r="O2450" s="113">
        <f t="shared" si="1162"/>
        <v>1.51436719</v>
      </c>
      <c r="P2450" s="113">
        <f t="shared" si="1163"/>
        <v>1693.4677905799999</v>
      </c>
      <c r="Q2450" s="11">
        <f t="shared" si="1164"/>
        <v>0</v>
      </c>
      <c r="R2450" s="30">
        <f t="shared" si="1165"/>
        <v>0</v>
      </c>
      <c r="S2450" s="8">
        <f t="shared" si="1166"/>
        <v>0</v>
      </c>
      <c r="T2450" s="122">
        <f t="shared" si="1171"/>
        <v>0.13059999999999999</v>
      </c>
      <c r="U2450" s="121">
        <f t="shared" si="1167"/>
        <v>5</v>
      </c>
      <c r="V2450" s="121">
        <v>252</v>
      </c>
      <c r="W2450" s="120">
        <f t="shared" si="1168"/>
        <v>1.002438454</v>
      </c>
      <c r="X2450" s="113">
        <f t="shared" si="1148"/>
        <v>4.1294433000000001</v>
      </c>
      <c r="Y2450" s="113">
        <f t="shared" si="1169"/>
        <v>0</v>
      </c>
      <c r="Z2450" s="125" t="str">
        <f t="shared" si="1172"/>
        <v>J=</v>
      </c>
      <c r="AA2450" s="118">
        <f t="shared" si="1173"/>
        <v>46619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>
        <f t="shared" si="1170"/>
        <v>46596</v>
      </c>
      <c r="B2451" s="113">
        <f t="shared" si="1151"/>
        <v>1698.7412647900001</v>
      </c>
      <c r="C2451" s="113">
        <f t="shared" si="1152"/>
        <v>1118.26761816</v>
      </c>
      <c r="D2451" s="114">
        <f t="shared" si="1153"/>
        <v>7245.38</v>
      </c>
      <c r="E2451" s="115">
        <f t="shared" si="1149"/>
        <v>7276.54</v>
      </c>
      <c r="F2451" s="116">
        <f t="shared" si="1150"/>
        <v>46558</v>
      </c>
      <c r="G2451" s="117">
        <f t="shared" si="1154"/>
        <v>4.3006716003852752E-3</v>
      </c>
      <c r="H2451" s="118">
        <f t="shared" si="1155"/>
        <v>46619</v>
      </c>
      <c r="I2451" s="118">
        <f t="shared" si="1156"/>
        <v>46619</v>
      </c>
      <c r="J2451" s="119">
        <f t="shared" si="1157"/>
        <v>23</v>
      </c>
      <c r="K2451" s="119">
        <f t="shared" si="1158"/>
        <v>6</v>
      </c>
      <c r="L2451" s="8">
        <f t="shared" si="1159"/>
        <v>1.0011201300000001</v>
      </c>
      <c r="M2451" s="120">
        <f t="shared" si="1160"/>
        <v>1.0043006699999999</v>
      </c>
      <c r="N2451" s="120">
        <f t="shared" si="1161"/>
        <v>1.5129550751597129</v>
      </c>
      <c r="O2451" s="113">
        <f t="shared" si="1162"/>
        <v>1.5146497800000001</v>
      </c>
      <c r="P2451" s="113">
        <f t="shared" si="1163"/>
        <v>1693.78380182</v>
      </c>
      <c r="Q2451" s="11">
        <f t="shared" si="1164"/>
        <v>0</v>
      </c>
      <c r="R2451" s="30">
        <f t="shared" si="1165"/>
        <v>0</v>
      </c>
      <c r="S2451" s="8">
        <f t="shared" si="1166"/>
        <v>0</v>
      </c>
      <c r="T2451" s="122">
        <f t="shared" si="1171"/>
        <v>0.13059999999999999</v>
      </c>
      <c r="U2451" s="121">
        <f t="shared" si="1167"/>
        <v>6</v>
      </c>
      <c r="V2451" s="121">
        <v>252</v>
      </c>
      <c r="W2451" s="120">
        <f t="shared" si="1168"/>
        <v>1.0029268570000001</v>
      </c>
      <c r="X2451" s="113">
        <f t="shared" si="1148"/>
        <v>4.9574629699999999</v>
      </c>
      <c r="Y2451" s="113">
        <f t="shared" si="1169"/>
        <v>0</v>
      </c>
      <c r="Z2451" s="125" t="str">
        <f t="shared" si="1172"/>
        <v>J=</v>
      </c>
      <c r="AA2451" s="118">
        <f t="shared" si="1173"/>
        <v>46619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>
        <f t="shared" si="1170"/>
        <v>46597</v>
      </c>
      <c r="B2452" s="113">
        <f t="shared" si="1151"/>
        <v>1699.8860541700001</v>
      </c>
      <c r="C2452" s="113">
        <f t="shared" si="1152"/>
        <v>1118.26761816</v>
      </c>
      <c r="D2452" s="114">
        <f t="shared" si="1153"/>
        <v>7245.38</v>
      </c>
      <c r="E2452" s="115">
        <f t="shared" si="1149"/>
        <v>7276.54</v>
      </c>
      <c r="F2452" s="116">
        <f t="shared" si="1150"/>
        <v>46558</v>
      </c>
      <c r="G2452" s="117">
        <f t="shared" si="1154"/>
        <v>4.3006716003852752E-3</v>
      </c>
      <c r="H2452" s="118">
        <f t="shared" si="1155"/>
        <v>46619</v>
      </c>
      <c r="I2452" s="118">
        <f t="shared" si="1156"/>
        <v>46619</v>
      </c>
      <c r="J2452" s="119">
        <f t="shared" si="1157"/>
        <v>23</v>
      </c>
      <c r="K2452" s="119">
        <f t="shared" si="1158"/>
        <v>7</v>
      </c>
      <c r="L2452" s="8">
        <f t="shared" si="1159"/>
        <v>1.0013069400000001</v>
      </c>
      <c r="M2452" s="120">
        <f t="shared" si="1160"/>
        <v>1.0043006699999999</v>
      </c>
      <c r="N2452" s="120">
        <f t="shared" si="1161"/>
        <v>1.5129550751597129</v>
      </c>
      <c r="O2452" s="113">
        <f t="shared" si="1162"/>
        <v>1.5149324099999999</v>
      </c>
      <c r="P2452" s="113">
        <f t="shared" si="1163"/>
        <v>1694.0998578000001</v>
      </c>
      <c r="Q2452" s="11">
        <f t="shared" si="1164"/>
        <v>0</v>
      </c>
      <c r="R2452" s="30">
        <f t="shared" si="1165"/>
        <v>0</v>
      </c>
      <c r="S2452" s="8">
        <f t="shared" si="1166"/>
        <v>0</v>
      </c>
      <c r="T2452" s="122">
        <f t="shared" si="1171"/>
        <v>0.13059999999999999</v>
      </c>
      <c r="U2452" s="121">
        <f t="shared" si="1167"/>
        <v>7</v>
      </c>
      <c r="V2452" s="121">
        <v>252</v>
      </c>
      <c r="W2452" s="120">
        <f t="shared" si="1168"/>
        <v>1.0034154989999999</v>
      </c>
      <c r="X2452" s="113">
        <f t="shared" si="1148"/>
        <v>5.7861963699999999</v>
      </c>
      <c r="Y2452" s="113">
        <f t="shared" si="1169"/>
        <v>0</v>
      </c>
      <c r="Z2452" s="125" t="str">
        <f t="shared" si="1172"/>
        <v>J=</v>
      </c>
      <c r="AA2452" s="118">
        <f t="shared" si="1173"/>
        <v>46619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>
        <f t="shared" si="1170"/>
        <v>46598</v>
      </c>
      <c r="B2453" s="113">
        <f t="shared" si="1151"/>
        <v>1701.0316342600001</v>
      </c>
      <c r="C2453" s="113">
        <f t="shared" si="1152"/>
        <v>1118.26761816</v>
      </c>
      <c r="D2453" s="114">
        <f t="shared" si="1153"/>
        <v>7245.38</v>
      </c>
      <c r="E2453" s="115">
        <f t="shared" si="1149"/>
        <v>7276.54</v>
      </c>
      <c r="F2453" s="116">
        <f t="shared" si="1150"/>
        <v>46558</v>
      </c>
      <c r="G2453" s="117">
        <f t="shared" si="1154"/>
        <v>4.3006716003852752E-3</v>
      </c>
      <c r="H2453" s="118">
        <f t="shared" si="1155"/>
        <v>46619</v>
      </c>
      <c r="I2453" s="118">
        <f t="shared" si="1156"/>
        <v>46619</v>
      </c>
      <c r="J2453" s="119">
        <f t="shared" si="1157"/>
        <v>23</v>
      </c>
      <c r="K2453" s="119">
        <f t="shared" si="1158"/>
        <v>8</v>
      </c>
      <c r="L2453" s="8">
        <f t="shared" si="1159"/>
        <v>1.0014937900000001</v>
      </c>
      <c r="M2453" s="120">
        <f t="shared" si="1160"/>
        <v>1.0043006699999999</v>
      </c>
      <c r="N2453" s="120">
        <f t="shared" si="1161"/>
        <v>1.5129550751597129</v>
      </c>
      <c r="O2453" s="113">
        <f t="shared" si="1162"/>
        <v>1.51521511</v>
      </c>
      <c r="P2453" s="113">
        <f t="shared" si="1163"/>
        <v>1694.4159920500001</v>
      </c>
      <c r="Q2453" s="11">
        <f t="shared" si="1164"/>
        <v>0</v>
      </c>
      <c r="R2453" s="30">
        <f t="shared" si="1165"/>
        <v>0</v>
      </c>
      <c r="S2453" s="8">
        <f t="shared" si="1166"/>
        <v>0</v>
      </c>
      <c r="T2453" s="122">
        <f t="shared" si="1171"/>
        <v>0.13059999999999999</v>
      </c>
      <c r="U2453" s="121">
        <f t="shared" si="1167"/>
        <v>8</v>
      </c>
      <c r="V2453" s="121">
        <v>252</v>
      </c>
      <c r="W2453" s="120">
        <f t="shared" si="1168"/>
        <v>1.003904379</v>
      </c>
      <c r="X2453" s="113">
        <f t="shared" si="1148"/>
        <v>6.6156422099999999</v>
      </c>
      <c r="Y2453" s="113">
        <f t="shared" si="1169"/>
        <v>0</v>
      </c>
      <c r="Z2453" s="125" t="str">
        <f t="shared" si="1172"/>
        <v>J=</v>
      </c>
      <c r="AA2453" s="118">
        <f t="shared" si="1173"/>
        <v>46619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>
        <f t="shared" si="1170"/>
        <v>46599</v>
      </c>
      <c r="B2454" s="113">
        <f t="shared" si="1151"/>
        <v>1702.17797174</v>
      </c>
      <c r="C2454" s="113">
        <f t="shared" si="1152"/>
        <v>1118.26761816</v>
      </c>
      <c r="D2454" s="114">
        <f t="shared" si="1153"/>
        <v>7245.38</v>
      </c>
      <c r="E2454" s="115">
        <f t="shared" si="1149"/>
        <v>7276.54</v>
      </c>
      <c r="F2454" s="116">
        <f t="shared" si="1150"/>
        <v>46558</v>
      </c>
      <c r="G2454" s="117">
        <f t="shared" si="1154"/>
        <v>4.3006716003852752E-3</v>
      </c>
      <c r="H2454" s="118">
        <f t="shared" si="1155"/>
        <v>46619</v>
      </c>
      <c r="I2454" s="118">
        <f t="shared" si="1156"/>
        <v>46619</v>
      </c>
      <c r="J2454" s="119">
        <f t="shared" si="1157"/>
        <v>23</v>
      </c>
      <c r="K2454" s="119">
        <f t="shared" si="1158"/>
        <v>9</v>
      </c>
      <c r="L2454" s="8">
        <f t="shared" si="1159"/>
        <v>1.0016806700000001</v>
      </c>
      <c r="M2454" s="120">
        <f t="shared" si="1160"/>
        <v>1.0043006699999999</v>
      </c>
      <c r="N2454" s="120">
        <f t="shared" si="1161"/>
        <v>1.5129550751597129</v>
      </c>
      <c r="O2454" s="113">
        <f t="shared" si="1162"/>
        <v>1.51549785</v>
      </c>
      <c r="P2454" s="113">
        <f t="shared" si="1163"/>
        <v>1694.7321710399999</v>
      </c>
      <c r="Q2454" s="11">
        <f t="shared" si="1164"/>
        <v>0</v>
      </c>
      <c r="R2454" s="30">
        <f t="shared" si="1165"/>
        <v>0</v>
      </c>
      <c r="S2454" s="8">
        <f t="shared" si="1166"/>
        <v>0</v>
      </c>
      <c r="T2454" s="122">
        <f t="shared" si="1171"/>
        <v>0.13059999999999999</v>
      </c>
      <c r="U2454" s="121">
        <f t="shared" si="1167"/>
        <v>9</v>
      </c>
      <c r="V2454" s="121">
        <v>252</v>
      </c>
      <c r="W2454" s="120">
        <f t="shared" si="1168"/>
        <v>1.0043934969999999</v>
      </c>
      <c r="X2454" s="113">
        <f t="shared" si="1148"/>
        <v>7.4458007000000004</v>
      </c>
      <c r="Y2454" s="113">
        <f t="shared" si="1169"/>
        <v>0</v>
      </c>
      <c r="Z2454" s="125" t="str">
        <f t="shared" si="1172"/>
        <v>J=</v>
      </c>
      <c r="AA2454" s="118">
        <f t="shared" si="1173"/>
        <v>46619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>
        <f t="shared" si="1170"/>
        <v>46600</v>
      </c>
      <c r="B2455" s="113">
        <f t="shared" si="1151"/>
        <v>1702.17797174</v>
      </c>
      <c r="C2455" s="113">
        <f t="shared" si="1152"/>
        <v>1118.26761816</v>
      </c>
      <c r="D2455" s="114">
        <f t="shared" si="1153"/>
        <v>7245.38</v>
      </c>
      <c r="E2455" s="115">
        <f t="shared" si="1149"/>
        <v>7276.54</v>
      </c>
      <c r="F2455" s="116">
        <f t="shared" si="1150"/>
        <v>46558</v>
      </c>
      <c r="G2455" s="117">
        <f t="shared" si="1154"/>
        <v>4.3006716003852752E-3</v>
      </c>
      <c r="H2455" s="118">
        <f t="shared" si="1155"/>
        <v>46619</v>
      </c>
      <c r="I2455" s="118">
        <f t="shared" si="1156"/>
        <v>46619</v>
      </c>
      <c r="J2455" s="119">
        <f t="shared" si="1157"/>
        <v>23</v>
      </c>
      <c r="K2455" s="119">
        <f t="shared" si="1158"/>
        <v>9</v>
      </c>
      <c r="L2455" s="8">
        <f t="shared" si="1159"/>
        <v>1.0016806700000001</v>
      </c>
      <c r="M2455" s="120">
        <f t="shared" si="1160"/>
        <v>1.0043006699999999</v>
      </c>
      <c r="N2455" s="120">
        <f t="shared" si="1161"/>
        <v>1.5129550751597129</v>
      </c>
      <c r="O2455" s="113">
        <f t="shared" si="1162"/>
        <v>1.51549785</v>
      </c>
      <c r="P2455" s="113">
        <f t="shared" si="1163"/>
        <v>1694.7321710399999</v>
      </c>
      <c r="Q2455" s="11">
        <f t="shared" si="1164"/>
        <v>0</v>
      </c>
      <c r="R2455" s="30">
        <f t="shared" si="1165"/>
        <v>0</v>
      </c>
      <c r="S2455" s="8">
        <f t="shared" si="1166"/>
        <v>0</v>
      </c>
      <c r="T2455" s="122">
        <f t="shared" si="1171"/>
        <v>0.13059999999999999</v>
      </c>
      <c r="U2455" s="121">
        <f t="shared" si="1167"/>
        <v>9</v>
      </c>
      <c r="V2455" s="121">
        <v>252</v>
      </c>
      <c r="W2455" s="120">
        <f t="shared" si="1168"/>
        <v>1.0043934969999999</v>
      </c>
      <c r="X2455" s="113">
        <f t="shared" si="1148"/>
        <v>7.4458007000000004</v>
      </c>
      <c r="Y2455" s="113">
        <f t="shared" si="1169"/>
        <v>0</v>
      </c>
      <c r="Z2455" s="125" t="str">
        <f t="shared" si="1172"/>
        <v>J=</v>
      </c>
      <c r="AA2455" s="118">
        <f t="shared" si="1173"/>
        <v>46619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>
        <f t="shared" si="1170"/>
        <v>46601</v>
      </c>
      <c r="B2456" s="113">
        <f t="shared" si="1151"/>
        <v>1702.17797174</v>
      </c>
      <c r="C2456" s="113">
        <f t="shared" si="1152"/>
        <v>1118.26761816</v>
      </c>
      <c r="D2456" s="114">
        <f t="shared" si="1153"/>
        <v>7245.38</v>
      </c>
      <c r="E2456" s="115">
        <f t="shared" si="1149"/>
        <v>7276.54</v>
      </c>
      <c r="F2456" s="116">
        <f t="shared" si="1150"/>
        <v>46558</v>
      </c>
      <c r="G2456" s="117">
        <f t="shared" si="1154"/>
        <v>4.3006716003852752E-3</v>
      </c>
      <c r="H2456" s="118">
        <f t="shared" si="1155"/>
        <v>46619</v>
      </c>
      <c r="I2456" s="118">
        <f t="shared" si="1156"/>
        <v>46619</v>
      </c>
      <c r="J2456" s="119">
        <f t="shared" si="1157"/>
        <v>23</v>
      </c>
      <c r="K2456" s="119">
        <f t="shared" si="1158"/>
        <v>9</v>
      </c>
      <c r="L2456" s="8">
        <f t="shared" si="1159"/>
        <v>1.0016806700000001</v>
      </c>
      <c r="M2456" s="120">
        <f t="shared" si="1160"/>
        <v>1.0043006699999999</v>
      </c>
      <c r="N2456" s="120">
        <f t="shared" si="1161"/>
        <v>1.5129550751597129</v>
      </c>
      <c r="O2456" s="113">
        <f t="shared" si="1162"/>
        <v>1.51549785</v>
      </c>
      <c r="P2456" s="113">
        <f t="shared" si="1163"/>
        <v>1694.7321710399999</v>
      </c>
      <c r="Q2456" s="11">
        <f t="shared" si="1164"/>
        <v>0</v>
      </c>
      <c r="R2456" s="30">
        <f t="shared" si="1165"/>
        <v>0</v>
      </c>
      <c r="S2456" s="8">
        <f t="shared" si="1166"/>
        <v>0</v>
      </c>
      <c r="T2456" s="122">
        <f t="shared" si="1171"/>
        <v>0.13059999999999999</v>
      </c>
      <c r="U2456" s="121">
        <f t="shared" si="1167"/>
        <v>9</v>
      </c>
      <c r="V2456" s="121">
        <v>252</v>
      </c>
      <c r="W2456" s="120">
        <f t="shared" si="1168"/>
        <v>1.0043934969999999</v>
      </c>
      <c r="X2456" s="113">
        <f t="shared" si="1148"/>
        <v>7.4458007000000004</v>
      </c>
      <c r="Y2456" s="113">
        <f t="shared" si="1169"/>
        <v>0</v>
      </c>
      <c r="Z2456" s="125" t="str">
        <f t="shared" si="1172"/>
        <v>J=</v>
      </c>
      <c r="AA2456" s="118">
        <f t="shared" si="1173"/>
        <v>46619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>
        <f t="shared" si="1170"/>
        <v>46602</v>
      </c>
      <c r="B2457" s="113">
        <f t="shared" si="1151"/>
        <v>1703.32506689</v>
      </c>
      <c r="C2457" s="113">
        <f t="shared" si="1152"/>
        <v>1118.26761816</v>
      </c>
      <c r="D2457" s="114">
        <f t="shared" si="1153"/>
        <v>7245.38</v>
      </c>
      <c r="E2457" s="115">
        <f t="shared" si="1149"/>
        <v>7276.54</v>
      </c>
      <c r="F2457" s="116">
        <f t="shared" si="1150"/>
        <v>46558</v>
      </c>
      <c r="G2457" s="117">
        <f t="shared" si="1154"/>
        <v>4.3006716003852752E-3</v>
      </c>
      <c r="H2457" s="118">
        <f t="shared" si="1155"/>
        <v>46619</v>
      </c>
      <c r="I2457" s="118">
        <f t="shared" si="1156"/>
        <v>46619</v>
      </c>
      <c r="J2457" s="119">
        <f t="shared" si="1157"/>
        <v>23</v>
      </c>
      <c r="K2457" s="119">
        <f t="shared" si="1158"/>
        <v>10</v>
      </c>
      <c r="L2457" s="8">
        <f t="shared" si="1159"/>
        <v>1.0018675800000001</v>
      </c>
      <c r="M2457" s="120">
        <f t="shared" si="1160"/>
        <v>1.0043006699999999</v>
      </c>
      <c r="N2457" s="120">
        <f t="shared" si="1161"/>
        <v>1.5129550751597129</v>
      </c>
      <c r="O2457" s="113">
        <f t="shared" si="1162"/>
        <v>1.5157806300000001</v>
      </c>
      <c r="P2457" s="113">
        <f t="shared" si="1163"/>
        <v>1695.0483947600001</v>
      </c>
      <c r="Q2457" s="11">
        <f t="shared" si="1164"/>
        <v>0</v>
      </c>
      <c r="R2457" s="30">
        <f t="shared" si="1165"/>
        <v>0</v>
      </c>
      <c r="S2457" s="8">
        <f t="shared" si="1166"/>
        <v>0</v>
      </c>
      <c r="T2457" s="122">
        <f t="shared" si="1171"/>
        <v>0.13059999999999999</v>
      </c>
      <c r="U2457" s="121">
        <f t="shared" si="1167"/>
        <v>10</v>
      </c>
      <c r="V2457" s="121">
        <v>252</v>
      </c>
      <c r="W2457" s="120">
        <f t="shared" si="1168"/>
        <v>1.004882853</v>
      </c>
      <c r="X2457" s="113">
        <f t="shared" si="1148"/>
        <v>8.2766721299999997</v>
      </c>
      <c r="Y2457" s="113">
        <f t="shared" si="1169"/>
        <v>0</v>
      </c>
      <c r="Z2457" s="125" t="str">
        <f t="shared" si="1172"/>
        <v>J=</v>
      </c>
      <c r="AA2457" s="118">
        <f t="shared" si="1173"/>
        <v>46619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>
        <f t="shared" si="1170"/>
        <v>46603</v>
      </c>
      <c r="B2458" s="113">
        <f t="shared" si="1151"/>
        <v>1704.4729779100001</v>
      </c>
      <c r="C2458" s="113">
        <f t="shared" si="1152"/>
        <v>1118.26761816</v>
      </c>
      <c r="D2458" s="114">
        <f t="shared" si="1153"/>
        <v>7245.38</v>
      </c>
      <c r="E2458" s="115">
        <f t="shared" si="1149"/>
        <v>7276.54</v>
      </c>
      <c r="F2458" s="116">
        <f t="shared" si="1150"/>
        <v>46558</v>
      </c>
      <c r="G2458" s="117">
        <f t="shared" si="1154"/>
        <v>4.3006716003852752E-3</v>
      </c>
      <c r="H2458" s="118">
        <f t="shared" si="1155"/>
        <v>46619</v>
      </c>
      <c r="I2458" s="118">
        <f t="shared" si="1156"/>
        <v>46619</v>
      </c>
      <c r="J2458" s="119">
        <f t="shared" si="1157"/>
        <v>23</v>
      </c>
      <c r="K2458" s="119">
        <f t="shared" si="1158"/>
        <v>11</v>
      </c>
      <c r="L2458" s="8">
        <f t="shared" si="1159"/>
        <v>1.00205454</v>
      </c>
      <c r="M2458" s="120">
        <f t="shared" si="1160"/>
        <v>1.0043006699999999</v>
      </c>
      <c r="N2458" s="120">
        <f t="shared" si="1161"/>
        <v>1.5129550751597129</v>
      </c>
      <c r="O2458" s="113">
        <f t="shared" si="1162"/>
        <v>1.5160635</v>
      </c>
      <c r="P2458" s="113">
        <f t="shared" si="1163"/>
        <v>1695.36471912</v>
      </c>
      <c r="Q2458" s="11">
        <f t="shared" si="1164"/>
        <v>0</v>
      </c>
      <c r="R2458" s="30">
        <f t="shared" si="1165"/>
        <v>0</v>
      </c>
      <c r="S2458" s="8">
        <f t="shared" si="1166"/>
        <v>0</v>
      </c>
      <c r="T2458" s="122">
        <f t="shared" si="1171"/>
        <v>0.13059999999999999</v>
      </c>
      <c r="U2458" s="121">
        <f t="shared" si="1167"/>
        <v>11</v>
      </c>
      <c r="V2458" s="121">
        <v>252</v>
      </c>
      <c r="W2458" s="120">
        <f t="shared" si="1168"/>
        <v>1.0053724479999999</v>
      </c>
      <c r="X2458" s="113">
        <f t="shared" si="1148"/>
        <v>9.1082587900000007</v>
      </c>
      <c r="Y2458" s="113">
        <f t="shared" si="1169"/>
        <v>0</v>
      </c>
      <c r="Z2458" s="125" t="str">
        <f t="shared" si="1172"/>
        <v>J=</v>
      </c>
      <c r="AA2458" s="118">
        <f t="shared" si="1173"/>
        <v>46619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>
        <f t="shared" si="1170"/>
        <v>46604</v>
      </c>
      <c r="B2459" s="113">
        <f t="shared" si="1151"/>
        <v>1705.62162474</v>
      </c>
      <c r="C2459" s="113">
        <f t="shared" si="1152"/>
        <v>1118.26761816</v>
      </c>
      <c r="D2459" s="114">
        <f t="shared" si="1153"/>
        <v>7245.38</v>
      </c>
      <c r="E2459" s="115">
        <f t="shared" si="1149"/>
        <v>7276.54</v>
      </c>
      <c r="F2459" s="116">
        <f t="shared" si="1150"/>
        <v>46558</v>
      </c>
      <c r="G2459" s="117">
        <f t="shared" si="1154"/>
        <v>4.3006716003852752E-3</v>
      </c>
      <c r="H2459" s="118">
        <f t="shared" si="1155"/>
        <v>46619</v>
      </c>
      <c r="I2459" s="118">
        <f t="shared" si="1156"/>
        <v>46619</v>
      </c>
      <c r="J2459" s="119">
        <f t="shared" si="1157"/>
        <v>23</v>
      </c>
      <c r="K2459" s="119">
        <f t="shared" si="1158"/>
        <v>12</v>
      </c>
      <c r="L2459" s="8">
        <f t="shared" si="1159"/>
        <v>1.0022415200000001</v>
      </c>
      <c r="M2459" s="120">
        <f t="shared" si="1160"/>
        <v>1.0043006699999999</v>
      </c>
      <c r="N2459" s="120">
        <f t="shared" si="1161"/>
        <v>1.5129550751597129</v>
      </c>
      <c r="O2459" s="113">
        <f t="shared" si="1162"/>
        <v>1.51634639</v>
      </c>
      <c r="P2459" s="113">
        <f t="shared" si="1163"/>
        <v>1695.6810658500001</v>
      </c>
      <c r="Q2459" s="11">
        <f t="shared" si="1164"/>
        <v>0</v>
      </c>
      <c r="R2459" s="30">
        <f t="shared" si="1165"/>
        <v>0</v>
      </c>
      <c r="S2459" s="8">
        <f t="shared" si="1166"/>
        <v>0</v>
      </c>
      <c r="T2459" s="122">
        <f t="shared" si="1171"/>
        <v>0.13059999999999999</v>
      </c>
      <c r="U2459" s="121">
        <f t="shared" si="1167"/>
        <v>12</v>
      </c>
      <c r="V2459" s="121">
        <v>252</v>
      </c>
      <c r="W2459" s="120">
        <f t="shared" si="1168"/>
        <v>1.005862281</v>
      </c>
      <c r="X2459" s="113">
        <f t="shared" si="1148"/>
        <v>9.9405588900000001</v>
      </c>
      <c r="Y2459" s="113">
        <f t="shared" si="1169"/>
        <v>0</v>
      </c>
      <c r="Z2459" s="125" t="str">
        <f t="shared" si="1172"/>
        <v>J=</v>
      </c>
      <c r="AA2459" s="118">
        <f t="shared" si="1173"/>
        <v>46619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>
        <f t="shared" si="1170"/>
        <v>46605</v>
      </c>
      <c r="B2460" s="113">
        <f t="shared" si="1151"/>
        <v>1706.7710543400001</v>
      </c>
      <c r="C2460" s="113">
        <f t="shared" si="1152"/>
        <v>1118.26761816</v>
      </c>
      <c r="D2460" s="114">
        <f t="shared" si="1153"/>
        <v>7245.38</v>
      </c>
      <c r="E2460" s="115">
        <f t="shared" si="1149"/>
        <v>7276.54</v>
      </c>
      <c r="F2460" s="116">
        <f t="shared" si="1150"/>
        <v>46558</v>
      </c>
      <c r="G2460" s="117">
        <f t="shared" si="1154"/>
        <v>4.3006716003852752E-3</v>
      </c>
      <c r="H2460" s="118">
        <f t="shared" si="1155"/>
        <v>46619</v>
      </c>
      <c r="I2460" s="118">
        <f t="shared" si="1156"/>
        <v>46619</v>
      </c>
      <c r="J2460" s="119">
        <f t="shared" si="1157"/>
        <v>23</v>
      </c>
      <c r="K2460" s="119">
        <f t="shared" si="1158"/>
        <v>13</v>
      </c>
      <c r="L2460" s="8">
        <f t="shared" si="1159"/>
        <v>1.0024285399999999</v>
      </c>
      <c r="M2460" s="120">
        <f t="shared" si="1160"/>
        <v>1.0043006699999999</v>
      </c>
      <c r="N2460" s="120">
        <f t="shared" si="1161"/>
        <v>1.5129550751597129</v>
      </c>
      <c r="O2460" s="113">
        <f t="shared" si="1162"/>
        <v>1.5166293399999999</v>
      </c>
      <c r="P2460" s="113">
        <f t="shared" si="1163"/>
        <v>1695.9974796700001</v>
      </c>
      <c r="Q2460" s="11">
        <f t="shared" si="1164"/>
        <v>0</v>
      </c>
      <c r="R2460" s="30">
        <f t="shared" si="1165"/>
        <v>0</v>
      </c>
      <c r="S2460" s="8">
        <f t="shared" si="1166"/>
        <v>0</v>
      </c>
      <c r="T2460" s="122">
        <f t="shared" si="1171"/>
        <v>0.13059999999999999</v>
      </c>
      <c r="U2460" s="121">
        <f t="shared" si="1167"/>
        <v>13</v>
      </c>
      <c r="V2460" s="121">
        <v>252</v>
      </c>
      <c r="W2460" s="120">
        <f t="shared" si="1168"/>
        <v>1.006352353</v>
      </c>
      <c r="X2460" s="113">
        <f t="shared" si="1148"/>
        <v>10.77357467</v>
      </c>
      <c r="Y2460" s="113">
        <f t="shared" si="1169"/>
        <v>0</v>
      </c>
      <c r="Z2460" s="125" t="str">
        <f t="shared" si="1172"/>
        <v>J=</v>
      </c>
      <c r="AA2460" s="118">
        <f t="shared" si="1173"/>
        <v>46619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>
        <f t="shared" si="1170"/>
        <v>46606</v>
      </c>
      <c r="B2461" s="113">
        <f t="shared" si="1151"/>
        <v>1707.9212783100002</v>
      </c>
      <c r="C2461" s="113">
        <f t="shared" si="1152"/>
        <v>1118.26761816</v>
      </c>
      <c r="D2461" s="114">
        <f t="shared" si="1153"/>
        <v>7245.38</v>
      </c>
      <c r="E2461" s="115">
        <f t="shared" si="1149"/>
        <v>7276.54</v>
      </c>
      <c r="F2461" s="116">
        <f t="shared" si="1150"/>
        <v>46558</v>
      </c>
      <c r="G2461" s="117">
        <f t="shared" si="1154"/>
        <v>4.3006716003852752E-3</v>
      </c>
      <c r="H2461" s="118">
        <f t="shared" si="1155"/>
        <v>46619</v>
      </c>
      <c r="I2461" s="118">
        <f t="shared" si="1156"/>
        <v>46619</v>
      </c>
      <c r="J2461" s="119">
        <f t="shared" si="1157"/>
        <v>23</v>
      </c>
      <c r="K2461" s="119">
        <f t="shared" si="1158"/>
        <v>14</v>
      </c>
      <c r="L2461" s="8">
        <f t="shared" si="1159"/>
        <v>1.0026155999999999</v>
      </c>
      <c r="M2461" s="120">
        <f t="shared" si="1160"/>
        <v>1.0043006699999999</v>
      </c>
      <c r="N2461" s="120">
        <f t="shared" si="1161"/>
        <v>1.5129550751597129</v>
      </c>
      <c r="O2461" s="113">
        <f t="shared" si="1162"/>
        <v>1.5169123600000001</v>
      </c>
      <c r="P2461" s="113">
        <f t="shared" si="1163"/>
        <v>1696.3139717700001</v>
      </c>
      <c r="Q2461" s="11">
        <f t="shared" si="1164"/>
        <v>0</v>
      </c>
      <c r="R2461" s="30">
        <f t="shared" si="1165"/>
        <v>0</v>
      </c>
      <c r="S2461" s="8">
        <f t="shared" si="1166"/>
        <v>0</v>
      </c>
      <c r="T2461" s="122">
        <f t="shared" si="1171"/>
        <v>0.13059999999999999</v>
      </c>
      <c r="U2461" s="121">
        <f t="shared" si="1167"/>
        <v>14</v>
      </c>
      <c r="V2461" s="121">
        <v>252</v>
      </c>
      <c r="W2461" s="120">
        <f t="shared" si="1168"/>
        <v>1.0068426640000001</v>
      </c>
      <c r="X2461" s="113">
        <f t="shared" si="1148"/>
        <v>11.60730654</v>
      </c>
      <c r="Y2461" s="113">
        <f t="shared" si="1169"/>
        <v>0</v>
      </c>
      <c r="Z2461" s="125" t="str">
        <f t="shared" si="1172"/>
        <v>J=</v>
      </c>
      <c r="AA2461" s="118">
        <f t="shared" si="1173"/>
        <v>46619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>
        <f t="shared" si="1170"/>
        <v>46607</v>
      </c>
      <c r="B2462" s="113">
        <f t="shared" si="1151"/>
        <v>1707.9212783100002</v>
      </c>
      <c r="C2462" s="113">
        <f t="shared" si="1152"/>
        <v>1118.26761816</v>
      </c>
      <c r="D2462" s="114">
        <f t="shared" si="1153"/>
        <v>7245.38</v>
      </c>
      <c r="E2462" s="115">
        <f t="shared" si="1149"/>
        <v>7276.54</v>
      </c>
      <c r="F2462" s="116">
        <f t="shared" si="1150"/>
        <v>46558</v>
      </c>
      <c r="G2462" s="117">
        <f t="shared" si="1154"/>
        <v>4.3006716003852752E-3</v>
      </c>
      <c r="H2462" s="118">
        <f t="shared" si="1155"/>
        <v>46619</v>
      </c>
      <c r="I2462" s="118">
        <f t="shared" si="1156"/>
        <v>46619</v>
      </c>
      <c r="J2462" s="119">
        <f t="shared" si="1157"/>
        <v>23</v>
      </c>
      <c r="K2462" s="119">
        <f t="shared" si="1158"/>
        <v>14</v>
      </c>
      <c r="L2462" s="8">
        <f t="shared" si="1159"/>
        <v>1.0026155999999999</v>
      </c>
      <c r="M2462" s="120">
        <f t="shared" si="1160"/>
        <v>1.0043006699999999</v>
      </c>
      <c r="N2462" s="120">
        <f t="shared" si="1161"/>
        <v>1.5129550751597129</v>
      </c>
      <c r="O2462" s="113">
        <f t="shared" si="1162"/>
        <v>1.5169123600000001</v>
      </c>
      <c r="P2462" s="113">
        <f t="shared" si="1163"/>
        <v>1696.3139717700001</v>
      </c>
      <c r="Q2462" s="11">
        <f t="shared" si="1164"/>
        <v>0</v>
      </c>
      <c r="R2462" s="30">
        <f t="shared" si="1165"/>
        <v>0</v>
      </c>
      <c r="S2462" s="8">
        <f t="shared" si="1166"/>
        <v>0</v>
      </c>
      <c r="T2462" s="122">
        <f t="shared" si="1171"/>
        <v>0.13059999999999999</v>
      </c>
      <c r="U2462" s="121">
        <f t="shared" si="1167"/>
        <v>14</v>
      </c>
      <c r="V2462" s="121">
        <v>252</v>
      </c>
      <c r="W2462" s="120">
        <f t="shared" si="1168"/>
        <v>1.0068426640000001</v>
      </c>
      <c r="X2462" s="113">
        <f t="shared" si="1148"/>
        <v>11.60730654</v>
      </c>
      <c r="Y2462" s="113">
        <f t="shared" si="1169"/>
        <v>0</v>
      </c>
      <c r="Z2462" s="125" t="str">
        <f t="shared" si="1172"/>
        <v>J=</v>
      </c>
      <c r="AA2462" s="118">
        <f t="shared" si="1173"/>
        <v>46619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>
        <f t="shared" si="1170"/>
        <v>46608</v>
      </c>
      <c r="B2463" s="113">
        <f t="shared" si="1151"/>
        <v>1707.9212783100002</v>
      </c>
      <c r="C2463" s="113">
        <f t="shared" si="1152"/>
        <v>1118.26761816</v>
      </c>
      <c r="D2463" s="114">
        <f t="shared" si="1153"/>
        <v>7245.38</v>
      </c>
      <c r="E2463" s="115">
        <f t="shared" si="1149"/>
        <v>7276.54</v>
      </c>
      <c r="F2463" s="116">
        <f t="shared" si="1150"/>
        <v>46558</v>
      </c>
      <c r="G2463" s="117">
        <f t="shared" si="1154"/>
        <v>4.3006716003852752E-3</v>
      </c>
      <c r="H2463" s="118">
        <f t="shared" si="1155"/>
        <v>46619</v>
      </c>
      <c r="I2463" s="118">
        <f t="shared" si="1156"/>
        <v>46619</v>
      </c>
      <c r="J2463" s="119">
        <f t="shared" si="1157"/>
        <v>23</v>
      </c>
      <c r="K2463" s="119">
        <f t="shared" si="1158"/>
        <v>14</v>
      </c>
      <c r="L2463" s="8">
        <f t="shared" si="1159"/>
        <v>1.0026155999999999</v>
      </c>
      <c r="M2463" s="120">
        <f t="shared" si="1160"/>
        <v>1.0043006699999999</v>
      </c>
      <c r="N2463" s="120">
        <f t="shared" si="1161"/>
        <v>1.5129550751597129</v>
      </c>
      <c r="O2463" s="113">
        <f t="shared" si="1162"/>
        <v>1.5169123600000001</v>
      </c>
      <c r="P2463" s="113">
        <f t="shared" si="1163"/>
        <v>1696.3139717700001</v>
      </c>
      <c r="Q2463" s="11">
        <f t="shared" si="1164"/>
        <v>0</v>
      </c>
      <c r="R2463" s="30">
        <f t="shared" si="1165"/>
        <v>0</v>
      </c>
      <c r="S2463" s="8">
        <f t="shared" si="1166"/>
        <v>0</v>
      </c>
      <c r="T2463" s="122">
        <f t="shared" si="1171"/>
        <v>0.13059999999999999</v>
      </c>
      <c r="U2463" s="121">
        <f t="shared" si="1167"/>
        <v>14</v>
      </c>
      <c r="V2463" s="121">
        <v>252</v>
      </c>
      <c r="W2463" s="120">
        <f t="shared" si="1168"/>
        <v>1.0068426640000001</v>
      </c>
      <c r="X2463" s="113">
        <f t="shared" si="1148"/>
        <v>11.60730654</v>
      </c>
      <c r="Y2463" s="113">
        <f t="shared" si="1169"/>
        <v>0</v>
      </c>
      <c r="Z2463" s="125" t="str">
        <f t="shared" si="1172"/>
        <v>J=</v>
      </c>
      <c r="AA2463" s="118">
        <f t="shared" si="1173"/>
        <v>46619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>
        <f t="shared" si="1170"/>
        <v>46609</v>
      </c>
      <c r="B2464" s="113">
        <f t="shared" si="1151"/>
        <v>1709.07225023</v>
      </c>
      <c r="C2464" s="113">
        <f t="shared" si="1152"/>
        <v>1118.26761816</v>
      </c>
      <c r="D2464" s="114">
        <f t="shared" si="1153"/>
        <v>7245.38</v>
      </c>
      <c r="E2464" s="115">
        <f t="shared" si="1149"/>
        <v>7276.54</v>
      </c>
      <c r="F2464" s="116">
        <f t="shared" si="1150"/>
        <v>46558</v>
      </c>
      <c r="G2464" s="117">
        <f t="shared" si="1154"/>
        <v>4.3006716003852752E-3</v>
      </c>
      <c r="H2464" s="118">
        <f t="shared" si="1155"/>
        <v>46619</v>
      </c>
      <c r="I2464" s="118">
        <f t="shared" si="1156"/>
        <v>46619</v>
      </c>
      <c r="J2464" s="119">
        <f t="shared" si="1157"/>
        <v>23</v>
      </c>
      <c r="K2464" s="119">
        <f t="shared" si="1158"/>
        <v>15</v>
      </c>
      <c r="L2464" s="8">
        <f t="shared" si="1159"/>
        <v>1.00280269</v>
      </c>
      <c r="M2464" s="120">
        <f t="shared" si="1160"/>
        <v>1.0043006699999999</v>
      </c>
      <c r="N2464" s="120">
        <f t="shared" si="1161"/>
        <v>1.5129550751597129</v>
      </c>
      <c r="O2464" s="113">
        <f t="shared" si="1162"/>
        <v>1.51719541</v>
      </c>
      <c r="P2464" s="113">
        <f t="shared" si="1163"/>
        <v>1696.63049742</v>
      </c>
      <c r="Q2464" s="11">
        <f t="shared" si="1164"/>
        <v>0</v>
      </c>
      <c r="R2464" s="30">
        <f t="shared" si="1165"/>
        <v>0</v>
      </c>
      <c r="S2464" s="8">
        <f t="shared" si="1166"/>
        <v>0</v>
      </c>
      <c r="T2464" s="122">
        <f t="shared" si="1171"/>
        <v>0.13059999999999999</v>
      </c>
      <c r="U2464" s="121">
        <f t="shared" si="1167"/>
        <v>15</v>
      </c>
      <c r="V2464" s="121">
        <v>252</v>
      </c>
      <c r="W2464" s="120">
        <f t="shared" si="1168"/>
        <v>1.0073332129999999</v>
      </c>
      <c r="X2464" s="113">
        <f t="shared" si="1148"/>
        <v>12.441752810000001</v>
      </c>
      <c r="Y2464" s="113">
        <f t="shared" si="1169"/>
        <v>0</v>
      </c>
      <c r="Z2464" s="125" t="str">
        <f t="shared" si="1172"/>
        <v>J=</v>
      </c>
      <c r="AA2464" s="118">
        <f t="shared" si="1173"/>
        <v>46619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>
        <f t="shared" si="1170"/>
        <v>46610</v>
      </c>
      <c r="B2465" s="113">
        <f t="shared" si="1151"/>
        <v>1710.22400758</v>
      </c>
      <c r="C2465" s="113">
        <f t="shared" si="1152"/>
        <v>1118.26761816</v>
      </c>
      <c r="D2465" s="114">
        <f t="shared" si="1153"/>
        <v>7245.38</v>
      </c>
      <c r="E2465" s="115">
        <f t="shared" si="1149"/>
        <v>7276.54</v>
      </c>
      <c r="F2465" s="116">
        <f t="shared" si="1150"/>
        <v>46558</v>
      </c>
      <c r="G2465" s="117">
        <f t="shared" si="1154"/>
        <v>4.3006716003852752E-3</v>
      </c>
      <c r="H2465" s="118">
        <f t="shared" si="1155"/>
        <v>46619</v>
      </c>
      <c r="I2465" s="118">
        <f t="shared" si="1156"/>
        <v>46619</v>
      </c>
      <c r="J2465" s="119">
        <f t="shared" si="1157"/>
        <v>23</v>
      </c>
      <c r="K2465" s="119">
        <f t="shared" si="1158"/>
        <v>16</v>
      </c>
      <c r="L2465" s="8">
        <f t="shared" si="1159"/>
        <v>1.0029898100000001</v>
      </c>
      <c r="M2465" s="120">
        <f t="shared" si="1160"/>
        <v>1.0043006699999999</v>
      </c>
      <c r="N2465" s="120">
        <f t="shared" si="1161"/>
        <v>1.5129550751597129</v>
      </c>
      <c r="O2465" s="113">
        <f t="shared" si="1162"/>
        <v>1.5174785200000001</v>
      </c>
      <c r="P2465" s="113">
        <f t="shared" si="1163"/>
        <v>1696.94709016</v>
      </c>
      <c r="Q2465" s="11">
        <f t="shared" si="1164"/>
        <v>0</v>
      </c>
      <c r="R2465" s="30">
        <f t="shared" si="1165"/>
        <v>0</v>
      </c>
      <c r="S2465" s="8">
        <f t="shared" si="1166"/>
        <v>0</v>
      </c>
      <c r="T2465" s="122">
        <f t="shared" si="1171"/>
        <v>0.13059999999999999</v>
      </c>
      <c r="U2465" s="121">
        <f t="shared" si="1167"/>
        <v>16</v>
      </c>
      <c r="V2465" s="121">
        <v>252</v>
      </c>
      <c r="W2465" s="120">
        <f t="shared" si="1168"/>
        <v>1.007824002</v>
      </c>
      <c r="X2465" s="113">
        <f t="shared" si="1148"/>
        <v>13.27691742</v>
      </c>
      <c r="Y2465" s="113">
        <f t="shared" si="1169"/>
        <v>0</v>
      </c>
      <c r="Z2465" s="125" t="str">
        <f t="shared" si="1172"/>
        <v>J=</v>
      </c>
      <c r="AA2465" s="118">
        <f t="shared" si="1173"/>
        <v>46619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>
        <f t="shared" si="1170"/>
        <v>46611</v>
      </c>
      <c r="B2466" s="113">
        <f t="shared" si="1151"/>
        <v>1711.37653772</v>
      </c>
      <c r="C2466" s="113">
        <f t="shared" si="1152"/>
        <v>1118.26761816</v>
      </c>
      <c r="D2466" s="114">
        <f t="shared" si="1153"/>
        <v>7245.38</v>
      </c>
      <c r="E2466" s="115">
        <f t="shared" si="1149"/>
        <v>7276.54</v>
      </c>
      <c r="F2466" s="116">
        <f t="shared" si="1150"/>
        <v>46558</v>
      </c>
      <c r="G2466" s="117">
        <f t="shared" si="1154"/>
        <v>4.3006716003852752E-3</v>
      </c>
      <c r="H2466" s="118">
        <f t="shared" si="1155"/>
        <v>46619</v>
      </c>
      <c r="I2466" s="118">
        <f t="shared" si="1156"/>
        <v>46619</v>
      </c>
      <c r="J2466" s="119">
        <f t="shared" si="1157"/>
        <v>23</v>
      </c>
      <c r="K2466" s="119">
        <f t="shared" si="1158"/>
        <v>17</v>
      </c>
      <c r="L2466" s="8">
        <f t="shared" si="1159"/>
        <v>1.0031769699999999</v>
      </c>
      <c r="M2466" s="120">
        <f t="shared" si="1160"/>
        <v>1.0043006699999999</v>
      </c>
      <c r="N2466" s="120">
        <f t="shared" si="1161"/>
        <v>1.5129550751597129</v>
      </c>
      <c r="O2466" s="113">
        <f t="shared" si="1162"/>
        <v>1.51776168</v>
      </c>
      <c r="P2466" s="113">
        <f t="shared" si="1163"/>
        <v>1697.2637388200001</v>
      </c>
      <c r="Q2466" s="11">
        <f t="shared" si="1164"/>
        <v>0</v>
      </c>
      <c r="R2466" s="30">
        <f t="shared" si="1165"/>
        <v>0</v>
      </c>
      <c r="S2466" s="8">
        <f t="shared" si="1166"/>
        <v>0</v>
      </c>
      <c r="T2466" s="122">
        <f t="shared" si="1171"/>
        <v>0.13059999999999999</v>
      </c>
      <c r="U2466" s="121">
        <f t="shared" si="1167"/>
        <v>17</v>
      </c>
      <c r="V2466" s="121">
        <v>252</v>
      </c>
      <c r="W2466" s="120">
        <f t="shared" si="1168"/>
        <v>1.0083150299999999</v>
      </c>
      <c r="X2466" s="113">
        <f t="shared" ref="X2466:X2529" si="1174">TRUNC((P2466*(W2466-1)),8)</f>
        <v>14.1127989</v>
      </c>
      <c r="Y2466" s="113">
        <f t="shared" si="1169"/>
        <v>0</v>
      </c>
      <c r="Z2466" s="125" t="str">
        <f t="shared" si="1172"/>
        <v>J=</v>
      </c>
      <c r="AA2466" s="118">
        <f t="shared" si="1173"/>
        <v>46619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>
        <f t="shared" si="1170"/>
        <v>46612</v>
      </c>
      <c r="B2467" s="113">
        <f t="shared" si="1151"/>
        <v>1712.5298635199999</v>
      </c>
      <c r="C2467" s="113">
        <f t="shared" si="1152"/>
        <v>1118.26761816</v>
      </c>
      <c r="D2467" s="114">
        <f t="shared" si="1153"/>
        <v>7245.38</v>
      </c>
      <c r="E2467" s="115">
        <f t="shared" si="1149"/>
        <v>7276.54</v>
      </c>
      <c r="F2467" s="116">
        <f t="shared" si="1150"/>
        <v>46558</v>
      </c>
      <c r="G2467" s="117">
        <f t="shared" si="1154"/>
        <v>4.3006716003852752E-3</v>
      </c>
      <c r="H2467" s="118">
        <f t="shared" si="1155"/>
        <v>46619</v>
      </c>
      <c r="I2467" s="118">
        <f t="shared" si="1156"/>
        <v>46619</v>
      </c>
      <c r="J2467" s="119">
        <f t="shared" si="1157"/>
        <v>23</v>
      </c>
      <c r="K2467" s="119">
        <f t="shared" si="1158"/>
        <v>18</v>
      </c>
      <c r="L2467" s="8">
        <f t="shared" si="1159"/>
        <v>1.00336417</v>
      </c>
      <c r="M2467" s="120">
        <f t="shared" si="1160"/>
        <v>1.0043006699999999</v>
      </c>
      <c r="N2467" s="120">
        <f t="shared" si="1161"/>
        <v>1.5129550751597129</v>
      </c>
      <c r="O2467" s="113">
        <f t="shared" si="1162"/>
        <v>1.51804491</v>
      </c>
      <c r="P2467" s="113">
        <f t="shared" si="1163"/>
        <v>1697.5804657599999</v>
      </c>
      <c r="Q2467" s="11">
        <f t="shared" si="1164"/>
        <v>0</v>
      </c>
      <c r="R2467" s="30">
        <f t="shared" si="1165"/>
        <v>0</v>
      </c>
      <c r="S2467" s="8">
        <f t="shared" si="1166"/>
        <v>0</v>
      </c>
      <c r="T2467" s="122">
        <f t="shared" si="1171"/>
        <v>0.13059999999999999</v>
      </c>
      <c r="U2467" s="121">
        <f t="shared" si="1167"/>
        <v>18</v>
      </c>
      <c r="V2467" s="121">
        <v>252</v>
      </c>
      <c r="W2467" s="120">
        <f t="shared" si="1168"/>
        <v>1.008806297</v>
      </c>
      <c r="X2467" s="113">
        <f t="shared" si="1174"/>
        <v>14.94939776</v>
      </c>
      <c r="Y2467" s="113">
        <f t="shared" si="1169"/>
        <v>0</v>
      </c>
      <c r="Z2467" s="125" t="str">
        <f t="shared" si="1172"/>
        <v>J=</v>
      </c>
      <c r="AA2467" s="118">
        <f t="shared" si="1173"/>
        <v>46619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>
        <f t="shared" si="1170"/>
        <v>46613</v>
      </c>
      <c r="B2468" s="113">
        <f t="shared" si="1151"/>
        <v>1713.68395145</v>
      </c>
      <c r="C2468" s="113">
        <f t="shared" si="1152"/>
        <v>1118.26761816</v>
      </c>
      <c r="D2468" s="114">
        <f t="shared" si="1153"/>
        <v>7245.38</v>
      </c>
      <c r="E2468" s="115">
        <f t="shared" si="1149"/>
        <v>7276.54</v>
      </c>
      <c r="F2468" s="116">
        <f t="shared" si="1150"/>
        <v>46558</v>
      </c>
      <c r="G2468" s="117">
        <f t="shared" si="1154"/>
        <v>4.3006716003852752E-3</v>
      </c>
      <c r="H2468" s="118">
        <f t="shared" si="1155"/>
        <v>46619</v>
      </c>
      <c r="I2468" s="118">
        <f t="shared" si="1156"/>
        <v>46619</v>
      </c>
      <c r="J2468" s="119">
        <f t="shared" si="1157"/>
        <v>23</v>
      </c>
      <c r="K2468" s="119">
        <f t="shared" si="1158"/>
        <v>19</v>
      </c>
      <c r="L2468" s="8">
        <f t="shared" si="1159"/>
        <v>1.0035514000000001</v>
      </c>
      <c r="M2468" s="120">
        <f t="shared" si="1160"/>
        <v>1.0043006699999999</v>
      </c>
      <c r="N2468" s="120">
        <f t="shared" si="1161"/>
        <v>1.5129550751597129</v>
      </c>
      <c r="O2468" s="113">
        <f t="shared" si="1162"/>
        <v>1.5183281799999999</v>
      </c>
      <c r="P2468" s="113">
        <f t="shared" si="1163"/>
        <v>1697.8972374299999</v>
      </c>
      <c r="Q2468" s="11">
        <f t="shared" si="1164"/>
        <v>0</v>
      </c>
      <c r="R2468" s="30">
        <f t="shared" si="1165"/>
        <v>0</v>
      </c>
      <c r="S2468" s="8">
        <f t="shared" si="1166"/>
        <v>0</v>
      </c>
      <c r="T2468" s="122">
        <f t="shared" si="1171"/>
        <v>0.13059999999999999</v>
      </c>
      <c r="U2468" s="121">
        <f t="shared" si="1167"/>
        <v>19</v>
      </c>
      <c r="V2468" s="121">
        <v>252</v>
      </c>
      <c r="W2468" s="120">
        <f t="shared" si="1168"/>
        <v>1.0092978029999999</v>
      </c>
      <c r="X2468" s="113">
        <f t="shared" si="1174"/>
        <v>15.78671402</v>
      </c>
      <c r="Y2468" s="113">
        <f t="shared" si="1169"/>
        <v>0</v>
      </c>
      <c r="Z2468" s="125" t="str">
        <f t="shared" si="1172"/>
        <v>J=</v>
      </c>
      <c r="AA2468" s="118">
        <f t="shared" si="1173"/>
        <v>46619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>
        <f t="shared" si="1170"/>
        <v>46614</v>
      </c>
      <c r="B2469" s="113">
        <f t="shared" si="1151"/>
        <v>1713.68395145</v>
      </c>
      <c r="C2469" s="113">
        <f t="shared" si="1152"/>
        <v>1118.26761816</v>
      </c>
      <c r="D2469" s="114">
        <f t="shared" si="1153"/>
        <v>7245.38</v>
      </c>
      <c r="E2469" s="115">
        <f t="shared" si="1149"/>
        <v>7276.54</v>
      </c>
      <c r="F2469" s="116">
        <f t="shared" si="1150"/>
        <v>46558</v>
      </c>
      <c r="G2469" s="117">
        <f t="shared" si="1154"/>
        <v>4.3006716003852752E-3</v>
      </c>
      <c r="H2469" s="118">
        <f t="shared" si="1155"/>
        <v>46619</v>
      </c>
      <c r="I2469" s="118">
        <f t="shared" si="1156"/>
        <v>46619</v>
      </c>
      <c r="J2469" s="119">
        <f t="shared" si="1157"/>
        <v>23</v>
      </c>
      <c r="K2469" s="119">
        <f t="shared" si="1158"/>
        <v>19</v>
      </c>
      <c r="L2469" s="8">
        <f t="shared" si="1159"/>
        <v>1.0035514000000001</v>
      </c>
      <c r="M2469" s="120">
        <f t="shared" si="1160"/>
        <v>1.0043006699999999</v>
      </c>
      <c r="N2469" s="120">
        <f t="shared" si="1161"/>
        <v>1.5129550751597129</v>
      </c>
      <c r="O2469" s="113">
        <f t="shared" si="1162"/>
        <v>1.5183281799999999</v>
      </c>
      <c r="P2469" s="113">
        <f t="shared" si="1163"/>
        <v>1697.8972374299999</v>
      </c>
      <c r="Q2469" s="11">
        <f t="shared" si="1164"/>
        <v>0</v>
      </c>
      <c r="R2469" s="30">
        <f t="shared" si="1165"/>
        <v>0</v>
      </c>
      <c r="S2469" s="8">
        <f t="shared" si="1166"/>
        <v>0</v>
      </c>
      <c r="T2469" s="122">
        <f t="shared" si="1171"/>
        <v>0.13059999999999999</v>
      </c>
      <c r="U2469" s="121">
        <f t="shared" si="1167"/>
        <v>19</v>
      </c>
      <c r="V2469" s="121">
        <v>252</v>
      </c>
      <c r="W2469" s="120">
        <f t="shared" si="1168"/>
        <v>1.0092978029999999</v>
      </c>
      <c r="X2469" s="113">
        <f t="shared" si="1174"/>
        <v>15.78671402</v>
      </c>
      <c r="Y2469" s="113">
        <f t="shared" si="1169"/>
        <v>0</v>
      </c>
      <c r="Z2469" s="125" t="str">
        <f t="shared" si="1172"/>
        <v>J=</v>
      </c>
      <c r="AA2469" s="118">
        <f t="shared" si="1173"/>
        <v>46619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>
        <f t="shared" si="1170"/>
        <v>46615</v>
      </c>
      <c r="B2470" s="113">
        <f t="shared" si="1151"/>
        <v>1713.68395145</v>
      </c>
      <c r="C2470" s="113">
        <f t="shared" si="1152"/>
        <v>1118.26761816</v>
      </c>
      <c r="D2470" s="114">
        <f t="shared" si="1153"/>
        <v>7245.38</v>
      </c>
      <c r="E2470" s="115">
        <f t="shared" si="1149"/>
        <v>7276.54</v>
      </c>
      <c r="F2470" s="116">
        <f t="shared" si="1150"/>
        <v>46558</v>
      </c>
      <c r="G2470" s="117">
        <f t="shared" si="1154"/>
        <v>4.3006716003852752E-3</v>
      </c>
      <c r="H2470" s="118">
        <f t="shared" si="1155"/>
        <v>46619</v>
      </c>
      <c r="I2470" s="118">
        <f t="shared" si="1156"/>
        <v>46619</v>
      </c>
      <c r="J2470" s="119">
        <f t="shared" si="1157"/>
        <v>23</v>
      </c>
      <c r="K2470" s="119">
        <f t="shared" si="1158"/>
        <v>19</v>
      </c>
      <c r="L2470" s="8">
        <f t="shared" si="1159"/>
        <v>1.0035514000000001</v>
      </c>
      <c r="M2470" s="120">
        <f t="shared" si="1160"/>
        <v>1.0043006699999999</v>
      </c>
      <c r="N2470" s="120">
        <f t="shared" si="1161"/>
        <v>1.5129550751597129</v>
      </c>
      <c r="O2470" s="113">
        <f t="shared" si="1162"/>
        <v>1.5183281799999999</v>
      </c>
      <c r="P2470" s="113">
        <f t="shared" si="1163"/>
        <v>1697.8972374299999</v>
      </c>
      <c r="Q2470" s="11">
        <f t="shared" si="1164"/>
        <v>0</v>
      </c>
      <c r="R2470" s="30">
        <f t="shared" si="1165"/>
        <v>0</v>
      </c>
      <c r="S2470" s="8">
        <f t="shared" si="1166"/>
        <v>0</v>
      </c>
      <c r="T2470" s="122">
        <f t="shared" si="1171"/>
        <v>0.13059999999999999</v>
      </c>
      <c r="U2470" s="121">
        <f t="shared" si="1167"/>
        <v>19</v>
      </c>
      <c r="V2470" s="121">
        <v>252</v>
      </c>
      <c r="W2470" s="120">
        <f t="shared" si="1168"/>
        <v>1.0092978029999999</v>
      </c>
      <c r="X2470" s="113">
        <f t="shared" si="1174"/>
        <v>15.78671402</v>
      </c>
      <c r="Y2470" s="113">
        <f t="shared" si="1169"/>
        <v>0</v>
      </c>
      <c r="Z2470" s="125" t="str">
        <f t="shared" si="1172"/>
        <v>J=</v>
      </c>
      <c r="AA2470" s="118">
        <f t="shared" si="1173"/>
        <v>46619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>
        <f t="shared" si="1170"/>
        <v>46616</v>
      </c>
      <c r="B2471" s="113">
        <f t="shared" si="1151"/>
        <v>1714.8388035200001</v>
      </c>
      <c r="C2471" s="113">
        <f t="shared" si="1152"/>
        <v>1118.26761816</v>
      </c>
      <c r="D2471" s="114">
        <f t="shared" si="1153"/>
        <v>7245.38</v>
      </c>
      <c r="E2471" s="115">
        <f t="shared" si="1149"/>
        <v>7276.54</v>
      </c>
      <c r="F2471" s="116">
        <f t="shared" si="1150"/>
        <v>46558</v>
      </c>
      <c r="G2471" s="117">
        <f t="shared" si="1154"/>
        <v>4.3006716003852752E-3</v>
      </c>
      <c r="H2471" s="118">
        <f t="shared" si="1155"/>
        <v>46619</v>
      </c>
      <c r="I2471" s="118">
        <f t="shared" si="1156"/>
        <v>46619</v>
      </c>
      <c r="J2471" s="119">
        <f t="shared" si="1157"/>
        <v>23</v>
      </c>
      <c r="K2471" s="119">
        <f t="shared" si="1158"/>
        <v>20</v>
      </c>
      <c r="L2471" s="8">
        <f t="shared" si="1159"/>
        <v>1.00373866</v>
      </c>
      <c r="M2471" s="120">
        <f t="shared" si="1160"/>
        <v>1.0043006699999999</v>
      </c>
      <c r="N2471" s="120">
        <f t="shared" si="1161"/>
        <v>1.5129550751597129</v>
      </c>
      <c r="O2471" s="113">
        <f t="shared" si="1162"/>
        <v>1.5186114900000001</v>
      </c>
      <c r="P2471" s="113">
        <f t="shared" si="1163"/>
        <v>1698.21405383</v>
      </c>
      <c r="Q2471" s="11">
        <f t="shared" si="1164"/>
        <v>0</v>
      </c>
      <c r="R2471" s="30">
        <f t="shared" si="1165"/>
        <v>0</v>
      </c>
      <c r="S2471" s="8">
        <f t="shared" si="1166"/>
        <v>0</v>
      </c>
      <c r="T2471" s="122">
        <f t="shared" si="1171"/>
        <v>0.13059999999999999</v>
      </c>
      <c r="U2471" s="121">
        <f t="shared" si="1167"/>
        <v>20</v>
      </c>
      <c r="V2471" s="121">
        <v>252</v>
      </c>
      <c r="W2471" s="120">
        <f t="shared" si="1168"/>
        <v>1.009789549</v>
      </c>
      <c r="X2471" s="113">
        <f t="shared" si="1174"/>
        <v>16.624749690000002</v>
      </c>
      <c r="Y2471" s="113">
        <f t="shared" si="1169"/>
        <v>0</v>
      </c>
      <c r="Z2471" s="125" t="str">
        <f t="shared" si="1172"/>
        <v>J=</v>
      </c>
      <c r="AA2471" s="118">
        <f t="shared" si="1173"/>
        <v>46619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>
        <f t="shared" si="1170"/>
        <v>46617</v>
      </c>
      <c r="B2472" s="113">
        <f t="shared" si="1151"/>
        <v>1715.9944521999998</v>
      </c>
      <c r="C2472" s="113">
        <f t="shared" si="1152"/>
        <v>1118.26761816</v>
      </c>
      <c r="D2472" s="114">
        <f t="shared" si="1153"/>
        <v>7245.38</v>
      </c>
      <c r="E2472" s="115">
        <f t="shared" si="1149"/>
        <v>7276.54</v>
      </c>
      <c r="F2472" s="116">
        <f t="shared" si="1150"/>
        <v>46558</v>
      </c>
      <c r="G2472" s="117">
        <f t="shared" si="1154"/>
        <v>4.3006716003852752E-3</v>
      </c>
      <c r="H2472" s="118">
        <f t="shared" si="1155"/>
        <v>46619</v>
      </c>
      <c r="I2472" s="118">
        <f t="shared" si="1156"/>
        <v>46619</v>
      </c>
      <c r="J2472" s="119">
        <f t="shared" si="1157"/>
        <v>23</v>
      </c>
      <c r="K2472" s="119">
        <f t="shared" si="1158"/>
        <v>21</v>
      </c>
      <c r="L2472" s="8">
        <f t="shared" si="1159"/>
        <v>1.0039259599999999</v>
      </c>
      <c r="M2472" s="120">
        <f t="shared" si="1160"/>
        <v>1.0043006699999999</v>
      </c>
      <c r="N2472" s="120">
        <f t="shared" si="1161"/>
        <v>1.5129550751597129</v>
      </c>
      <c r="O2472" s="113">
        <f t="shared" si="1162"/>
        <v>1.51889487</v>
      </c>
      <c r="P2472" s="113">
        <f t="shared" si="1163"/>
        <v>1698.5309485099999</v>
      </c>
      <c r="Q2472" s="11">
        <f t="shared" si="1164"/>
        <v>0</v>
      </c>
      <c r="R2472" s="30">
        <f t="shared" si="1165"/>
        <v>0</v>
      </c>
      <c r="S2472" s="8">
        <f t="shared" si="1166"/>
        <v>0</v>
      </c>
      <c r="T2472" s="122">
        <f t="shared" si="1171"/>
        <v>0.13059999999999999</v>
      </c>
      <c r="U2472" s="121">
        <f t="shared" si="1167"/>
        <v>21</v>
      </c>
      <c r="V2472" s="121">
        <v>252</v>
      </c>
      <c r="W2472" s="120">
        <f t="shared" si="1168"/>
        <v>1.010281534</v>
      </c>
      <c r="X2472" s="113">
        <f t="shared" si="1174"/>
        <v>17.46350369</v>
      </c>
      <c r="Y2472" s="113">
        <f t="shared" si="1169"/>
        <v>0</v>
      </c>
      <c r="Z2472" s="125" t="str">
        <f t="shared" si="1172"/>
        <v>J=</v>
      </c>
      <c r="AA2472" s="118">
        <f t="shared" si="1173"/>
        <v>46619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>
        <f t="shared" si="1170"/>
        <v>46618</v>
      </c>
      <c r="B2473" s="113">
        <f t="shared" si="1151"/>
        <v>1717.1508882399999</v>
      </c>
      <c r="C2473" s="113">
        <f t="shared" si="1152"/>
        <v>1118.26761816</v>
      </c>
      <c r="D2473" s="114">
        <f t="shared" si="1153"/>
        <v>7245.38</v>
      </c>
      <c r="E2473" s="115">
        <f t="shared" si="1149"/>
        <v>7276.54</v>
      </c>
      <c r="F2473" s="116">
        <f t="shared" si="1150"/>
        <v>46558</v>
      </c>
      <c r="G2473" s="117">
        <f t="shared" si="1154"/>
        <v>4.3006716003852752E-3</v>
      </c>
      <c r="H2473" s="118">
        <f t="shared" si="1155"/>
        <v>46619</v>
      </c>
      <c r="I2473" s="118">
        <f t="shared" si="1156"/>
        <v>46619</v>
      </c>
      <c r="J2473" s="119">
        <f t="shared" si="1157"/>
        <v>23</v>
      </c>
      <c r="K2473" s="119">
        <f t="shared" si="1158"/>
        <v>22</v>
      </c>
      <c r="L2473" s="8">
        <f t="shared" si="1159"/>
        <v>1.0041133</v>
      </c>
      <c r="M2473" s="120">
        <f t="shared" si="1160"/>
        <v>1.0043006699999999</v>
      </c>
      <c r="N2473" s="120">
        <f t="shared" si="1161"/>
        <v>1.5129550751597129</v>
      </c>
      <c r="O2473" s="113">
        <f t="shared" si="1162"/>
        <v>1.51917831</v>
      </c>
      <c r="P2473" s="113">
        <f t="shared" si="1163"/>
        <v>1698.84791028</v>
      </c>
      <c r="Q2473" s="11">
        <f t="shared" si="1164"/>
        <v>0</v>
      </c>
      <c r="R2473" s="30">
        <f t="shared" si="1165"/>
        <v>0</v>
      </c>
      <c r="S2473" s="8">
        <f t="shared" si="1166"/>
        <v>0</v>
      </c>
      <c r="T2473" s="122">
        <f t="shared" si="1171"/>
        <v>0.13059999999999999</v>
      </c>
      <c r="U2473" s="121">
        <f t="shared" si="1167"/>
        <v>22</v>
      </c>
      <c r="V2473" s="121">
        <v>252</v>
      </c>
      <c r="W2473" s="120">
        <f t="shared" si="1168"/>
        <v>1.0107737590000001</v>
      </c>
      <c r="X2473" s="113">
        <f t="shared" si="1174"/>
        <v>18.30297796</v>
      </c>
      <c r="Y2473" s="113">
        <f t="shared" si="1169"/>
        <v>0</v>
      </c>
      <c r="Z2473" s="125" t="str">
        <f t="shared" si="1172"/>
        <v>J=</v>
      </c>
      <c r="AA2473" s="118">
        <f t="shared" si="1173"/>
        <v>46619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>
        <f t="shared" si="1170"/>
        <v>46619</v>
      </c>
      <c r="B2474" s="113">
        <f t="shared" si="1151"/>
        <v>1718.3080893400002</v>
      </c>
      <c r="C2474" s="113">
        <f t="shared" si="1152"/>
        <v>1118.26761816</v>
      </c>
      <c r="D2474" s="114">
        <f t="shared" si="1153"/>
        <v>7245.38</v>
      </c>
      <c r="E2474" s="115">
        <f t="shared" ref="E2474:E2537" si="1175">IF($K2474=1,VLOOKUP($A2473,$AO$10:$AS$131,4),E2473)</f>
        <v>7276.54</v>
      </c>
      <c r="F2474" s="116">
        <f t="shared" ref="F2474:F2537" si="1176">IF($K2474=1,VLOOKUP($A2473,$AO$10:$AS$131,5),F2473)</f>
        <v>46558</v>
      </c>
      <c r="G2474" s="117">
        <f t="shared" si="1154"/>
        <v>4.3006716003852752E-3</v>
      </c>
      <c r="H2474" s="118">
        <f t="shared" si="1155"/>
        <v>46650</v>
      </c>
      <c r="I2474" s="118">
        <f t="shared" si="1156"/>
        <v>46619</v>
      </c>
      <c r="J2474" s="119">
        <f t="shared" si="1157"/>
        <v>23</v>
      </c>
      <c r="K2474" s="119">
        <f t="shared" si="1158"/>
        <v>23</v>
      </c>
      <c r="L2474" s="8">
        <f t="shared" si="1159"/>
        <v>1.0043006699999999</v>
      </c>
      <c r="M2474" s="120">
        <f t="shared" si="1160"/>
        <v>1.0043006699999999</v>
      </c>
      <c r="N2474" s="120">
        <f t="shared" si="1161"/>
        <v>1.5129550751597129</v>
      </c>
      <c r="O2474" s="113">
        <f t="shared" si="1162"/>
        <v>1.51946179</v>
      </c>
      <c r="P2474" s="113">
        <f t="shared" si="1163"/>
        <v>1699.1649167800001</v>
      </c>
      <c r="Q2474" s="11">
        <f t="shared" si="1164"/>
        <v>81</v>
      </c>
      <c r="R2474" s="30">
        <f t="shared" si="1165"/>
        <v>0</v>
      </c>
      <c r="S2474" s="8">
        <f t="shared" si="1166"/>
        <v>0</v>
      </c>
      <c r="T2474" s="122">
        <f t="shared" si="1171"/>
        <v>0.13059999999999999</v>
      </c>
      <c r="U2474" s="121">
        <f t="shared" si="1167"/>
        <v>23</v>
      </c>
      <c r="V2474" s="121">
        <v>252</v>
      </c>
      <c r="W2474" s="120">
        <f t="shared" si="1168"/>
        <v>1.0112662240000001</v>
      </c>
      <c r="X2474" s="113">
        <f t="shared" si="1174"/>
        <v>19.14317256</v>
      </c>
      <c r="Y2474" s="113">
        <f t="shared" si="1169"/>
        <v>19.14317256</v>
      </c>
      <c r="Z2474" s="125" t="str">
        <f t="shared" si="1172"/>
        <v>J=</v>
      </c>
      <c r="AA2474" s="118">
        <f t="shared" si="1173"/>
        <v>46619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>
        <f t="shared" si="1170"/>
        <v>46620</v>
      </c>
      <c r="B2475" s="113">
        <f t="shared" si="1151"/>
        <v>1700.3575771000001</v>
      </c>
      <c r="C2475" s="113">
        <f t="shared" si="1152"/>
        <v>1118.26761816</v>
      </c>
      <c r="D2475" s="114">
        <f t="shared" si="1153"/>
        <v>7245.38</v>
      </c>
      <c r="E2475" s="115">
        <f t="shared" si="1175"/>
        <v>7276.54</v>
      </c>
      <c r="F2475" s="116">
        <f t="shared" si="1176"/>
        <v>46588</v>
      </c>
      <c r="G2475" s="117">
        <f t="shared" si="1154"/>
        <v>4.3006716003852752E-3</v>
      </c>
      <c r="H2475" s="118">
        <f t="shared" si="1155"/>
        <v>46650</v>
      </c>
      <c r="I2475" s="118">
        <f t="shared" si="1156"/>
        <v>46650</v>
      </c>
      <c r="J2475" s="119">
        <f t="shared" si="1157"/>
        <v>20</v>
      </c>
      <c r="K2475" s="119">
        <f t="shared" si="1158"/>
        <v>1</v>
      </c>
      <c r="L2475" s="8">
        <f t="shared" si="1159"/>
        <v>1.0002145899999999</v>
      </c>
      <c r="M2475" s="120">
        <f t="shared" si="1160"/>
        <v>1.0043006699999999</v>
      </c>
      <c r="N2475" s="120">
        <f t="shared" si="1161"/>
        <v>1.5194617956627998</v>
      </c>
      <c r="O2475" s="113">
        <f t="shared" si="1162"/>
        <v>1.5197878499999999</v>
      </c>
      <c r="P2475" s="113">
        <f t="shared" si="1163"/>
        <v>1699.52953912</v>
      </c>
      <c r="Q2475" s="11">
        <f t="shared" si="1164"/>
        <v>0</v>
      </c>
      <c r="R2475" s="30">
        <f t="shared" si="1165"/>
        <v>0</v>
      </c>
      <c r="S2475" s="8">
        <f t="shared" si="1166"/>
        <v>0</v>
      </c>
      <c r="T2475" s="122">
        <f t="shared" si="1171"/>
        <v>0.13059999999999999</v>
      </c>
      <c r="U2475" s="121">
        <f t="shared" si="1167"/>
        <v>1</v>
      </c>
      <c r="V2475" s="121">
        <v>252</v>
      </c>
      <c r="W2475" s="120">
        <f t="shared" si="1168"/>
        <v>1.000487216</v>
      </c>
      <c r="X2475" s="113">
        <f t="shared" si="1174"/>
        <v>0.82803797999999995</v>
      </c>
      <c r="Y2475" s="113">
        <f t="shared" si="1169"/>
        <v>0</v>
      </c>
      <c r="Z2475" s="125" t="str">
        <f t="shared" si="1172"/>
        <v>J=</v>
      </c>
      <c r="AA2475" s="118">
        <f t="shared" si="1173"/>
        <v>46650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>
        <f t="shared" si="1170"/>
        <v>46621</v>
      </c>
      <c r="B2476" s="113">
        <f t="shared" si="1151"/>
        <v>1700.3575771000001</v>
      </c>
      <c r="C2476" s="113">
        <f t="shared" si="1152"/>
        <v>1118.26761816</v>
      </c>
      <c r="D2476" s="114">
        <f t="shared" si="1153"/>
        <v>7245.38</v>
      </c>
      <c r="E2476" s="115">
        <f t="shared" si="1175"/>
        <v>7276.54</v>
      </c>
      <c r="F2476" s="116">
        <f t="shared" si="1176"/>
        <v>46588</v>
      </c>
      <c r="G2476" s="117">
        <f t="shared" si="1154"/>
        <v>4.3006716003852752E-3</v>
      </c>
      <c r="H2476" s="118">
        <f t="shared" si="1155"/>
        <v>46650</v>
      </c>
      <c r="I2476" s="118">
        <f t="shared" si="1156"/>
        <v>46650</v>
      </c>
      <c r="J2476" s="119">
        <f t="shared" si="1157"/>
        <v>20</v>
      </c>
      <c r="K2476" s="119">
        <f t="shared" si="1158"/>
        <v>1</v>
      </c>
      <c r="L2476" s="8">
        <f t="shared" si="1159"/>
        <v>1.0002145899999999</v>
      </c>
      <c r="M2476" s="120">
        <f t="shared" si="1160"/>
        <v>1.0043006699999999</v>
      </c>
      <c r="N2476" s="120">
        <f t="shared" si="1161"/>
        <v>1.5194617956627998</v>
      </c>
      <c r="O2476" s="113">
        <f t="shared" si="1162"/>
        <v>1.5197878499999999</v>
      </c>
      <c r="P2476" s="113">
        <f t="shared" si="1163"/>
        <v>1699.52953912</v>
      </c>
      <c r="Q2476" s="11">
        <f t="shared" si="1164"/>
        <v>0</v>
      </c>
      <c r="R2476" s="30">
        <f t="shared" si="1165"/>
        <v>0</v>
      </c>
      <c r="S2476" s="8">
        <f t="shared" si="1166"/>
        <v>0</v>
      </c>
      <c r="T2476" s="122">
        <f t="shared" si="1171"/>
        <v>0.13059999999999999</v>
      </c>
      <c r="U2476" s="121">
        <f t="shared" si="1167"/>
        <v>1</v>
      </c>
      <c r="V2476" s="121">
        <v>252</v>
      </c>
      <c r="W2476" s="120">
        <f t="shared" si="1168"/>
        <v>1.000487216</v>
      </c>
      <c r="X2476" s="113">
        <f t="shared" si="1174"/>
        <v>0.82803797999999995</v>
      </c>
      <c r="Y2476" s="113">
        <f t="shared" si="1169"/>
        <v>0</v>
      </c>
      <c r="Z2476" s="125" t="str">
        <f t="shared" si="1172"/>
        <v>J=</v>
      </c>
      <c r="AA2476" s="118">
        <f t="shared" si="1173"/>
        <v>46650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>
        <f t="shared" si="1170"/>
        <v>46622</v>
      </c>
      <c r="B2477" s="113">
        <f t="shared" si="1151"/>
        <v>1700.3575771000001</v>
      </c>
      <c r="C2477" s="113">
        <f t="shared" si="1152"/>
        <v>1118.26761816</v>
      </c>
      <c r="D2477" s="114">
        <f t="shared" si="1153"/>
        <v>7245.38</v>
      </c>
      <c r="E2477" s="115">
        <f t="shared" si="1175"/>
        <v>7276.54</v>
      </c>
      <c r="F2477" s="116">
        <f t="shared" si="1176"/>
        <v>46588</v>
      </c>
      <c r="G2477" s="117">
        <f t="shared" si="1154"/>
        <v>4.3006716003852752E-3</v>
      </c>
      <c r="H2477" s="118">
        <f t="shared" si="1155"/>
        <v>46650</v>
      </c>
      <c r="I2477" s="118">
        <f t="shared" si="1156"/>
        <v>46650</v>
      </c>
      <c r="J2477" s="119">
        <f t="shared" si="1157"/>
        <v>20</v>
      </c>
      <c r="K2477" s="119">
        <f t="shared" si="1158"/>
        <v>1</v>
      </c>
      <c r="L2477" s="8">
        <f t="shared" si="1159"/>
        <v>1.0002145899999999</v>
      </c>
      <c r="M2477" s="120">
        <f t="shared" si="1160"/>
        <v>1.0043006699999999</v>
      </c>
      <c r="N2477" s="120">
        <f t="shared" si="1161"/>
        <v>1.5194617956627998</v>
      </c>
      <c r="O2477" s="113">
        <f t="shared" si="1162"/>
        <v>1.5197878499999999</v>
      </c>
      <c r="P2477" s="113">
        <f t="shared" si="1163"/>
        <v>1699.52953912</v>
      </c>
      <c r="Q2477" s="11">
        <f t="shared" si="1164"/>
        <v>0</v>
      </c>
      <c r="R2477" s="30">
        <f t="shared" si="1165"/>
        <v>0</v>
      </c>
      <c r="S2477" s="8">
        <f t="shared" si="1166"/>
        <v>0</v>
      </c>
      <c r="T2477" s="122">
        <f t="shared" si="1171"/>
        <v>0.13059999999999999</v>
      </c>
      <c r="U2477" s="121">
        <f t="shared" si="1167"/>
        <v>1</v>
      </c>
      <c r="V2477" s="121">
        <v>252</v>
      </c>
      <c r="W2477" s="120">
        <f t="shared" si="1168"/>
        <v>1.000487216</v>
      </c>
      <c r="X2477" s="113">
        <f t="shared" si="1174"/>
        <v>0.82803797999999995</v>
      </c>
      <c r="Y2477" s="113">
        <f t="shared" si="1169"/>
        <v>0</v>
      </c>
      <c r="Z2477" s="125" t="str">
        <f t="shared" si="1172"/>
        <v>J=</v>
      </c>
      <c r="AA2477" s="118">
        <f t="shared" si="1173"/>
        <v>46650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>
        <f t="shared" si="1170"/>
        <v>46623</v>
      </c>
      <c r="B2478" s="113">
        <f t="shared" si="1151"/>
        <v>1701.5510851400002</v>
      </c>
      <c r="C2478" s="113">
        <f t="shared" si="1152"/>
        <v>1118.26761816</v>
      </c>
      <c r="D2478" s="114">
        <f t="shared" si="1153"/>
        <v>7245.38</v>
      </c>
      <c r="E2478" s="115">
        <f t="shared" si="1175"/>
        <v>7276.54</v>
      </c>
      <c r="F2478" s="116">
        <f t="shared" si="1176"/>
        <v>46588</v>
      </c>
      <c r="G2478" s="117">
        <f t="shared" si="1154"/>
        <v>4.3006716003852752E-3</v>
      </c>
      <c r="H2478" s="118">
        <f t="shared" si="1155"/>
        <v>46650</v>
      </c>
      <c r="I2478" s="118">
        <f t="shared" si="1156"/>
        <v>46650</v>
      </c>
      <c r="J2478" s="119">
        <f t="shared" si="1157"/>
        <v>20</v>
      </c>
      <c r="K2478" s="119">
        <f t="shared" si="1158"/>
        <v>2</v>
      </c>
      <c r="L2478" s="8">
        <f t="shared" si="1159"/>
        <v>1.0004292299999999</v>
      </c>
      <c r="M2478" s="120">
        <f t="shared" si="1160"/>
        <v>1.0043006699999999</v>
      </c>
      <c r="N2478" s="120">
        <f t="shared" si="1161"/>
        <v>1.5194617956627998</v>
      </c>
      <c r="O2478" s="113">
        <f t="shared" si="1162"/>
        <v>1.52011399</v>
      </c>
      <c r="P2478" s="113">
        <f t="shared" si="1163"/>
        <v>1699.8942509200001</v>
      </c>
      <c r="Q2478" s="11">
        <f t="shared" si="1164"/>
        <v>0</v>
      </c>
      <c r="R2478" s="30">
        <f t="shared" si="1165"/>
        <v>0</v>
      </c>
      <c r="S2478" s="8">
        <f t="shared" si="1166"/>
        <v>0</v>
      </c>
      <c r="T2478" s="122">
        <f t="shared" si="1171"/>
        <v>0.13059999999999999</v>
      </c>
      <c r="U2478" s="121">
        <f t="shared" si="1167"/>
        <v>2</v>
      </c>
      <c r="V2478" s="121">
        <v>252</v>
      </c>
      <c r="W2478" s="120">
        <f t="shared" si="1168"/>
        <v>1.0009746690000001</v>
      </c>
      <c r="X2478" s="113">
        <f t="shared" si="1174"/>
        <v>1.6568342199999999</v>
      </c>
      <c r="Y2478" s="113">
        <f t="shared" si="1169"/>
        <v>0</v>
      </c>
      <c r="Z2478" s="125" t="str">
        <f t="shared" si="1172"/>
        <v>J=</v>
      </c>
      <c r="AA2478" s="118">
        <f t="shared" si="1173"/>
        <v>46650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>
        <f t="shared" si="1170"/>
        <v>46624</v>
      </c>
      <c r="B2479" s="113">
        <f t="shared" si="1151"/>
        <v>1702.7454301099999</v>
      </c>
      <c r="C2479" s="113">
        <f t="shared" si="1152"/>
        <v>1118.26761816</v>
      </c>
      <c r="D2479" s="114">
        <f t="shared" si="1153"/>
        <v>7245.38</v>
      </c>
      <c r="E2479" s="115">
        <f t="shared" si="1175"/>
        <v>7276.54</v>
      </c>
      <c r="F2479" s="116">
        <f t="shared" si="1176"/>
        <v>46588</v>
      </c>
      <c r="G2479" s="117">
        <f t="shared" si="1154"/>
        <v>4.3006716003852752E-3</v>
      </c>
      <c r="H2479" s="118">
        <f t="shared" si="1155"/>
        <v>46650</v>
      </c>
      <c r="I2479" s="118">
        <f t="shared" si="1156"/>
        <v>46650</v>
      </c>
      <c r="J2479" s="119">
        <f t="shared" si="1157"/>
        <v>20</v>
      </c>
      <c r="K2479" s="119">
        <f t="shared" si="1158"/>
        <v>3</v>
      </c>
      <c r="L2479" s="8">
        <f t="shared" si="1159"/>
        <v>1.0006439199999999</v>
      </c>
      <c r="M2479" s="120">
        <f t="shared" si="1160"/>
        <v>1.0043006699999999</v>
      </c>
      <c r="N2479" s="120">
        <f t="shared" si="1161"/>
        <v>1.5194617956627998</v>
      </c>
      <c r="O2479" s="113">
        <f t="shared" si="1162"/>
        <v>1.5204401999999999</v>
      </c>
      <c r="P2479" s="113">
        <f t="shared" si="1163"/>
        <v>1700.259041</v>
      </c>
      <c r="Q2479" s="11">
        <f t="shared" si="1164"/>
        <v>0</v>
      </c>
      <c r="R2479" s="30">
        <f t="shared" si="1165"/>
        <v>0</v>
      </c>
      <c r="S2479" s="8">
        <f t="shared" si="1166"/>
        <v>0</v>
      </c>
      <c r="T2479" s="122">
        <f t="shared" si="1171"/>
        <v>0.13059999999999999</v>
      </c>
      <c r="U2479" s="121">
        <f t="shared" si="1167"/>
        <v>3</v>
      </c>
      <c r="V2479" s="121">
        <v>252</v>
      </c>
      <c r="W2479" s="120">
        <f t="shared" si="1168"/>
        <v>1.001462359</v>
      </c>
      <c r="X2479" s="113">
        <f t="shared" si="1174"/>
        <v>2.4863891100000002</v>
      </c>
      <c r="Y2479" s="113">
        <f t="shared" si="1169"/>
        <v>0</v>
      </c>
      <c r="Z2479" s="125" t="str">
        <f t="shared" si="1172"/>
        <v>J=</v>
      </c>
      <c r="AA2479" s="118">
        <f t="shared" si="1173"/>
        <v>46650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>
        <f t="shared" si="1170"/>
        <v>46625</v>
      </c>
      <c r="B2480" s="113">
        <f t="shared" si="1151"/>
        <v>1703.9406157599999</v>
      </c>
      <c r="C2480" s="113">
        <f t="shared" si="1152"/>
        <v>1118.26761816</v>
      </c>
      <c r="D2480" s="114">
        <f t="shared" si="1153"/>
        <v>7245.38</v>
      </c>
      <c r="E2480" s="115">
        <f t="shared" si="1175"/>
        <v>7276.54</v>
      </c>
      <c r="F2480" s="116">
        <f t="shared" si="1176"/>
        <v>46588</v>
      </c>
      <c r="G2480" s="117">
        <f t="shared" si="1154"/>
        <v>4.3006716003852752E-3</v>
      </c>
      <c r="H2480" s="118">
        <f t="shared" si="1155"/>
        <v>46650</v>
      </c>
      <c r="I2480" s="118">
        <f t="shared" si="1156"/>
        <v>46650</v>
      </c>
      <c r="J2480" s="119">
        <f t="shared" si="1157"/>
        <v>20</v>
      </c>
      <c r="K2480" s="119">
        <f t="shared" si="1158"/>
        <v>4</v>
      </c>
      <c r="L2480" s="8">
        <f t="shared" si="1159"/>
        <v>1.0008586500000001</v>
      </c>
      <c r="M2480" s="120">
        <f t="shared" si="1160"/>
        <v>1.0043006699999999</v>
      </c>
      <c r="N2480" s="120">
        <f t="shared" si="1161"/>
        <v>1.5194617956627998</v>
      </c>
      <c r="O2480" s="113">
        <f t="shared" si="1162"/>
        <v>1.52076648</v>
      </c>
      <c r="P2480" s="113">
        <f t="shared" si="1163"/>
        <v>1700.62390936</v>
      </c>
      <c r="Q2480" s="11">
        <f t="shared" si="1164"/>
        <v>0</v>
      </c>
      <c r="R2480" s="30">
        <f t="shared" si="1165"/>
        <v>0</v>
      </c>
      <c r="S2480" s="8">
        <f t="shared" si="1166"/>
        <v>0</v>
      </c>
      <c r="T2480" s="122">
        <f t="shared" si="1171"/>
        <v>0.13059999999999999</v>
      </c>
      <c r="U2480" s="121">
        <f t="shared" si="1167"/>
        <v>4</v>
      </c>
      <c r="V2480" s="121">
        <v>252</v>
      </c>
      <c r="W2480" s="120">
        <f t="shared" si="1168"/>
        <v>1.001950288</v>
      </c>
      <c r="X2480" s="113">
        <f t="shared" si="1174"/>
        <v>3.3167064000000002</v>
      </c>
      <c r="Y2480" s="113">
        <f t="shared" si="1169"/>
        <v>0</v>
      </c>
      <c r="Z2480" s="125" t="str">
        <f t="shared" si="1172"/>
        <v>J=</v>
      </c>
      <c r="AA2480" s="118">
        <f t="shared" si="1173"/>
        <v>46650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>
        <f t="shared" si="1170"/>
        <v>46626</v>
      </c>
      <c r="B2481" s="113">
        <f t="shared" si="1151"/>
        <v>1705.13663907</v>
      </c>
      <c r="C2481" s="113">
        <f t="shared" si="1152"/>
        <v>1118.26761816</v>
      </c>
      <c r="D2481" s="114">
        <f t="shared" si="1153"/>
        <v>7245.38</v>
      </c>
      <c r="E2481" s="115">
        <f t="shared" si="1175"/>
        <v>7276.54</v>
      </c>
      <c r="F2481" s="116">
        <f t="shared" si="1176"/>
        <v>46588</v>
      </c>
      <c r="G2481" s="117">
        <f t="shared" si="1154"/>
        <v>4.3006716003852752E-3</v>
      </c>
      <c r="H2481" s="118">
        <f t="shared" si="1155"/>
        <v>46650</v>
      </c>
      <c r="I2481" s="118">
        <f t="shared" si="1156"/>
        <v>46650</v>
      </c>
      <c r="J2481" s="119">
        <f t="shared" si="1157"/>
        <v>20</v>
      </c>
      <c r="K2481" s="119">
        <f t="shared" si="1158"/>
        <v>5</v>
      </c>
      <c r="L2481" s="8">
        <f t="shared" si="1159"/>
        <v>1.0010734299999999</v>
      </c>
      <c r="M2481" s="120">
        <f t="shared" si="1160"/>
        <v>1.0043006699999999</v>
      </c>
      <c r="N2481" s="120">
        <f t="shared" si="1161"/>
        <v>1.5194617956627998</v>
      </c>
      <c r="O2481" s="113">
        <f t="shared" si="1162"/>
        <v>1.52109283</v>
      </c>
      <c r="P2481" s="113">
        <f t="shared" si="1163"/>
        <v>1700.9888559999999</v>
      </c>
      <c r="Q2481" s="11">
        <f t="shared" si="1164"/>
        <v>0</v>
      </c>
      <c r="R2481" s="30">
        <f t="shared" si="1165"/>
        <v>0</v>
      </c>
      <c r="S2481" s="8">
        <f t="shared" si="1166"/>
        <v>0</v>
      </c>
      <c r="T2481" s="122">
        <f t="shared" si="1171"/>
        <v>0.13059999999999999</v>
      </c>
      <c r="U2481" s="121">
        <f t="shared" si="1167"/>
        <v>5</v>
      </c>
      <c r="V2481" s="121">
        <v>252</v>
      </c>
      <c r="W2481" s="120">
        <f t="shared" si="1168"/>
        <v>1.002438454</v>
      </c>
      <c r="X2481" s="113">
        <f t="shared" si="1174"/>
        <v>4.14778307</v>
      </c>
      <c r="Y2481" s="113">
        <f t="shared" si="1169"/>
        <v>0</v>
      </c>
      <c r="Z2481" s="125" t="str">
        <f t="shared" si="1172"/>
        <v>J=</v>
      </c>
      <c r="AA2481" s="118">
        <f t="shared" si="1173"/>
        <v>46650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>
        <f t="shared" si="1170"/>
        <v>46627</v>
      </c>
      <c r="B2482" s="113">
        <f t="shared" si="1151"/>
        <v>1706.33350043</v>
      </c>
      <c r="C2482" s="113">
        <f t="shared" si="1152"/>
        <v>1118.26761816</v>
      </c>
      <c r="D2482" s="114">
        <f t="shared" si="1153"/>
        <v>7245.38</v>
      </c>
      <c r="E2482" s="115">
        <f t="shared" si="1175"/>
        <v>7276.54</v>
      </c>
      <c r="F2482" s="116">
        <f t="shared" si="1176"/>
        <v>46588</v>
      </c>
      <c r="G2482" s="117">
        <f t="shared" si="1154"/>
        <v>4.3006716003852752E-3</v>
      </c>
      <c r="H2482" s="118">
        <f t="shared" si="1155"/>
        <v>46650</v>
      </c>
      <c r="I2482" s="118">
        <f t="shared" si="1156"/>
        <v>46650</v>
      </c>
      <c r="J2482" s="119">
        <f t="shared" si="1157"/>
        <v>20</v>
      </c>
      <c r="K2482" s="119">
        <f t="shared" si="1158"/>
        <v>6</v>
      </c>
      <c r="L2482" s="8">
        <f t="shared" si="1159"/>
        <v>1.0012882599999999</v>
      </c>
      <c r="M2482" s="120">
        <f t="shared" si="1160"/>
        <v>1.0043006699999999</v>
      </c>
      <c r="N2482" s="120">
        <f t="shared" si="1161"/>
        <v>1.5194617956627998</v>
      </c>
      <c r="O2482" s="113">
        <f t="shared" si="1162"/>
        <v>1.5214192499999999</v>
      </c>
      <c r="P2482" s="113">
        <f t="shared" si="1163"/>
        <v>1701.3538809199999</v>
      </c>
      <c r="Q2482" s="11">
        <f t="shared" si="1164"/>
        <v>0</v>
      </c>
      <c r="R2482" s="30">
        <f t="shared" si="1165"/>
        <v>0</v>
      </c>
      <c r="S2482" s="8">
        <f t="shared" si="1166"/>
        <v>0</v>
      </c>
      <c r="T2482" s="122">
        <f t="shared" si="1171"/>
        <v>0.13059999999999999</v>
      </c>
      <c r="U2482" s="121">
        <f t="shared" si="1167"/>
        <v>6</v>
      </c>
      <c r="V2482" s="121">
        <v>252</v>
      </c>
      <c r="W2482" s="120">
        <f t="shared" si="1168"/>
        <v>1.0029268570000001</v>
      </c>
      <c r="X2482" s="113">
        <f t="shared" si="1174"/>
        <v>4.97961951</v>
      </c>
      <c r="Y2482" s="113">
        <f t="shared" si="1169"/>
        <v>0</v>
      </c>
      <c r="Z2482" s="125" t="str">
        <f t="shared" si="1172"/>
        <v>J=</v>
      </c>
      <c r="AA2482" s="118">
        <f t="shared" si="1173"/>
        <v>46650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>
        <f t="shared" si="1170"/>
        <v>46628</v>
      </c>
      <c r="B2483" s="113">
        <f t="shared" si="1151"/>
        <v>1706.33350043</v>
      </c>
      <c r="C2483" s="113">
        <f t="shared" si="1152"/>
        <v>1118.26761816</v>
      </c>
      <c r="D2483" s="114">
        <f t="shared" si="1153"/>
        <v>7245.38</v>
      </c>
      <c r="E2483" s="115">
        <f t="shared" si="1175"/>
        <v>7276.54</v>
      </c>
      <c r="F2483" s="116">
        <f t="shared" si="1176"/>
        <v>46588</v>
      </c>
      <c r="G2483" s="117">
        <f t="shared" si="1154"/>
        <v>4.3006716003852752E-3</v>
      </c>
      <c r="H2483" s="118">
        <f t="shared" si="1155"/>
        <v>46650</v>
      </c>
      <c r="I2483" s="118">
        <f t="shared" si="1156"/>
        <v>46650</v>
      </c>
      <c r="J2483" s="119">
        <f t="shared" si="1157"/>
        <v>20</v>
      </c>
      <c r="K2483" s="119">
        <f t="shared" si="1158"/>
        <v>6</v>
      </c>
      <c r="L2483" s="8">
        <f t="shared" si="1159"/>
        <v>1.0012882599999999</v>
      </c>
      <c r="M2483" s="120">
        <f t="shared" si="1160"/>
        <v>1.0043006699999999</v>
      </c>
      <c r="N2483" s="120">
        <f t="shared" si="1161"/>
        <v>1.5194617956627998</v>
      </c>
      <c r="O2483" s="113">
        <f t="shared" si="1162"/>
        <v>1.5214192499999999</v>
      </c>
      <c r="P2483" s="113">
        <f t="shared" si="1163"/>
        <v>1701.3538809199999</v>
      </c>
      <c r="Q2483" s="11">
        <f t="shared" si="1164"/>
        <v>0</v>
      </c>
      <c r="R2483" s="30">
        <f t="shared" si="1165"/>
        <v>0</v>
      </c>
      <c r="S2483" s="8">
        <f t="shared" si="1166"/>
        <v>0</v>
      </c>
      <c r="T2483" s="122">
        <f t="shared" si="1171"/>
        <v>0.13059999999999999</v>
      </c>
      <c r="U2483" s="121">
        <f t="shared" si="1167"/>
        <v>6</v>
      </c>
      <c r="V2483" s="121">
        <v>252</v>
      </c>
      <c r="W2483" s="120">
        <f t="shared" si="1168"/>
        <v>1.0029268570000001</v>
      </c>
      <c r="X2483" s="113">
        <f t="shared" si="1174"/>
        <v>4.97961951</v>
      </c>
      <c r="Y2483" s="113">
        <f t="shared" si="1169"/>
        <v>0</v>
      </c>
      <c r="Z2483" s="125" t="str">
        <f t="shared" si="1172"/>
        <v>J=</v>
      </c>
      <c r="AA2483" s="118">
        <f t="shared" si="1173"/>
        <v>46650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>
        <f t="shared" si="1170"/>
        <v>46629</v>
      </c>
      <c r="B2484" s="113">
        <f t="shared" si="1151"/>
        <v>1706.33350043</v>
      </c>
      <c r="C2484" s="113">
        <f t="shared" si="1152"/>
        <v>1118.26761816</v>
      </c>
      <c r="D2484" s="114">
        <f t="shared" si="1153"/>
        <v>7245.38</v>
      </c>
      <c r="E2484" s="115">
        <f t="shared" si="1175"/>
        <v>7276.54</v>
      </c>
      <c r="F2484" s="116">
        <f t="shared" si="1176"/>
        <v>46588</v>
      </c>
      <c r="G2484" s="117">
        <f t="shared" si="1154"/>
        <v>4.3006716003852752E-3</v>
      </c>
      <c r="H2484" s="118">
        <f t="shared" si="1155"/>
        <v>46650</v>
      </c>
      <c r="I2484" s="118">
        <f t="shared" si="1156"/>
        <v>46650</v>
      </c>
      <c r="J2484" s="119">
        <f t="shared" si="1157"/>
        <v>20</v>
      </c>
      <c r="K2484" s="119">
        <f t="shared" si="1158"/>
        <v>6</v>
      </c>
      <c r="L2484" s="8">
        <f t="shared" si="1159"/>
        <v>1.0012882599999999</v>
      </c>
      <c r="M2484" s="120">
        <f t="shared" si="1160"/>
        <v>1.0043006699999999</v>
      </c>
      <c r="N2484" s="120">
        <f t="shared" si="1161"/>
        <v>1.5194617956627998</v>
      </c>
      <c r="O2484" s="113">
        <f t="shared" si="1162"/>
        <v>1.5214192499999999</v>
      </c>
      <c r="P2484" s="113">
        <f t="shared" si="1163"/>
        <v>1701.3538809199999</v>
      </c>
      <c r="Q2484" s="11">
        <f t="shared" si="1164"/>
        <v>0</v>
      </c>
      <c r="R2484" s="30">
        <f t="shared" si="1165"/>
        <v>0</v>
      </c>
      <c r="S2484" s="8">
        <f t="shared" si="1166"/>
        <v>0</v>
      </c>
      <c r="T2484" s="122">
        <f t="shared" si="1171"/>
        <v>0.13059999999999999</v>
      </c>
      <c r="U2484" s="121">
        <f t="shared" si="1167"/>
        <v>6</v>
      </c>
      <c r="V2484" s="121">
        <v>252</v>
      </c>
      <c r="W2484" s="120">
        <f t="shared" si="1168"/>
        <v>1.0029268570000001</v>
      </c>
      <c r="X2484" s="113">
        <f t="shared" si="1174"/>
        <v>4.97961951</v>
      </c>
      <c r="Y2484" s="113">
        <f t="shared" si="1169"/>
        <v>0</v>
      </c>
      <c r="Z2484" s="125" t="str">
        <f t="shared" si="1172"/>
        <v>J=</v>
      </c>
      <c r="AA2484" s="118">
        <f t="shared" si="1173"/>
        <v>46650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>
        <f t="shared" si="1170"/>
        <v>46630</v>
      </c>
      <c r="B2485" s="113">
        <f t="shared" si="1151"/>
        <v>1707.5312035900001</v>
      </c>
      <c r="C2485" s="113">
        <f t="shared" si="1152"/>
        <v>1118.26761816</v>
      </c>
      <c r="D2485" s="114">
        <f t="shared" si="1153"/>
        <v>7245.38</v>
      </c>
      <c r="E2485" s="115">
        <f t="shared" si="1175"/>
        <v>7276.54</v>
      </c>
      <c r="F2485" s="116">
        <f t="shared" si="1176"/>
        <v>46588</v>
      </c>
      <c r="G2485" s="117">
        <f t="shared" si="1154"/>
        <v>4.3006716003852752E-3</v>
      </c>
      <c r="H2485" s="118">
        <f t="shared" si="1155"/>
        <v>46650</v>
      </c>
      <c r="I2485" s="118">
        <f t="shared" si="1156"/>
        <v>46650</v>
      </c>
      <c r="J2485" s="119">
        <f t="shared" si="1157"/>
        <v>20</v>
      </c>
      <c r="K2485" s="119">
        <f t="shared" si="1158"/>
        <v>7</v>
      </c>
      <c r="L2485" s="8">
        <f t="shared" si="1159"/>
        <v>1.0015031299999999</v>
      </c>
      <c r="M2485" s="120">
        <f t="shared" si="1160"/>
        <v>1.0043006699999999</v>
      </c>
      <c r="N2485" s="120">
        <f t="shared" si="1161"/>
        <v>1.5194617956627998</v>
      </c>
      <c r="O2485" s="113">
        <f t="shared" si="1162"/>
        <v>1.5217457400000001</v>
      </c>
      <c r="P2485" s="113">
        <f t="shared" si="1163"/>
        <v>1701.7189841100001</v>
      </c>
      <c r="Q2485" s="11">
        <f t="shared" si="1164"/>
        <v>0</v>
      </c>
      <c r="R2485" s="30">
        <f t="shared" si="1165"/>
        <v>0</v>
      </c>
      <c r="S2485" s="8">
        <f t="shared" si="1166"/>
        <v>0</v>
      </c>
      <c r="T2485" s="122">
        <f t="shared" si="1171"/>
        <v>0.13059999999999999</v>
      </c>
      <c r="U2485" s="121">
        <f t="shared" si="1167"/>
        <v>7</v>
      </c>
      <c r="V2485" s="121">
        <v>252</v>
      </c>
      <c r="W2485" s="120">
        <f t="shared" si="1168"/>
        <v>1.0034154989999999</v>
      </c>
      <c r="X2485" s="113">
        <f t="shared" si="1174"/>
        <v>5.8122194800000004</v>
      </c>
      <c r="Y2485" s="113">
        <f t="shared" si="1169"/>
        <v>0</v>
      </c>
      <c r="Z2485" s="125" t="str">
        <f t="shared" si="1172"/>
        <v>J=</v>
      </c>
      <c r="AA2485" s="118">
        <f t="shared" si="1173"/>
        <v>46650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>
        <f t="shared" si="1170"/>
        <v>46631</v>
      </c>
      <c r="B2486" s="113">
        <f t="shared" si="1151"/>
        <v>1708.7297472499999</v>
      </c>
      <c r="C2486" s="113">
        <f t="shared" si="1152"/>
        <v>1118.26761816</v>
      </c>
      <c r="D2486" s="114">
        <f t="shared" si="1153"/>
        <v>7245.38</v>
      </c>
      <c r="E2486" s="115">
        <f t="shared" si="1175"/>
        <v>7276.54</v>
      </c>
      <c r="F2486" s="116">
        <f t="shared" si="1176"/>
        <v>46588</v>
      </c>
      <c r="G2486" s="117">
        <f t="shared" si="1154"/>
        <v>4.3006716003852752E-3</v>
      </c>
      <c r="H2486" s="118">
        <f t="shared" si="1155"/>
        <v>46650</v>
      </c>
      <c r="I2486" s="118">
        <f t="shared" si="1156"/>
        <v>46650</v>
      </c>
      <c r="J2486" s="119">
        <f t="shared" si="1157"/>
        <v>20</v>
      </c>
      <c r="K2486" s="119">
        <f t="shared" si="1158"/>
        <v>8</v>
      </c>
      <c r="L2486" s="8">
        <f t="shared" si="1159"/>
        <v>1.00171805</v>
      </c>
      <c r="M2486" s="120">
        <f t="shared" si="1160"/>
        <v>1.0043006699999999</v>
      </c>
      <c r="N2486" s="120">
        <f t="shared" si="1161"/>
        <v>1.5194617956627998</v>
      </c>
      <c r="O2486" s="113">
        <f t="shared" si="1162"/>
        <v>1.5220723</v>
      </c>
      <c r="P2486" s="113">
        <f t="shared" si="1163"/>
        <v>1702.08416558</v>
      </c>
      <c r="Q2486" s="11">
        <f t="shared" si="1164"/>
        <v>0</v>
      </c>
      <c r="R2486" s="30">
        <f t="shared" si="1165"/>
        <v>0</v>
      </c>
      <c r="S2486" s="8">
        <f t="shared" si="1166"/>
        <v>0</v>
      </c>
      <c r="T2486" s="122">
        <f t="shared" si="1171"/>
        <v>0.13059999999999999</v>
      </c>
      <c r="U2486" s="121">
        <f t="shared" si="1167"/>
        <v>8</v>
      </c>
      <c r="V2486" s="121">
        <v>252</v>
      </c>
      <c r="W2486" s="120">
        <f t="shared" si="1168"/>
        <v>1.003904379</v>
      </c>
      <c r="X2486" s="113">
        <f t="shared" si="1174"/>
        <v>6.6455816700000003</v>
      </c>
      <c r="Y2486" s="113">
        <f t="shared" si="1169"/>
        <v>0</v>
      </c>
      <c r="Z2486" s="125" t="str">
        <f t="shared" si="1172"/>
        <v>J=</v>
      </c>
      <c r="AA2486" s="118">
        <f t="shared" si="1173"/>
        <v>46650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>
        <f t="shared" si="1170"/>
        <v>46632</v>
      </c>
      <c r="B2487" s="113">
        <f t="shared" si="1151"/>
        <v>1709.92913178</v>
      </c>
      <c r="C2487" s="113">
        <f t="shared" si="1152"/>
        <v>1118.26761816</v>
      </c>
      <c r="D2487" s="114">
        <f t="shared" si="1153"/>
        <v>7245.38</v>
      </c>
      <c r="E2487" s="115">
        <f t="shared" si="1175"/>
        <v>7276.54</v>
      </c>
      <c r="F2487" s="116">
        <f t="shared" si="1176"/>
        <v>46588</v>
      </c>
      <c r="G2487" s="117">
        <f t="shared" si="1154"/>
        <v>4.3006716003852752E-3</v>
      </c>
      <c r="H2487" s="118">
        <f t="shared" si="1155"/>
        <v>46650</v>
      </c>
      <c r="I2487" s="118">
        <f t="shared" si="1156"/>
        <v>46650</v>
      </c>
      <c r="J2487" s="119">
        <f t="shared" si="1157"/>
        <v>20</v>
      </c>
      <c r="K2487" s="119">
        <f t="shared" si="1158"/>
        <v>9</v>
      </c>
      <c r="L2487" s="8">
        <f t="shared" si="1159"/>
        <v>1.0019330099999999</v>
      </c>
      <c r="M2487" s="120">
        <f t="shared" si="1160"/>
        <v>1.0043006699999999</v>
      </c>
      <c r="N2487" s="120">
        <f t="shared" si="1161"/>
        <v>1.5194617956627998</v>
      </c>
      <c r="O2487" s="113">
        <f t="shared" si="1162"/>
        <v>1.52239893</v>
      </c>
      <c r="P2487" s="113">
        <f t="shared" si="1163"/>
        <v>1702.4494253400001</v>
      </c>
      <c r="Q2487" s="11">
        <f t="shared" si="1164"/>
        <v>0</v>
      </c>
      <c r="R2487" s="30">
        <f t="shared" si="1165"/>
        <v>0</v>
      </c>
      <c r="S2487" s="8">
        <f t="shared" si="1166"/>
        <v>0</v>
      </c>
      <c r="T2487" s="122">
        <f t="shared" si="1171"/>
        <v>0.13059999999999999</v>
      </c>
      <c r="U2487" s="121">
        <f t="shared" si="1167"/>
        <v>9</v>
      </c>
      <c r="V2487" s="121">
        <v>252</v>
      </c>
      <c r="W2487" s="120">
        <f t="shared" si="1168"/>
        <v>1.0043934969999999</v>
      </c>
      <c r="X2487" s="113">
        <f t="shared" si="1174"/>
        <v>7.4797064400000002</v>
      </c>
      <c r="Y2487" s="113">
        <f t="shared" si="1169"/>
        <v>0</v>
      </c>
      <c r="Z2487" s="125" t="str">
        <f t="shared" si="1172"/>
        <v>J=</v>
      </c>
      <c r="AA2487" s="118">
        <f t="shared" si="1173"/>
        <v>46650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>
        <f t="shared" si="1170"/>
        <v>46633</v>
      </c>
      <c r="B2488" s="113">
        <f t="shared" si="1151"/>
        <v>1711.1293463</v>
      </c>
      <c r="C2488" s="113">
        <f t="shared" si="1152"/>
        <v>1118.26761816</v>
      </c>
      <c r="D2488" s="114">
        <f t="shared" si="1153"/>
        <v>7245.38</v>
      </c>
      <c r="E2488" s="115">
        <f t="shared" si="1175"/>
        <v>7276.54</v>
      </c>
      <c r="F2488" s="116">
        <f t="shared" si="1176"/>
        <v>46588</v>
      </c>
      <c r="G2488" s="117">
        <f t="shared" si="1154"/>
        <v>4.3006716003852752E-3</v>
      </c>
      <c r="H2488" s="118">
        <f t="shared" si="1155"/>
        <v>46650</v>
      </c>
      <c r="I2488" s="118">
        <f t="shared" si="1156"/>
        <v>46650</v>
      </c>
      <c r="J2488" s="119">
        <f t="shared" si="1157"/>
        <v>20</v>
      </c>
      <c r="K2488" s="119">
        <f t="shared" si="1158"/>
        <v>10</v>
      </c>
      <c r="L2488" s="8">
        <f t="shared" si="1159"/>
        <v>1.0021480199999999</v>
      </c>
      <c r="M2488" s="120">
        <f t="shared" si="1160"/>
        <v>1.0043006699999999</v>
      </c>
      <c r="N2488" s="120">
        <f t="shared" si="1161"/>
        <v>1.5194617956627998</v>
      </c>
      <c r="O2488" s="113">
        <f t="shared" si="1162"/>
        <v>1.5227256199999999</v>
      </c>
      <c r="P2488" s="113">
        <f t="shared" si="1163"/>
        <v>1702.8147521799999</v>
      </c>
      <c r="Q2488" s="11">
        <f t="shared" si="1164"/>
        <v>0</v>
      </c>
      <c r="R2488" s="30">
        <f t="shared" si="1165"/>
        <v>0</v>
      </c>
      <c r="S2488" s="8">
        <f t="shared" si="1166"/>
        <v>0</v>
      </c>
      <c r="T2488" s="122">
        <f t="shared" si="1171"/>
        <v>0.13059999999999999</v>
      </c>
      <c r="U2488" s="121">
        <f t="shared" si="1167"/>
        <v>10</v>
      </c>
      <c r="V2488" s="121">
        <v>252</v>
      </c>
      <c r="W2488" s="120">
        <f t="shared" si="1168"/>
        <v>1.004882853</v>
      </c>
      <c r="X2488" s="113">
        <f t="shared" si="1174"/>
        <v>8.3145941200000006</v>
      </c>
      <c r="Y2488" s="113">
        <f t="shared" si="1169"/>
        <v>0</v>
      </c>
      <c r="Z2488" s="125" t="str">
        <f t="shared" si="1172"/>
        <v>J=</v>
      </c>
      <c r="AA2488" s="118">
        <f t="shared" si="1173"/>
        <v>46650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>
        <f t="shared" si="1170"/>
        <v>46634</v>
      </c>
      <c r="B2489" s="113">
        <f t="shared" si="1151"/>
        <v>1712.33042662</v>
      </c>
      <c r="C2489" s="113">
        <f t="shared" si="1152"/>
        <v>1118.26761816</v>
      </c>
      <c r="D2489" s="114">
        <f t="shared" si="1153"/>
        <v>7245.38</v>
      </c>
      <c r="E2489" s="115">
        <f t="shared" si="1175"/>
        <v>7276.54</v>
      </c>
      <c r="F2489" s="116">
        <f t="shared" si="1176"/>
        <v>46588</v>
      </c>
      <c r="G2489" s="117">
        <f t="shared" si="1154"/>
        <v>4.3006716003852752E-3</v>
      </c>
      <c r="H2489" s="118">
        <f t="shared" si="1155"/>
        <v>46650</v>
      </c>
      <c r="I2489" s="118">
        <f t="shared" si="1156"/>
        <v>46650</v>
      </c>
      <c r="J2489" s="119">
        <f t="shared" si="1157"/>
        <v>20</v>
      </c>
      <c r="K2489" s="119">
        <f t="shared" si="1158"/>
        <v>11</v>
      </c>
      <c r="L2489" s="8">
        <f t="shared" si="1159"/>
        <v>1.0023630800000001</v>
      </c>
      <c r="M2489" s="120">
        <f t="shared" si="1160"/>
        <v>1.0043006699999999</v>
      </c>
      <c r="N2489" s="120">
        <f t="shared" si="1161"/>
        <v>1.5194617956627998</v>
      </c>
      <c r="O2489" s="113">
        <f t="shared" si="1162"/>
        <v>1.5230524000000001</v>
      </c>
      <c r="P2489" s="113">
        <f t="shared" si="1163"/>
        <v>1703.18017968</v>
      </c>
      <c r="Q2489" s="11">
        <f t="shared" si="1164"/>
        <v>0</v>
      </c>
      <c r="R2489" s="30">
        <f t="shared" si="1165"/>
        <v>0</v>
      </c>
      <c r="S2489" s="8">
        <f t="shared" si="1166"/>
        <v>0</v>
      </c>
      <c r="T2489" s="122">
        <f t="shared" si="1171"/>
        <v>0.13059999999999999</v>
      </c>
      <c r="U2489" s="121">
        <f t="shared" si="1167"/>
        <v>11</v>
      </c>
      <c r="V2489" s="121">
        <v>252</v>
      </c>
      <c r="W2489" s="120">
        <f t="shared" si="1168"/>
        <v>1.0053724479999999</v>
      </c>
      <c r="X2489" s="113">
        <f t="shared" si="1174"/>
        <v>9.1502469400000006</v>
      </c>
      <c r="Y2489" s="113">
        <f t="shared" si="1169"/>
        <v>0</v>
      </c>
      <c r="Z2489" s="125" t="str">
        <f t="shared" si="1172"/>
        <v>J=</v>
      </c>
      <c r="AA2489" s="118">
        <f t="shared" si="1173"/>
        <v>46650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>
        <f t="shared" si="1170"/>
        <v>46635</v>
      </c>
      <c r="B2490" s="113">
        <f t="shared" si="1151"/>
        <v>1712.33042662</v>
      </c>
      <c r="C2490" s="113">
        <f t="shared" si="1152"/>
        <v>1118.26761816</v>
      </c>
      <c r="D2490" s="114">
        <f t="shared" si="1153"/>
        <v>7245.38</v>
      </c>
      <c r="E2490" s="115">
        <f t="shared" si="1175"/>
        <v>7276.54</v>
      </c>
      <c r="F2490" s="116">
        <f t="shared" si="1176"/>
        <v>46588</v>
      </c>
      <c r="G2490" s="117">
        <f t="shared" si="1154"/>
        <v>4.3006716003852752E-3</v>
      </c>
      <c r="H2490" s="118">
        <f t="shared" si="1155"/>
        <v>46650</v>
      </c>
      <c r="I2490" s="118">
        <f t="shared" si="1156"/>
        <v>46650</v>
      </c>
      <c r="J2490" s="119">
        <f t="shared" si="1157"/>
        <v>20</v>
      </c>
      <c r="K2490" s="119">
        <f t="shared" si="1158"/>
        <v>11</v>
      </c>
      <c r="L2490" s="8">
        <f t="shared" si="1159"/>
        <v>1.0023630800000001</v>
      </c>
      <c r="M2490" s="120">
        <f t="shared" si="1160"/>
        <v>1.0043006699999999</v>
      </c>
      <c r="N2490" s="120">
        <f t="shared" si="1161"/>
        <v>1.5194617956627998</v>
      </c>
      <c r="O2490" s="113">
        <f t="shared" si="1162"/>
        <v>1.5230524000000001</v>
      </c>
      <c r="P2490" s="113">
        <f t="shared" si="1163"/>
        <v>1703.18017968</v>
      </c>
      <c r="Q2490" s="11">
        <f t="shared" si="1164"/>
        <v>0</v>
      </c>
      <c r="R2490" s="30">
        <f t="shared" si="1165"/>
        <v>0</v>
      </c>
      <c r="S2490" s="8">
        <f t="shared" si="1166"/>
        <v>0</v>
      </c>
      <c r="T2490" s="122">
        <f t="shared" si="1171"/>
        <v>0.13059999999999999</v>
      </c>
      <c r="U2490" s="121">
        <f t="shared" si="1167"/>
        <v>11</v>
      </c>
      <c r="V2490" s="121">
        <v>252</v>
      </c>
      <c r="W2490" s="120">
        <f t="shared" si="1168"/>
        <v>1.0053724479999999</v>
      </c>
      <c r="X2490" s="113">
        <f t="shared" si="1174"/>
        <v>9.1502469400000006</v>
      </c>
      <c r="Y2490" s="113">
        <f t="shared" si="1169"/>
        <v>0</v>
      </c>
      <c r="Z2490" s="125" t="str">
        <f t="shared" si="1172"/>
        <v>J=</v>
      </c>
      <c r="AA2490" s="118">
        <f t="shared" si="1173"/>
        <v>46650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>
        <f t="shared" si="1170"/>
        <v>46636</v>
      </c>
      <c r="B2491" s="113">
        <f t="shared" si="1151"/>
        <v>1712.33042662</v>
      </c>
      <c r="C2491" s="113">
        <f t="shared" si="1152"/>
        <v>1118.26761816</v>
      </c>
      <c r="D2491" s="114">
        <f t="shared" si="1153"/>
        <v>7245.38</v>
      </c>
      <c r="E2491" s="115">
        <f t="shared" si="1175"/>
        <v>7276.54</v>
      </c>
      <c r="F2491" s="116">
        <f t="shared" si="1176"/>
        <v>46588</v>
      </c>
      <c r="G2491" s="117">
        <f t="shared" si="1154"/>
        <v>4.3006716003852752E-3</v>
      </c>
      <c r="H2491" s="118">
        <f t="shared" si="1155"/>
        <v>46650</v>
      </c>
      <c r="I2491" s="118">
        <f t="shared" si="1156"/>
        <v>46650</v>
      </c>
      <c r="J2491" s="119">
        <f t="shared" si="1157"/>
        <v>20</v>
      </c>
      <c r="K2491" s="119">
        <f t="shared" si="1158"/>
        <v>11</v>
      </c>
      <c r="L2491" s="8">
        <f t="shared" si="1159"/>
        <v>1.0023630800000001</v>
      </c>
      <c r="M2491" s="120">
        <f t="shared" si="1160"/>
        <v>1.0043006699999999</v>
      </c>
      <c r="N2491" s="120">
        <f t="shared" si="1161"/>
        <v>1.5194617956627998</v>
      </c>
      <c r="O2491" s="113">
        <f t="shared" si="1162"/>
        <v>1.5230524000000001</v>
      </c>
      <c r="P2491" s="113">
        <f t="shared" si="1163"/>
        <v>1703.18017968</v>
      </c>
      <c r="Q2491" s="11">
        <f t="shared" si="1164"/>
        <v>0</v>
      </c>
      <c r="R2491" s="30">
        <f t="shared" si="1165"/>
        <v>0</v>
      </c>
      <c r="S2491" s="8">
        <f t="shared" si="1166"/>
        <v>0</v>
      </c>
      <c r="T2491" s="122">
        <f t="shared" si="1171"/>
        <v>0.13059999999999999</v>
      </c>
      <c r="U2491" s="121">
        <f t="shared" si="1167"/>
        <v>11</v>
      </c>
      <c r="V2491" s="121">
        <v>252</v>
      </c>
      <c r="W2491" s="120">
        <f t="shared" si="1168"/>
        <v>1.0053724479999999</v>
      </c>
      <c r="X2491" s="113">
        <f t="shared" si="1174"/>
        <v>9.1502469400000006</v>
      </c>
      <c r="Y2491" s="113">
        <f t="shared" si="1169"/>
        <v>0</v>
      </c>
      <c r="Z2491" s="125" t="str">
        <f t="shared" si="1172"/>
        <v>J=</v>
      </c>
      <c r="AA2491" s="118">
        <f t="shared" si="1173"/>
        <v>46650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>
        <f t="shared" si="1170"/>
        <v>46637</v>
      </c>
      <c r="B2492" s="113">
        <f t="shared" si="1151"/>
        <v>1713.5323376899998</v>
      </c>
      <c r="C2492" s="113">
        <f t="shared" si="1152"/>
        <v>1118.26761816</v>
      </c>
      <c r="D2492" s="114">
        <f t="shared" si="1153"/>
        <v>7245.38</v>
      </c>
      <c r="E2492" s="115">
        <f t="shared" si="1175"/>
        <v>7276.54</v>
      </c>
      <c r="F2492" s="116">
        <f t="shared" si="1176"/>
        <v>46588</v>
      </c>
      <c r="G2492" s="117">
        <f t="shared" si="1154"/>
        <v>4.3006716003852752E-3</v>
      </c>
      <c r="H2492" s="118">
        <f t="shared" si="1155"/>
        <v>46650</v>
      </c>
      <c r="I2492" s="118">
        <f t="shared" si="1156"/>
        <v>46650</v>
      </c>
      <c r="J2492" s="119">
        <f t="shared" si="1157"/>
        <v>20</v>
      </c>
      <c r="K2492" s="119">
        <f t="shared" si="1158"/>
        <v>12</v>
      </c>
      <c r="L2492" s="8">
        <f t="shared" si="1159"/>
        <v>1.00257818</v>
      </c>
      <c r="M2492" s="120">
        <f t="shared" si="1160"/>
        <v>1.0043006699999999</v>
      </c>
      <c r="N2492" s="120">
        <f t="shared" si="1161"/>
        <v>1.5194617956627998</v>
      </c>
      <c r="O2492" s="113">
        <f t="shared" si="1162"/>
        <v>1.5233792399999999</v>
      </c>
      <c r="P2492" s="113">
        <f t="shared" si="1163"/>
        <v>1703.5456742599999</v>
      </c>
      <c r="Q2492" s="11">
        <f t="shared" si="1164"/>
        <v>0</v>
      </c>
      <c r="R2492" s="30">
        <f t="shared" si="1165"/>
        <v>0</v>
      </c>
      <c r="S2492" s="8">
        <f t="shared" si="1166"/>
        <v>0</v>
      </c>
      <c r="T2492" s="122">
        <f t="shared" si="1171"/>
        <v>0.13059999999999999</v>
      </c>
      <c r="U2492" s="121">
        <f t="shared" si="1167"/>
        <v>12</v>
      </c>
      <c r="V2492" s="121">
        <v>252</v>
      </c>
      <c r="W2492" s="120">
        <f t="shared" si="1168"/>
        <v>1.005862281</v>
      </c>
      <c r="X2492" s="113">
        <f t="shared" si="1174"/>
        <v>9.9866634300000001</v>
      </c>
      <c r="Y2492" s="113">
        <f t="shared" si="1169"/>
        <v>0</v>
      </c>
      <c r="Z2492" s="125" t="str">
        <f t="shared" si="1172"/>
        <v>J=</v>
      </c>
      <c r="AA2492" s="118">
        <f t="shared" si="1173"/>
        <v>46650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>
        <f t="shared" si="1170"/>
        <v>46638</v>
      </c>
      <c r="B2493" s="113">
        <f t="shared" si="1151"/>
        <v>1713.5323376899998</v>
      </c>
      <c r="C2493" s="113">
        <f t="shared" si="1152"/>
        <v>1118.26761816</v>
      </c>
      <c r="D2493" s="114">
        <f t="shared" si="1153"/>
        <v>7245.38</v>
      </c>
      <c r="E2493" s="115">
        <f t="shared" si="1175"/>
        <v>7276.54</v>
      </c>
      <c r="F2493" s="116">
        <f t="shared" si="1176"/>
        <v>46588</v>
      </c>
      <c r="G2493" s="117">
        <f t="shared" si="1154"/>
        <v>4.3006716003852752E-3</v>
      </c>
      <c r="H2493" s="118">
        <f t="shared" si="1155"/>
        <v>46650</v>
      </c>
      <c r="I2493" s="118">
        <f t="shared" si="1156"/>
        <v>46650</v>
      </c>
      <c r="J2493" s="119">
        <f t="shared" si="1157"/>
        <v>20</v>
      </c>
      <c r="K2493" s="119">
        <f t="shared" si="1158"/>
        <v>12</v>
      </c>
      <c r="L2493" s="8">
        <f t="shared" si="1159"/>
        <v>1.00257818</v>
      </c>
      <c r="M2493" s="120">
        <f t="shared" si="1160"/>
        <v>1.0043006699999999</v>
      </c>
      <c r="N2493" s="120">
        <f t="shared" si="1161"/>
        <v>1.5194617956627998</v>
      </c>
      <c r="O2493" s="113">
        <f t="shared" si="1162"/>
        <v>1.5233792399999999</v>
      </c>
      <c r="P2493" s="113">
        <f t="shared" si="1163"/>
        <v>1703.5456742599999</v>
      </c>
      <c r="Q2493" s="11">
        <f t="shared" si="1164"/>
        <v>0</v>
      </c>
      <c r="R2493" s="30">
        <f t="shared" si="1165"/>
        <v>0</v>
      </c>
      <c r="S2493" s="8">
        <f t="shared" si="1166"/>
        <v>0</v>
      </c>
      <c r="T2493" s="122">
        <f t="shared" si="1171"/>
        <v>0.13059999999999999</v>
      </c>
      <c r="U2493" s="121">
        <f t="shared" si="1167"/>
        <v>12</v>
      </c>
      <c r="V2493" s="121">
        <v>252</v>
      </c>
      <c r="W2493" s="120">
        <f t="shared" si="1168"/>
        <v>1.005862281</v>
      </c>
      <c r="X2493" s="113">
        <f t="shared" si="1174"/>
        <v>9.9866634300000001</v>
      </c>
      <c r="Y2493" s="113">
        <f t="shared" si="1169"/>
        <v>0</v>
      </c>
      <c r="Z2493" s="125" t="str">
        <f t="shared" si="1172"/>
        <v>J=</v>
      </c>
      <c r="AA2493" s="118">
        <f t="shared" si="1173"/>
        <v>46650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>
        <f t="shared" si="1170"/>
        <v>46639</v>
      </c>
      <c r="B2494" s="113">
        <f t="shared" si="1151"/>
        <v>1714.73509285</v>
      </c>
      <c r="C2494" s="113">
        <f t="shared" si="1152"/>
        <v>1118.26761816</v>
      </c>
      <c r="D2494" s="114">
        <f t="shared" si="1153"/>
        <v>7245.38</v>
      </c>
      <c r="E2494" s="115">
        <f t="shared" si="1175"/>
        <v>7276.54</v>
      </c>
      <c r="F2494" s="116">
        <f t="shared" si="1176"/>
        <v>46588</v>
      </c>
      <c r="G2494" s="117">
        <f t="shared" si="1154"/>
        <v>4.3006716003852752E-3</v>
      </c>
      <c r="H2494" s="118">
        <f t="shared" si="1155"/>
        <v>46650</v>
      </c>
      <c r="I2494" s="118">
        <f t="shared" si="1156"/>
        <v>46650</v>
      </c>
      <c r="J2494" s="119">
        <f t="shared" si="1157"/>
        <v>20</v>
      </c>
      <c r="K2494" s="119">
        <f t="shared" si="1158"/>
        <v>13</v>
      </c>
      <c r="L2494" s="8">
        <f t="shared" si="1159"/>
        <v>1.00279333</v>
      </c>
      <c r="M2494" s="120">
        <f t="shared" si="1160"/>
        <v>1.0043006699999999</v>
      </c>
      <c r="N2494" s="120">
        <f t="shared" si="1161"/>
        <v>1.5194617956627998</v>
      </c>
      <c r="O2494" s="113">
        <f t="shared" si="1162"/>
        <v>1.52370615</v>
      </c>
      <c r="P2494" s="113">
        <f t="shared" si="1163"/>
        <v>1703.91124713</v>
      </c>
      <c r="Q2494" s="11">
        <f t="shared" si="1164"/>
        <v>0</v>
      </c>
      <c r="R2494" s="30">
        <f t="shared" si="1165"/>
        <v>0</v>
      </c>
      <c r="S2494" s="8">
        <f t="shared" si="1166"/>
        <v>0</v>
      </c>
      <c r="T2494" s="122">
        <f t="shared" si="1171"/>
        <v>0.13059999999999999</v>
      </c>
      <c r="U2494" s="121">
        <f t="shared" si="1167"/>
        <v>13</v>
      </c>
      <c r="V2494" s="121">
        <v>252</v>
      </c>
      <c r="W2494" s="120">
        <f t="shared" si="1168"/>
        <v>1.006352353</v>
      </c>
      <c r="X2494" s="113">
        <f t="shared" si="1174"/>
        <v>10.82384572</v>
      </c>
      <c r="Y2494" s="113">
        <f t="shared" si="1169"/>
        <v>0</v>
      </c>
      <c r="Z2494" s="125" t="str">
        <f t="shared" si="1172"/>
        <v>J=</v>
      </c>
      <c r="AA2494" s="118">
        <f t="shared" si="1173"/>
        <v>46650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>
        <f t="shared" si="1170"/>
        <v>46640</v>
      </c>
      <c r="B2495" s="113">
        <f t="shared" ref="B2495:B2558" si="1177">(P2495+X2495)</f>
        <v>1715.93870371</v>
      </c>
      <c r="C2495" s="113">
        <f t="shared" ref="C2495:C2558" si="1178">TRUNC(IF(Q2494&gt;0,VLOOKUP(A2494,$AD$12:$AE$170,2),C2494),8)</f>
        <v>1118.26761816</v>
      </c>
      <c r="D2495" s="114">
        <f t="shared" ref="D2495:D2558" si="1179">IF(E2495=E2494,D2494,E2494)</f>
        <v>7245.38</v>
      </c>
      <c r="E2495" s="115">
        <f t="shared" si="1175"/>
        <v>7276.54</v>
      </c>
      <c r="F2495" s="116">
        <f t="shared" si="1176"/>
        <v>46588</v>
      </c>
      <c r="G2495" s="117">
        <f t="shared" ref="G2495:G2558" si="1180">(E2495/D2495)-1</f>
        <v>4.3006716003852752E-3</v>
      </c>
      <c r="H2495" s="118">
        <f t="shared" ref="H2495:H2558" si="1181">IF(DAY(A2495)=H$9,VLOOKUP(A2495,AH$118:AN$450,4),H2494)</f>
        <v>46650</v>
      </c>
      <c r="I2495" s="118">
        <f t="shared" ref="I2495:I2558" si="1182">IF(A2495&gt;I2494,H2495,I2494)</f>
        <v>46650</v>
      </c>
      <c r="J2495" s="119">
        <f t="shared" ref="J2495:J2558" si="1183">IF(I2495=I2494,J2494,NETWORKDAYS(I2494,I2495,$AD$176:$AD$502)-1)</f>
        <v>20</v>
      </c>
      <c r="K2495" s="119">
        <f t="shared" ref="K2495:K2558" si="1184">(J2495-(NETWORKDAYS(A2495,I2495,AD$176:AD$502)-1))</f>
        <v>14</v>
      </c>
      <c r="L2495" s="8">
        <f t="shared" ref="L2495:L2558" si="1185">IF(E2495&lt;D2495,1,TRUNC((E2495/D2495)^TRUNC((K2495/J2495),9),8))</f>
        <v>1.00300853</v>
      </c>
      <c r="M2495" s="120">
        <f t="shared" ref="M2495:M2558" si="1186">IF(I2495&gt;I2494,L2494,M2494)</f>
        <v>1.0043006699999999</v>
      </c>
      <c r="N2495" s="120">
        <f t="shared" ref="N2495:N2558" si="1187">IF(I2495&gt;I2494,N2494*M2495,N2494)</f>
        <v>1.5194617956627998</v>
      </c>
      <c r="O2495" s="113">
        <f t="shared" ref="O2495:O2558" si="1188">TRUNC(TRUNC((L2495*N2495),15),8)</f>
        <v>1.52403314</v>
      </c>
      <c r="P2495" s="113">
        <f t="shared" ref="P2495:P2558" si="1189">TRUNC(C2495*O2495,8)</f>
        <v>1704.2769094600001</v>
      </c>
      <c r="Q2495" s="11">
        <f t="shared" ref="Q2495:Q2558" si="1190">IF(VLOOKUP(A2495,AD$10:AK$170,8)=VLOOKUP(A2494,AD$10:AK$170,8),0,VLOOKUP(A2495,AD$10:AK$170,8))</f>
        <v>0</v>
      </c>
      <c r="R2495" s="30">
        <f t="shared" ref="R2495:R2558" si="1191">IF(Q2495&gt;0,VLOOKUP($A2495,$AD$10:$AI$170,6),0)</f>
        <v>0</v>
      </c>
      <c r="S2495" s="8">
        <f t="shared" ref="S2495:S2558" si="1192">IF(R2495&gt;0,TRUNC(R2495*P2495,8),0)</f>
        <v>0</v>
      </c>
      <c r="T2495" s="122">
        <f t="shared" si="1171"/>
        <v>0.13059999999999999</v>
      </c>
      <c r="U2495" s="121">
        <f t="shared" ref="U2495:U2558" si="1193">IF(Q2494&gt;0,1,IF(K2495=K2494,U2494,U2494+1))</f>
        <v>14</v>
      </c>
      <c r="V2495" s="121">
        <v>252</v>
      </c>
      <c r="W2495" s="120">
        <f t="shared" ref="W2495:W2558" si="1194">ROUND((1+T2495)^TRUNC((U2495/V2495),9),9)</f>
        <v>1.0068426640000001</v>
      </c>
      <c r="X2495" s="113">
        <f t="shared" si="1174"/>
        <v>11.66179425</v>
      </c>
      <c r="Y2495" s="113">
        <f t="shared" ref="Y2495:Y2558" si="1195">IF(Q2495&gt;0,S2495+X2495,0)</f>
        <v>0</v>
      </c>
      <c r="Z2495" s="125" t="str">
        <f t="shared" si="1172"/>
        <v>J=</v>
      </c>
      <c r="AA2495" s="118">
        <f t="shared" si="1173"/>
        <v>46650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>
        <f t="shared" si="1170"/>
        <v>46641</v>
      </c>
      <c r="B2496" s="113">
        <f t="shared" si="1177"/>
        <v>1717.1431464300001</v>
      </c>
      <c r="C2496" s="113">
        <f t="shared" si="1178"/>
        <v>1118.26761816</v>
      </c>
      <c r="D2496" s="114">
        <f t="shared" si="1179"/>
        <v>7245.38</v>
      </c>
      <c r="E2496" s="115">
        <f t="shared" si="1175"/>
        <v>7276.54</v>
      </c>
      <c r="F2496" s="116">
        <f t="shared" si="1176"/>
        <v>46588</v>
      </c>
      <c r="G2496" s="117">
        <f t="shared" si="1180"/>
        <v>4.3006716003852752E-3</v>
      </c>
      <c r="H2496" s="118">
        <f t="shared" si="1181"/>
        <v>46650</v>
      </c>
      <c r="I2496" s="118">
        <f t="shared" si="1182"/>
        <v>46650</v>
      </c>
      <c r="J2496" s="119">
        <f t="shared" si="1183"/>
        <v>20</v>
      </c>
      <c r="K2496" s="119">
        <f t="shared" si="1184"/>
        <v>15</v>
      </c>
      <c r="L2496" s="8">
        <f t="shared" si="1185"/>
        <v>1.00322377</v>
      </c>
      <c r="M2496" s="120">
        <f t="shared" si="1186"/>
        <v>1.0043006699999999</v>
      </c>
      <c r="N2496" s="120">
        <f t="shared" si="1187"/>
        <v>1.5194617956627998</v>
      </c>
      <c r="O2496" s="113">
        <f t="shared" si="1188"/>
        <v>1.5243601899999999</v>
      </c>
      <c r="P2496" s="113">
        <f t="shared" si="1189"/>
        <v>1704.64263888</v>
      </c>
      <c r="Q2496" s="11">
        <f t="shared" si="1190"/>
        <v>0</v>
      </c>
      <c r="R2496" s="30">
        <f t="shared" si="1191"/>
        <v>0</v>
      </c>
      <c r="S2496" s="8">
        <f t="shared" si="1192"/>
        <v>0</v>
      </c>
      <c r="T2496" s="122">
        <f t="shared" si="1171"/>
        <v>0.13059999999999999</v>
      </c>
      <c r="U2496" s="121">
        <f t="shared" si="1193"/>
        <v>15</v>
      </c>
      <c r="V2496" s="121">
        <v>252</v>
      </c>
      <c r="W2496" s="120">
        <f t="shared" si="1194"/>
        <v>1.0073332129999999</v>
      </c>
      <c r="X2496" s="113">
        <f t="shared" si="1174"/>
        <v>12.50050755</v>
      </c>
      <c r="Y2496" s="113">
        <f t="shared" si="1195"/>
        <v>0</v>
      </c>
      <c r="Z2496" s="125" t="str">
        <f t="shared" si="1172"/>
        <v>J=</v>
      </c>
      <c r="AA2496" s="118">
        <f t="shared" si="1173"/>
        <v>46650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>
        <f t="shared" si="1170"/>
        <v>46642</v>
      </c>
      <c r="B2497" s="113">
        <f t="shared" si="1177"/>
        <v>1717.1431464300001</v>
      </c>
      <c r="C2497" s="113">
        <f t="shared" si="1178"/>
        <v>1118.26761816</v>
      </c>
      <c r="D2497" s="114">
        <f t="shared" si="1179"/>
        <v>7245.38</v>
      </c>
      <c r="E2497" s="115">
        <f t="shared" si="1175"/>
        <v>7276.54</v>
      </c>
      <c r="F2497" s="116">
        <f t="shared" si="1176"/>
        <v>46588</v>
      </c>
      <c r="G2497" s="117">
        <f t="shared" si="1180"/>
        <v>4.3006716003852752E-3</v>
      </c>
      <c r="H2497" s="118">
        <f t="shared" si="1181"/>
        <v>46650</v>
      </c>
      <c r="I2497" s="118">
        <f t="shared" si="1182"/>
        <v>46650</v>
      </c>
      <c r="J2497" s="119">
        <f t="shared" si="1183"/>
        <v>20</v>
      </c>
      <c r="K2497" s="119">
        <f t="shared" si="1184"/>
        <v>15</v>
      </c>
      <c r="L2497" s="8">
        <f t="shared" si="1185"/>
        <v>1.00322377</v>
      </c>
      <c r="M2497" s="120">
        <f t="shared" si="1186"/>
        <v>1.0043006699999999</v>
      </c>
      <c r="N2497" s="120">
        <f t="shared" si="1187"/>
        <v>1.5194617956627998</v>
      </c>
      <c r="O2497" s="113">
        <f t="shared" si="1188"/>
        <v>1.5243601899999999</v>
      </c>
      <c r="P2497" s="113">
        <f t="shared" si="1189"/>
        <v>1704.64263888</v>
      </c>
      <c r="Q2497" s="11">
        <f t="shared" si="1190"/>
        <v>0</v>
      </c>
      <c r="R2497" s="30">
        <f t="shared" si="1191"/>
        <v>0</v>
      </c>
      <c r="S2497" s="8">
        <f t="shared" si="1192"/>
        <v>0</v>
      </c>
      <c r="T2497" s="122">
        <f t="shared" si="1171"/>
        <v>0.13059999999999999</v>
      </c>
      <c r="U2497" s="121">
        <f t="shared" si="1193"/>
        <v>15</v>
      </c>
      <c r="V2497" s="121">
        <v>252</v>
      </c>
      <c r="W2497" s="120">
        <f t="shared" si="1194"/>
        <v>1.0073332129999999</v>
      </c>
      <c r="X2497" s="113">
        <f t="shared" si="1174"/>
        <v>12.50050755</v>
      </c>
      <c r="Y2497" s="113">
        <f t="shared" si="1195"/>
        <v>0</v>
      </c>
      <c r="Z2497" s="125" t="str">
        <f t="shared" si="1172"/>
        <v>J=</v>
      </c>
      <c r="AA2497" s="118">
        <f t="shared" si="1173"/>
        <v>46650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>
        <f t="shared" si="1170"/>
        <v>46643</v>
      </c>
      <c r="B2498" s="113">
        <f t="shared" si="1177"/>
        <v>1717.1431464300001</v>
      </c>
      <c r="C2498" s="113">
        <f t="shared" si="1178"/>
        <v>1118.26761816</v>
      </c>
      <c r="D2498" s="114">
        <f t="shared" si="1179"/>
        <v>7245.38</v>
      </c>
      <c r="E2498" s="115">
        <f t="shared" si="1175"/>
        <v>7276.54</v>
      </c>
      <c r="F2498" s="116">
        <f t="shared" si="1176"/>
        <v>46588</v>
      </c>
      <c r="G2498" s="117">
        <f t="shared" si="1180"/>
        <v>4.3006716003852752E-3</v>
      </c>
      <c r="H2498" s="118">
        <f t="shared" si="1181"/>
        <v>46650</v>
      </c>
      <c r="I2498" s="118">
        <f t="shared" si="1182"/>
        <v>46650</v>
      </c>
      <c r="J2498" s="119">
        <f t="shared" si="1183"/>
        <v>20</v>
      </c>
      <c r="K2498" s="119">
        <f t="shared" si="1184"/>
        <v>15</v>
      </c>
      <c r="L2498" s="8">
        <f t="shared" si="1185"/>
        <v>1.00322377</v>
      </c>
      <c r="M2498" s="120">
        <f t="shared" si="1186"/>
        <v>1.0043006699999999</v>
      </c>
      <c r="N2498" s="120">
        <f t="shared" si="1187"/>
        <v>1.5194617956627998</v>
      </c>
      <c r="O2498" s="113">
        <f t="shared" si="1188"/>
        <v>1.5243601899999999</v>
      </c>
      <c r="P2498" s="113">
        <f t="shared" si="1189"/>
        <v>1704.64263888</v>
      </c>
      <c r="Q2498" s="11">
        <f t="shared" si="1190"/>
        <v>0</v>
      </c>
      <c r="R2498" s="30">
        <f t="shared" si="1191"/>
        <v>0</v>
      </c>
      <c r="S2498" s="8">
        <f t="shared" si="1192"/>
        <v>0</v>
      </c>
      <c r="T2498" s="122">
        <f t="shared" si="1171"/>
        <v>0.13059999999999999</v>
      </c>
      <c r="U2498" s="121">
        <f t="shared" si="1193"/>
        <v>15</v>
      </c>
      <c r="V2498" s="121">
        <v>252</v>
      </c>
      <c r="W2498" s="120">
        <f t="shared" si="1194"/>
        <v>1.0073332129999999</v>
      </c>
      <c r="X2498" s="113">
        <f t="shared" si="1174"/>
        <v>12.50050755</v>
      </c>
      <c r="Y2498" s="113">
        <f t="shared" si="1195"/>
        <v>0</v>
      </c>
      <c r="Z2498" s="125" t="str">
        <f t="shared" si="1172"/>
        <v>J=</v>
      </c>
      <c r="AA2498" s="118">
        <f t="shared" si="1173"/>
        <v>46650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>
        <f t="shared" si="1170"/>
        <v>46644</v>
      </c>
      <c r="B2499" s="113">
        <f t="shared" si="1177"/>
        <v>1718.3484360800001</v>
      </c>
      <c r="C2499" s="113">
        <f t="shared" si="1178"/>
        <v>1118.26761816</v>
      </c>
      <c r="D2499" s="114">
        <f t="shared" si="1179"/>
        <v>7245.38</v>
      </c>
      <c r="E2499" s="115">
        <f t="shared" si="1175"/>
        <v>7276.54</v>
      </c>
      <c r="F2499" s="116">
        <f t="shared" si="1176"/>
        <v>46588</v>
      </c>
      <c r="G2499" s="117">
        <f t="shared" si="1180"/>
        <v>4.3006716003852752E-3</v>
      </c>
      <c r="H2499" s="118">
        <f t="shared" si="1181"/>
        <v>46650</v>
      </c>
      <c r="I2499" s="118">
        <f t="shared" si="1182"/>
        <v>46650</v>
      </c>
      <c r="J2499" s="119">
        <f t="shared" si="1183"/>
        <v>20</v>
      </c>
      <c r="K2499" s="119">
        <f t="shared" si="1184"/>
        <v>16</v>
      </c>
      <c r="L2499" s="8">
        <f t="shared" si="1185"/>
        <v>1.00343906</v>
      </c>
      <c r="M2499" s="120">
        <f t="shared" si="1186"/>
        <v>1.0043006699999999</v>
      </c>
      <c r="N2499" s="120">
        <f t="shared" si="1187"/>
        <v>1.5194617956627998</v>
      </c>
      <c r="O2499" s="113">
        <f t="shared" si="1188"/>
        <v>1.52468731</v>
      </c>
      <c r="P2499" s="113">
        <f t="shared" si="1189"/>
        <v>1705.0084465899999</v>
      </c>
      <c r="Q2499" s="11">
        <f t="shared" si="1190"/>
        <v>0</v>
      </c>
      <c r="R2499" s="30">
        <f t="shared" si="1191"/>
        <v>0</v>
      </c>
      <c r="S2499" s="8">
        <f t="shared" si="1192"/>
        <v>0</v>
      </c>
      <c r="T2499" s="122">
        <f t="shared" si="1171"/>
        <v>0.13059999999999999</v>
      </c>
      <c r="U2499" s="121">
        <f t="shared" si="1193"/>
        <v>16</v>
      </c>
      <c r="V2499" s="121">
        <v>252</v>
      </c>
      <c r="W2499" s="120">
        <f t="shared" si="1194"/>
        <v>1.007824002</v>
      </c>
      <c r="X2499" s="113">
        <f t="shared" si="1174"/>
        <v>13.339989490000001</v>
      </c>
      <c r="Y2499" s="113">
        <f t="shared" si="1195"/>
        <v>0</v>
      </c>
      <c r="Z2499" s="125" t="str">
        <f t="shared" si="1172"/>
        <v>J=</v>
      </c>
      <c r="AA2499" s="118">
        <f t="shared" si="1173"/>
        <v>46650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>
        <f t="shared" si="1170"/>
        <v>46645</v>
      </c>
      <c r="B2500" s="113">
        <f t="shared" si="1177"/>
        <v>1719.5545712999999</v>
      </c>
      <c r="C2500" s="113">
        <f t="shared" si="1178"/>
        <v>1118.26761816</v>
      </c>
      <c r="D2500" s="114">
        <f t="shared" si="1179"/>
        <v>7245.38</v>
      </c>
      <c r="E2500" s="115">
        <f t="shared" si="1175"/>
        <v>7276.54</v>
      </c>
      <c r="F2500" s="116">
        <f t="shared" si="1176"/>
        <v>46588</v>
      </c>
      <c r="G2500" s="117">
        <f t="shared" si="1180"/>
        <v>4.3006716003852752E-3</v>
      </c>
      <c r="H2500" s="118">
        <f t="shared" si="1181"/>
        <v>46650</v>
      </c>
      <c r="I2500" s="118">
        <f t="shared" si="1182"/>
        <v>46650</v>
      </c>
      <c r="J2500" s="119">
        <f t="shared" si="1183"/>
        <v>20</v>
      </c>
      <c r="K2500" s="119">
        <f t="shared" si="1184"/>
        <v>17</v>
      </c>
      <c r="L2500" s="8">
        <f t="shared" si="1185"/>
        <v>1.0036543899999999</v>
      </c>
      <c r="M2500" s="120">
        <f t="shared" si="1186"/>
        <v>1.0043006699999999</v>
      </c>
      <c r="N2500" s="120">
        <f t="shared" si="1187"/>
        <v>1.5194617956627998</v>
      </c>
      <c r="O2500" s="113">
        <f t="shared" si="1188"/>
        <v>1.5250144999999999</v>
      </c>
      <c r="P2500" s="113">
        <f t="shared" si="1189"/>
        <v>1705.37433257</v>
      </c>
      <c r="Q2500" s="11">
        <f t="shared" si="1190"/>
        <v>0</v>
      </c>
      <c r="R2500" s="30">
        <f t="shared" si="1191"/>
        <v>0</v>
      </c>
      <c r="S2500" s="8">
        <f t="shared" si="1192"/>
        <v>0</v>
      </c>
      <c r="T2500" s="122">
        <f t="shared" si="1171"/>
        <v>0.13059999999999999</v>
      </c>
      <c r="U2500" s="121">
        <f t="shared" si="1193"/>
        <v>17</v>
      </c>
      <c r="V2500" s="121">
        <v>252</v>
      </c>
      <c r="W2500" s="120">
        <f t="shared" si="1194"/>
        <v>1.0083150299999999</v>
      </c>
      <c r="X2500" s="113">
        <f t="shared" si="1174"/>
        <v>14.180238729999999</v>
      </c>
      <c r="Y2500" s="113">
        <f t="shared" si="1195"/>
        <v>0</v>
      </c>
      <c r="Z2500" s="125" t="str">
        <f t="shared" si="1172"/>
        <v>J=</v>
      </c>
      <c r="AA2500" s="118">
        <f t="shared" si="1173"/>
        <v>46650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>
        <f t="shared" si="1170"/>
        <v>46646</v>
      </c>
      <c r="B2501" s="113">
        <f t="shared" si="1177"/>
        <v>1720.7615524800001</v>
      </c>
      <c r="C2501" s="113">
        <f t="shared" si="1178"/>
        <v>1118.26761816</v>
      </c>
      <c r="D2501" s="114">
        <f t="shared" si="1179"/>
        <v>7245.38</v>
      </c>
      <c r="E2501" s="115">
        <f t="shared" si="1175"/>
        <v>7276.54</v>
      </c>
      <c r="F2501" s="116">
        <f t="shared" si="1176"/>
        <v>46588</v>
      </c>
      <c r="G2501" s="117">
        <f t="shared" si="1180"/>
        <v>4.3006716003852752E-3</v>
      </c>
      <c r="H2501" s="118">
        <f t="shared" si="1181"/>
        <v>46650</v>
      </c>
      <c r="I2501" s="118">
        <f t="shared" si="1182"/>
        <v>46650</v>
      </c>
      <c r="J2501" s="119">
        <f t="shared" si="1183"/>
        <v>20</v>
      </c>
      <c r="K2501" s="119">
        <f t="shared" si="1184"/>
        <v>18</v>
      </c>
      <c r="L2501" s="8">
        <f t="shared" si="1185"/>
        <v>1.0038697700000001</v>
      </c>
      <c r="M2501" s="120">
        <f t="shared" si="1186"/>
        <v>1.0043006699999999</v>
      </c>
      <c r="N2501" s="120">
        <f t="shared" si="1187"/>
        <v>1.5194617956627998</v>
      </c>
      <c r="O2501" s="113">
        <f t="shared" si="1188"/>
        <v>1.5253417600000001</v>
      </c>
      <c r="P2501" s="113">
        <f t="shared" si="1189"/>
        <v>1705.74029683</v>
      </c>
      <c r="Q2501" s="11">
        <f t="shared" si="1190"/>
        <v>0</v>
      </c>
      <c r="R2501" s="30">
        <f t="shared" si="1191"/>
        <v>0</v>
      </c>
      <c r="S2501" s="8">
        <f t="shared" si="1192"/>
        <v>0</v>
      </c>
      <c r="T2501" s="122">
        <f t="shared" si="1171"/>
        <v>0.13059999999999999</v>
      </c>
      <c r="U2501" s="121">
        <f t="shared" si="1193"/>
        <v>18</v>
      </c>
      <c r="V2501" s="121">
        <v>252</v>
      </c>
      <c r="W2501" s="120">
        <f t="shared" si="1194"/>
        <v>1.008806297</v>
      </c>
      <c r="X2501" s="113">
        <f t="shared" si="1174"/>
        <v>15.021255650000001</v>
      </c>
      <c r="Y2501" s="113">
        <f t="shared" si="1195"/>
        <v>0</v>
      </c>
      <c r="Z2501" s="125" t="str">
        <f t="shared" si="1172"/>
        <v>J=</v>
      </c>
      <c r="AA2501" s="118">
        <f t="shared" si="1173"/>
        <v>46650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>
        <f t="shared" si="1170"/>
        <v>46647</v>
      </c>
      <c r="B2502" s="113">
        <f t="shared" si="1177"/>
        <v>1721.9693687200001</v>
      </c>
      <c r="C2502" s="113">
        <f t="shared" si="1178"/>
        <v>1118.26761816</v>
      </c>
      <c r="D2502" s="114">
        <f t="shared" si="1179"/>
        <v>7245.38</v>
      </c>
      <c r="E2502" s="115">
        <f t="shared" si="1175"/>
        <v>7276.54</v>
      </c>
      <c r="F2502" s="116">
        <f t="shared" si="1176"/>
        <v>46588</v>
      </c>
      <c r="G2502" s="117">
        <f t="shared" si="1180"/>
        <v>4.3006716003852752E-3</v>
      </c>
      <c r="H2502" s="118">
        <f t="shared" si="1181"/>
        <v>46650</v>
      </c>
      <c r="I2502" s="118">
        <f t="shared" si="1182"/>
        <v>46650</v>
      </c>
      <c r="J2502" s="119">
        <f t="shared" si="1183"/>
        <v>20</v>
      </c>
      <c r="K2502" s="119">
        <f t="shared" si="1184"/>
        <v>19</v>
      </c>
      <c r="L2502" s="8">
        <f t="shared" si="1185"/>
        <v>1.0040851900000001</v>
      </c>
      <c r="M2502" s="120">
        <f t="shared" si="1186"/>
        <v>1.0043006699999999</v>
      </c>
      <c r="N2502" s="120">
        <f t="shared" si="1187"/>
        <v>1.5194617956627998</v>
      </c>
      <c r="O2502" s="113">
        <f t="shared" si="1188"/>
        <v>1.5256690799999999</v>
      </c>
      <c r="P2502" s="113">
        <f t="shared" si="1189"/>
        <v>1706.1063281900001</v>
      </c>
      <c r="Q2502" s="11">
        <f t="shared" si="1190"/>
        <v>0</v>
      </c>
      <c r="R2502" s="30">
        <f t="shared" si="1191"/>
        <v>0</v>
      </c>
      <c r="S2502" s="8">
        <f t="shared" si="1192"/>
        <v>0</v>
      </c>
      <c r="T2502" s="122">
        <f t="shared" si="1171"/>
        <v>0.13059999999999999</v>
      </c>
      <c r="U2502" s="121">
        <f t="shared" si="1193"/>
        <v>19</v>
      </c>
      <c r="V2502" s="121">
        <v>252</v>
      </c>
      <c r="W2502" s="120">
        <f t="shared" si="1194"/>
        <v>1.0092978029999999</v>
      </c>
      <c r="X2502" s="113">
        <f t="shared" si="1174"/>
        <v>15.863040529999999</v>
      </c>
      <c r="Y2502" s="113">
        <f t="shared" si="1195"/>
        <v>0</v>
      </c>
      <c r="Z2502" s="125" t="str">
        <f t="shared" si="1172"/>
        <v>J=</v>
      </c>
      <c r="AA2502" s="118">
        <f t="shared" si="1173"/>
        <v>46650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>
        <f t="shared" si="1170"/>
        <v>46648</v>
      </c>
      <c r="B2503" s="113">
        <f t="shared" si="1177"/>
        <v>1723.17805595</v>
      </c>
      <c r="C2503" s="113">
        <f t="shared" si="1178"/>
        <v>1118.26761816</v>
      </c>
      <c r="D2503" s="114">
        <f t="shared" si="1179"/>
        <v>7245.38</v>
      </c>
      <c r="E2503" s="115">
        <f t="shared" si="1175"/>
        <v>7276.54</v>
      </c>
      <c r="F2503" s="116">
        <f t="shared" si="1176"/>
        <v>46588</v>
      </c>
      <c r="G2503" s="117">
        <f t="shared" si="1180"/>
        <v>4.3006716003852752E-3</v>
      </c>
      <c r="H2503" s="118">
        <f t="shared" si="1181"/>
        <v>46650</v>
      </c>
      <c r="I2503" s="118">
        <f t="shared" si="1182"/>
        <v>46650</v>
      </c>
      <c r="J2503" s="119">
        <f t="shared" si="1183"/>
        <v>20</v>
      </c>
      <c r="K2503" s="119">
        <f t="shared" si="1184"/>
        <v>20</v>
      </c>
      <c r="L2503" s="8">
        <f t="shared" si="1185"/>
        <v>1.0043006699999999</v>
      </c>
      <c r="M2503" s="120">
        <f t="shared" si="1186"/>
        <v>1.0043006699999999</v>
      </c>
      <c r="N2503" s="120">
        <f t="shared" si="1187"/>
        <v>1.5194617956627998</v>
      </c>
      <c r="O2503" s="113">
        <f t="shared" si="1188"/>
        <v>1.52599649</v>
      </c>
      <c r="P2503" s="113">
        <f t="shared" si="1189"/>
        <v>1706.47246019</v>
      </c>
      <c r="Q2503" s="11">
        <f t="shared" si="1190"/>
        <v>0</v>
      </c>
      <c r="R2503" s="30">
        <f t="shared" si="1191"/>
        <v>0</v>
      </c>
      <c r="S2503" s="8">
        <f t="shared" si="1192"/>
        <v>0</v>
      </c>
      <c r="T2503" s="122">
        <f t="shared" si="1171"/>
        <v>0.13059999999999999</v>
      </c>
      <c r="U2503" s="121">
        <f t="shared" si="1193"/>
        <v>20</v>
      </c>
      <c r="V2503" s="121">
        <v>252</v>
      </c>
      <c r="W2503" s="120">
        <f t="shared" si="1194"/>
        <v>1.009789549</v>
      </c>
      <c r="X2503" s="113">
        <f t="shared" si="1174"/>
        <v>16.705595760000001</v>
      </c>
      <c r="Y2503" s="113">
        <f t="shared" si="1195"/>
        <v>0</v>
      </c>
      <c r="Z2503" s="125" t="str">
        <f t="shared" si="1172"/>
        <v>J=</v>
      </c>
      <c r="AA2503" s="118">
        <f t="shared" si="1173"/>
        <v>46650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>
        <f t="shared" si="1170"/>
        <v>46649</v>
      </c>
      <c r="B2504" s="113">
        <f t="shared" si="1177"/>
        <v>1723.17805595</v>
      </c>
      <c r="C2504" s="113">
        <f t="shared" si="1178"/>
        <v>1118.26761816</v>
      </c>
      <c r="D2504" s="114">
        <f t="shared" si="1179"/>
        <v>7245.38</v>
      </c>
      <c r="E2504" s="115">
        <f t="shared" si="1175"/>
        <v>7276.54</v>
      </c>
      <c r="F2504" s="116">
        <f t="shared" si="1176"/>
        <v>46588</v>
      </c>
      <c r="G2504" s="117">
        <f t="shared" si="1180"/>
        <v>4.3006716003852752E-3</v>
      </c>
      <c r="H2504" s="118">
        <f t="shared" si="1181"/>
        <v>46650</v>
      </c>
      <c r="I2504" s="118">
        <f t="shared" si="1182"/>
        <v>46650</v>
      </c>
      <c r="J2504" s="119">
        <f t="shared" si="1183"/>
        <v>20</v>
      </c>
      <c r="K2504" s="119">
        <f t="shared" si="1184"/>
        <v>20</v>
      </c>
      <c r="L2504" s="8">
        <f t="shared" si="1185"/>
        <v>1.0043006699999999</v>
      </c>
      <c r="M2504" s="120">
        <f t="shared" si="1186"/>
        <v>1.0043006699999999</v>
      </c>
      <c r="N2504" s="120">
        <f t="shared" si="1187"/>
        <v>1.5194617956627998</v>
      </c>
      <c r="O2504" s="113">
        <f t="shared" si="1188"/>
        <v>1.52599649</v>
      </c>
      <c r="P2504" s="113">
        <f t="shared" si="1189"/>
        <v>1706.47246019</v>
      </c>
      <c r="Q2504" s="11">
        <f t="shared" si="1190"/>
        <v>0</v>
      </c>
      <c r="R2504" s="30">
        <f t="shared" si="1191"/>
        <v>0</v>
      </c>
      <c r="S2504" s="8">
        <f t="shared" si="1192"/>
        <v>0</v>
      </c>
      <c r="T2504" s="122">
        <f t="shared" si="1171"/>
        <v>0.13059999999999999</v>
      </c>
      <c r="U2504" s="121">
        <f t="shared" si="1193"/>
        <v>20</v>
      </c>
      <c r="V2504" s="121">
        <v>252</v>
      </c>
      <c r="W2504" s="120">
        <f t="shared" si="1194"/>
        <v>1.009789549</v>
      </c>
      <c r="X2504" s="113">
        <f t="shared" si="1174"/>
        <v>16.705595760000001</v>
      </c>
      <c r="Y2504" s="113">
        <f t="shared" si="1195"/>
        <v>0</v>
      </c>
      <c r="Z2504" s="125" t="str">
        <f t="shared" si="1172"/>
        <v>J=</v>
      </c>
      <c r="AA2504" s="118">
        <f t="shared" si="1173"/>
        <v>46650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>
        <f t="shared" si="1170"/>
        <v>46650</v>
      </c>
      <c r="B2505" s="113">
        <f t="shared" si="1177"/>
        <v>1723.17805595</v>
      </c>
      <c r="C2505" s="113">
        <f t="shared" si="1178"/>
        <v>1118.26761816</v>
      </c>
      <c r="D2505" s="114">
        <f t="shared" si="1179"/>
        <v>7245.38</v>
      </c>
      <c r="E2505" s="115">
        <f t="shared" si="1175"/>
        <v>7276.54</v>
      </c>
      <c r="F2505" s="116">
        <f t="shared" si="1176"/>
        <v>46588</v>
      </c>
      <c r="G2505" s="117">
        <f t="shared" si="1180"/>
        <v>4.3006716003852752E-3</v>
      </c>
      <c r="H2505" s="118">
        <f t="shared" si="1181"/>
        <v>46680</v>
      </c>
      <c r="I2505" s="118">
        <f t="shared" si="1182"/>
        <v>46650</v>
      </c>
      <c r="J2505" s="119">
        <f t="shared" si="1183"/>
        <v>20</v>
      </c>
      <c r="K2505" s="119">
        <f t="shared" si="1184"/>
        <v>20</v>
      </c>
      <c r="L2505" s="8">
        <f t="shared" si="1185"/>
        <v>1.0043006699999999</v>
      </c>
      <c r="M2505" s="120">
        <f t="shared" si="1186"/>
        <v>1.0043006699999999</v>
      </c>
      <c r="N2505" s="120">
        <f t="shared" si="1187"/>
        <v>1.5194617956627998</v>
      </c>
      <c r="O2505" s="113">
        <f t="shared" si="1188"/>
        <v>1.52599649</v>
      </c>
      <c r="P2505" s="113">
        <f t="shared" si="1189"/>
        <v>1706.47246019</v>
      </c>
      <c r="Q2505" s="11">
        <f t="shared" si="1190"/>
        <v>82</v>
      </c>
      <c r="R2505" s="30">
        <f t="shared" si="1191"/>
        <v>0</v>
      </c>
      <c r="S2505" s="8">
        <f t="shared" si="1192"/>
        <v>0</v>
      </c>
      <c r="T2505" s="122">
        <f t="shared" si="1171"/>
        <v>0.13059999999999999</v>
      </c>
      <c r="U2505" s="121">
        <f t="shared" si="1193"/>
        <v>20</v>
      </c>
      <c r="V2505" s="121">
        <v>252</v>
      </c>
      <c r="W2505" s="120">
        <f t="shared" si="1194"/>
        <v>1.009789549</v>
      </c>
      <c r="X2505" s="113">
        <f t="shared" si="1174"/>
        <v>16.705595760000001</v>
      </c>
      <c r="Y2505" s="113">
        <f t="shared" si="1195"/>
        <v>16.705595760000001</v>
      </c>
      <c r="Z2505" s="125" t="str">
        <f t="shared" si="1172"/>
        <v>J=</v>
      </c>
      <c r="AA2505" s="118">
        <f t="shared" si="1173"/>
        <v>46650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>
        <f t="shared" si="1170"/>
        <v>46651</v>
      </c>
      <c r="B2506" s="113">
        <f t="shared" si="1177"/>
        <v>1707.65280491</v>
      </c>
      <c r="C2506" s="113">
        <f t="shared" si="1178"/>
        <v>1118.26761816</v>
      </c>
      <c r="D2506" s="114">
        <f t="shared" si="1179"/>
        <v>7245.38</v>
      </c>
      <c r="E2506" s="115">
        <f t="shared" si="1175"/>
        <v>7276.54</v>
      </c>
      <c r="F2506" s="116">
        <f t="shared" si="1176"/>
        <v>46619</v>
      </c>
      <c r="G2506" s="117">
        <f t="shared" si="1180"/>
        <v>4.3006716003852752E-3</v>
      </c>
      <c r="H2506" s="118">
        <f t="shared" si="1181"/>
        <v>46680</v>
      </c>
      <c r="I2506" s="118">
        <f t="shared" si="1182"/>
        <v>46680</v>
      </c>
      <c r="J2506" s="119">
        <f t="shared" si="1183"/>
        <v>21</v>
      </c>
      <c r="K2506" s="119">
        <f t="shared" si="1184"/>
        <v>1</v>
      </c>
      <c r="L2506" s="8">
        <f t="shared" si="1185"/>
        <v>1.0002043700000001</v>
      </c>
      <c r="M2506" s="120">
        <f t="shared" si="1186"/>
        <v>1.0043006699999999</v>
      </c>
      <c r="N2506" s="120">
        <f t="shared" si="1187"/>
        <v>1.5259964994235529</v>
      </c>
      <c r="O2506" s="113">
        <f t="shared" si="1188"/>
        <v>1.52630836</v>
      </c>
      <c r="P2506" s="113">
        <f t="shared" si="1189"/>
        <v>1706.82121431</v>
      </c>
      <c r="Q2506" s="11">
        <f t="shared" si="1190"/>
        <v>0</v>
      </c>
      <c r="R2506" s="30">
        <f t="shared" si="1191"/>
        <v>0</v>
      </c>
      <c r="S2506" s="8">
        <f t="shared" si="1192"/>
        <v>0</v>
      </c>
      <c r="T2506" s="122">
        <f t="shared" si="1171"/>
        <v>0.13059999999999999</v>
      </c>
      <c r="U2506" s="121">
        <f t="shared" si="1193"/>
        <v>1</v>
      </c>
      <c r="V2506" s="121">
        <v>252</v>
      </c>
      <c r="W2506" s="120">
        <f t="shared" si="1194"/>
        <v>1.000487216</v>
      </c>
      <c r="X2506" s="113">
        <f t="shared" si="1174"/>
        <v>0.83159059999999996</v>
      </c>
      <c r="Y2506" s="113">
        <f t="shared" si="1195"/>
        <v>0</v>
      </c>
      <c r="Z2506" s="125" t="str">
        <f t="shared" si="1172"/>
        <v>J=</v>
      </c>
      <c r="AA2506" s="118">
        <f t="shared" si="1173"/>
        <v>46680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>
        <f t="shared" ref="A2507:A2566" si="1196">(A2506+1)</f>
        <v>46652</v>
      </c>
      <c r="B2507" s="113">
        <f t="shared" si="1177"/>
        <v>1708.83398362</v>
      </c>
      <c r="C2507" s="113">
        <f t="shared" si="1178"/>
        <v>1118.26761816</v>
      </c>
      <c r="D2507" s="114">
        <f t="shared" si="1179"/>
        <v>7245.38</v>
      </c>
      <c r="E2507" s="115">
        <f t="shared" si="1175"/>
        <v>7276.54</v>
      </c>
      <c r="F2507" s="116">
        <f t="shared" si="1176"/>
        <v>46619</v>
      </c>
      <c r="G2507" s="117">
        <f t="shared" si="1180"/>
        <v>4.3006716003852752E-3</v>
      </c>
      <c r="H2507" s="118">
        <f t="shared" si="1181"/>
        <v>46680</v>
      </c>
      <c r="I2507" s="118">
        <f t="shared" si="1182"/>
        <v>46680</v>
      </c>
      <c r="J2507" s="119">
        <f t="shared" si="1183"/>
        <v>21</v>
      </c>
      <c r="K2507" s="119">
        <f t="shared" si="1184"/>
        <v>2</v>
      </c>
      <c r="L2507" s="8">
        <f t="shared" si="1185"/>
        <v>1.00040879</v>
      </c>
      <c r="M2507" s="120">
        <f t="shared" si="1186"/>
        <v>1.0043006699999999</v>
      </c>
      <c r="N2507" s="120">
        <f t="shared" si="1187"/>
        <v>1.5259964994235529</v>
      </c>
      <c r="O2507" s="113">
        <f t="shared" si="1188"/>
        <v>1.52662031</v>
      </c>
      <c r="P2507" s="113">
        <f t="shared" si="1189"/>
        <v>1707.17005789</v>
      </c>
      <c r="Q2507" s="11">
        <f t="shared" si="1190"/>
        <v>0</v>
      </c>
      <c r="R2507" s="30">
        <f t="shared" si="1191"/>
        <v>0</v>
      </c>
      <c r="S2507" s="8">
        <f t="shared" si="1192"/>
        <v>0</v>
      </c>
      <c r="T2507" s="122">
        <f t="shared" ref="T2507:T2565" si="1197">(T2506)</f>
        <v>0.13059999999999999</v>
      </c>
      <c r="U2507" s="121">
        <f t="shared" si="1193"/>
        <v>2</v>
      </c>
      <c r="V2507" s="121">
        <v>252</v>
      </c>
      <c r="W2507" s="120">
        <f t="shared" si="1194"/>
        <v>1.0009746690000001</v>
      </c>
      <c r="X2507" s="113">
        <f t="shared" si="1174"/>
        <v>1.6639257300000001</v>
      </c>
      <c r="Y2507" s="113">
        <f t="shared" si="1195"/>
        <v>0</v>
      </c>
      <c r="Z2507" s="125" t="str">
        <f t="shared" si="1172"/>
        <v>J=</v>
      </c>
      <c r="AA2507" s="118">
        <f t="shared" si="1173"/>
        <v>46680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>
        <f t="shared" si="1196"/>
        <v>46653</v>
      </c>
      <c r="B2508" s="113">
        <f t="shared" si="1177"/>
        <v>1710.0159630999999</v>
      </c>
      <c r="C2508" s="113">
        <f t="shared" si="1178"/>
        <v>1118.26761816</v>
      </c>
      <c r="D2508" s="114">
        <f t="shared" si="1179"/>
        <v>7245.38</v>
      </c>
      <c r="E2508" s="115">
        <f t="shared" si="1175"/>
        <v>7276.54</v>
      </c>
      <c r="F2508" s="116">
        <f t="shared" si="1176"/>
        <v>46619</v>
      </c>
      <c r="G2508" s="117">
        <f t="shared" si="1180"/>
        <v>4.3006716003852752E-3</v>
      </c>
      <c r="H2508" s="118">
        <f t="shared" si="1181"/>
        <v>46680</v>
      </c>
      <c r="I2508" s="118">
        <f t="shared" si="1182"/>
        <v>46680</v>
      </c>
      <c r="J2508" s="119">
        <f t="shared" si="1183"/>
        <v>21</v>
      </c>
      <c r="K2508" s="119">
        <f t="shared" si="1184"/>
        <v>3</v>
      </c>
      <c r="L2508" s="8">
        <f t="shared" si="1185"/>
        <v>1.00061325</v>
      </c>
      <c r="M2508" s="120">
        <f t="shared" si="1186"/>
        <v>1.0043006699999999</v>
      </c>
      <c r="N2508" s="120">
        <f t="shared" si="1187"/>
        <v>1.5259964994235529</v>
      </c>
      <c r="O2508" s="113">
        <f t="shared" si="1188"/>
        <v>1.5269323100000001</v>
      </c>
      <c r="P2508" s="113">
        <f t="shared" si="1189"/>
        <v>1707.51895739</v>
      </c>
      <c r="Q2508" s="11">
        <f t="shared" si="1190"/>
        <v>0</v>
      </c>
      <c r="R2508" s="30">
        <f t="shared" si="1191"/>
        <v>0</v>
      </c>
      <c r="S2508" s="8">
        <f t="shared" si="1192"/>
        <v>0</v>
      </c>
      <c r="T2508" s="122">
        <f t="shared" si="1197"/>
        <v>0.13059999999999999</v>
      </c>
      <c r="U2508" s="121">
        <f t="shared" si="1193"/>
        <v>3</v>
      </c>
      <c r="V2508" s="121">
        <v>252</v>
      </c>
      <c r="W2508" s="120">
        <f t="shared" si="1194"/>
        <v>1.001462359</v>
      </c>
      <c r="X2508" s="113">
        <f t="shared" si="1174"/>
        <v>2.4970057099999998</v>
      </c>
      <c r="Y2508" s="113">
        <f t="shared" si="1195"/>
        <v>0</v>
      </c>
      <c r="Z2508" s="125" t="str">
        <f t="shared" ref="Z2508:Z2565" si="1198">IF($Q2507&gt;0,VLOOKUP($A2507,$AD$10:$AM$170,9),Z2507)</f>
        <v>J=</v>
      </c>
      <c r="AA2508" s="118">
        <f t="shared" ref="AA2508:AA2565" si="1199">IF($Q2507&gt;0,VLOOKUP($A2507,$AD$10:$AM$170,10),AA2507)</f>
        <v>46680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>
        <f t="shared" si="1196"/>
        <v>46654</v>
      </c>
      <c r="B2509" s="113">
        <f t="shared" si="1177"/>
        <v>1711.1987695</v>
      </c>
      <c r="C2509" s="113">
        <f t="shared" si="1178"/>
        <v>1118.26761816</v>
      </c>
      <c r="D2509" s="114">
        <f t="shared" si="1179"/>
        <v>7245.38</v>
      </c>
      <c r="E2509" s="115">
        <f t="shared" si="1175"/>
        <v>7276.54</v>
      </c>
      <c r="F2509" s="116">
        <f t="shared" si="1176"/>
        <v>46619</v>
      </c>
      <c r="G2509" s="117">
        <f t="shared" si="1180"/>
        <v>4.3006716003852752E-3</v>
      </c>
      <c r="H2509" s="118">
        <f t="shared" si="1181"/>
        <v>46680</v>
      </c>
      <c r="I2509" s="118">
        <f t="shared" si="1182"/>
        <v>46680</v>
      </c>
      <c r="J2509" s="119">
        <f t="shared" si="1183"/>
        <v>21</v>
      </c>
      <c r="K2509" s="119">
        <f t="shared" si="1184"/>
        <v>4</v>
      </c>
      <c r="L2509" s="8">
        <f t="shared" si="1185"/>
        <v>1.00081775</v>
      </c>
      <c r="M2509" s="120">
        <f t="shared" si="1186"/>
        <v>1.0043006699999999</v>
      </c>
      <c r="N2509" s="120">
        <f t="shared" si="1187"/>
        <v>1.5259964994235529</v>
      </c>
      <c r="O2509" s="113">
        <f t="shared" si="1188"/>
        <v>1.52724438</v>
      </c>
      <c r="P2509" s="113">
        <f t="shared" si="1189"/>
        <v>1707.86793517</v>
      </c>
      <c r="Q2509" s="11">
        <f t="shared" si="1190"/>
        <v>0</v>
      </c>
      <c r="R2509" s="30">
        <f t="shared" si="1191"/>
        <v>0</v>
      </c>
      <c r="S2509" s="8">
        <f t="shared" si="1192"/>
        <v>0</v>
      </c>
      <c r="T2509" s="122">
        <f t="shared" si="1197"/>
        <v>0.13059999999999999</v>
      </c>
      <c r="U2509" s="121">
        <f t="shared" si="1193"/>
        <v>4</v>
      </c>
      <c r="V2509" s="121">
        <v>252</v>
      </c>
      <c r="W2509" s="120">
        <f t="shared" si="1194"/>
        <v>1.001950288</v>
      </c>
      <c r="X2509" s="113">
        <f t="shared" si="1174"/>
        <v>3.3308343300000001</v>
      </c>
      <c r="Y2509" s="113">
        <f t="shared" si="1195"/>
        <v>0</v>
      </c>
      <c r="Z2509" s="125" t="str">
        <f t="shared" si="1198"/>
        <v>J=</v>
      </c>
      <c r="AA2509" s="118">
        <f t="shared" si="1199"/>
        <v>46680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>
        <f t="shared" si="1196"/>
        <v>46655</v>
      </c>
      <c r="B2510" s="113">
        <f t="shared" si="1177"/>
        <v>1712.38238856</v>
      </c>
      <c r="C2510" s="113">
        <f t="shared" si="1178"/>
        <v>1118.26761816</v>
      </c>
      <c r="D2510" s="114">
        <f t="shared" si="1179"/>
        <v>7245.38</v>
      </c>
      <c r="E2510" s="115">
        <f t="shared" si="1175"/>
        <v>7276.54</v>
      </c>
      <c r="F2510" s="116">
        <f t="shared" si="1176"/>
        <v>46619</v>
      </c>
      <c r="G2510" s="117">
        <f t="shared" si="1180"/>
        <v>4.3006716003852752E-3</v>
      </c>
      <c r="H2510" s="118">
        <f t="shared" si="1181"/>
        <v>46680</v>
      </c>
      <c r="I2510" s="118">
        <f t="shared" si="1182"/>
        <v>46680</v>
      </c>
      <c r="J2510" s="119">
        <f t="shared" si="1183"/>
        <v>21</v>
      </c>
      <c r="K2510" s="119">
        <f t="shared" si="1184"/>
        <v>5</v>
      </c>
      <c r="L2510" s="8">
        <f t="shared" si="1185"/>
        <v>1.0010222900000001</v>
      </c>
      <c r="M2510" s="120">
        <f t="shared" si="1186"/>
        <v>1.0043006699999999</v>
      </c>
      <c r="N2510" s="120">
        <f t="shared" si="1187"/>
        <v>1.5259964994235529</v>
      </c>
      <c r="O2510" s="113">
        <f t="shared" si="1188"/>
        <v>1.5275565099999999</v>
      </c>
      <c r="P2510" s="113">
        <f t="shared" si="1189"/>
        <v>1708.21698004</v>
      </c>
      <c r="Q2510" s="11">
        <f t="shared" si="1190"/>
        <v>0</v>
      </c>
      <c r="R2510" s="30">
        <f t="shared" si="1191"/>
        <v>0</v>
      </c>
      <c r="S2510" s="8">
        <f t="shared" si="1192"/>
        <v>0</v>
      </c>
      <c r="T2510" s="122">
        <f t="shared" si="1197"/>
        <v>0.13059999999999999</v>
      </c>
      <c r="U2510" s="121">
        <f t="shared" si="1193"/>
        <v>5</v>
      </c>
      <c r="V2510" s="121">
        <v>252</v>
      </c>
      <c r="W2510" s="120">
        <f t="shared" si="1194"/>
        <v>1.002438454</v>
      </c>
      <c r="X2510" s="113">
        <f t="shared" si="1174"/>
        <v>4.1654085199999997</v>
      </c>
      <c r="Y2510" s="113">
        <f t="shared" si="1195"/>
        <v>0</v>
      </c>
      <c r="Z2510" s="125" t="str">
        <f t="shared" si="1198"/>
        <v>J=</v>
      </c>
      <c r="AA2510" s="118">
        <f t="shared" si="1199"/>
        <v>46680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>
        <f t="shared" si="1196"/>
        <v>46656</v>
      </c>
      <c r="B2511" s="113">
        <f t="shared" si="1177"/>
        <v>1712.38238856</v>
      </c>
      <c r="C2511" s="113">
        <f t="shared" si="1178"/>
        <v>1118.26761816</v>
      </c>
      <c r="D2511" s="114">
        <f t="shared" si="1179"/>
        <v>7245.38</v>
      </c>
      <c r="E2511" s="115">
        <f t="shared" si="1175"/>
        <v>7276.54</v>
      </c>
      <c r="F2511" s="116">
        <f t="shared" si="1176"/>
        <v>46619</v>
      </c>
      <c r="G2511" s="117">
        <f t="shared" si="1180"/>
        <v>4.3006716003852752E-3</v>
      </c>
      <c r="H2511" s="118">
        <f t="shared" si="1181"/>
        <v>46680</v>
      </c>
      <c r="I2511" s="118">
        <f t="shared" si="1182"/>
        <v>46680</v>
      </c>
      <c r="J2511" s="119">
        <f t="shared" si="1183"/>
        <v>21</v>
      </c>
      <c r="K2511" s="119">
        <f t="shared" si="1184"/>
        <v>5</v>
      </c>
      <c r="L2511" s="8">
        <f t="shared" si="1185"/>
        <v>1.0010222900000001</v>
      </c>
      <c r="M2511" s="120">
        <f t="shared" si="1186"/>
        <v>1.0043006699999999</v>
      </c>
      <c r="N2511" s="120">
        <f t="shared" si="1187"/>
        <v>1.5259964994235529</v>
      </c>
      <c r="O2511" s="113">
        <f t="shared" si="1188"/>
        <v>1.5275565099999999</v>
      </c>
      <c r="P2511" s="113">
        <f t="shared" si="1189"/>
        <v>1708.21698004</v>
      </c>
      <c r="Q2511" s="11">
        <f t="shared" si="1190"/>
        <v>0</v>
      </c>
      <c r="R2511" s="30">
        <f t="shared" si="1191"/>
        <v>0</v>
      </c>
      <c r="S2511" s="8">
        <f t="shared" si="1192"/>
        <v>0</v>
      </c>
      <c r="T2511" s="122">
        <f t="shared" si="1197"/>
        <v>0.13059999999999999</v>
      </c>
      <c r="U2511" s="121">
        <f t="shared" si="1193"/>
        <v>5</v>
      </c>
      <c r="V2511" s="121">
        <v>252</v>
      </c>
      <c r="W2511" s="120">
        <f t="shared" si="1194"/>
        <v>1.002438454</v>
      </c>
      <c r="X2511" s="113">
        <f t="shared" si="1174"/>
        <v>4.1654085199999997</v>
      </c>
      <c r="Y2511" s="113">
        <f t="shared" si="1195"/>
        <v>0</v>
      </c>
      <c r="Z2511" s="125" t="str">
        <f t="shared" si="1198"/>
        <v>J=</v>
      </c>
      <c r="AA2511" s="118">
        <f t="shared" si="1199"/>
        <v>46680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>
        <f t="shared" si="1196"/>
        <v>46657</v>
      </c>
      <c r="B2512" s="113">
        <f t="shared" si="1177"/>
        <v>1712.38238856</v>
      </c>
      <c r="C2512" s="113">
        <f t="shared" si="1178"/>
        <v>1118.26761816</v>
      </c>
      <c r="D2512" s="114">
        <f t="shared" si="1179"/>
        <v>7245.38</v>
      </c>
      <c r="E2512" s="115">
        <f t="shared" si="1175"/>
        <v>7276.54</v>
      </c>
      <c r="F2512" s="116">
        <f t="shared" si="1176"/>
        <v>46619</v>
      </c>
      <c r="G2512" s="117">
        <f t="shared" si="1180"/>
        <v>4.3006716003852752E-3</v>
      </c>
      <c r="H2512" s="118">
        <f t="shared" si="1181"/>
        <v>46680</v>
      </c>
      <c r="I2512" s="118">
        <f t="shared" si="1182"/>
        <v>46680</v>
      </c>
      <c r="J2512" s="119">
        <f t="shared" si="1183"/>
        <v>21</v>
      </c>
      <c r="K2512" s="119">
        <f t="shared" si="1184"/>
        <v>5</v>
      </c>
      <c r="L2512" s="8">
        <f t="shared" si="1185"/>
        <v>1.0010222900000001</v>
      </c>
      <c r="M2512" s="120">
        <f t="shared" si="1186"/>
        <v>1.0043006699999999</v>
      </c>
      <c r="N2512" s="120">
        <f t="shared" si="1187"/>
        <v>1.5259964994235529</v>
      </c>
      <c r="O2512" s="113">
        <f t="shared" si="1188"/>
        <v>1.5275565099999999</v>
      </c>
      <c r="P2512" s="113">
        <f t="shared" si="1189"/>
        <v>1708.21698004</v>
      </c>
      <c r="Q2512" s="11">
        <f t="shared" si="1190"/>
        <v>0</v>
      </c>
      <c r="R2512" s="30">
        <f t="shared" si="1191"/>
        <v>0</v>
      </c>
      <c r="S2512" s="8">
        <f t="shared" si="1192"/>
        <v>0</v>
      </c>
      <c r="T2512" s="122">
        <f t="shared" si="1197"/>
        <v>0.13059999999999999</v>
      </c>
      <c r="U2512" s="121">
        <f t="shared" si="1193"/>
        <v>5</v>
      </c>
      <c r="V2512" s="121">
        <v>252</v>
      </c>
      <c r="W2512" s="120">
        <f t="shared" si="1194"/>
        <v>1.002438454</v>
      </c>
      <c r="X2512" s="113">
        <f t="shared" si="1174"/>
        <v>4.1654085199999997</v>
      </c>
      <c r="Y2512" s="113">
        <f t="shared" si="1195"/>
        <v>0</v>
      </c>
      <c r="Z2512" s="125" t="str">
        <f t="shared" si="1198"/>
        <v>J=</v>
      </c>
      <c r="AA2512" s="118">
        <f t="shared" si="1199"/>
        <v>46680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>
        <f t="shared" si="1196"/>
        <v>46658</v>
      </c>
      <c r="B2513" s="113">
        <f t="shared" si="1177"/>
        <v>1713.5668318399998</v>
      </c>
      <c r="C2513" s="113">
        <f t="shared" si="1178"/>
        <v>1118.26761816</v>
      </c>
      <c r="D2513" s="114">
        <f t="shared" si="1179"/>
        <v>7245.38</v>
      </c>
      <c r="E2513" s="115">
        <f t="shared" si="1175"/>
        <v>7276.54</v>
      </c>
      <c r="F2513" s="116">
        <f t="shared" si="1176"/>
        <v>46619</v>
      </c>
      <c r="G2513" s="117">
        <f t="shared" si="1180"/>
        <v>4.3006716003852752E-3</v>
      </c>
      <c r="H2513" s="118">
        <f t="shared" si="1181"/>
        <v>46680</v>
      </c>
      <c r="I2513" s="118">
        <f t="shared" si="1182"/>
        <v>46680</v>
      </c>
      <c r="J2513" s="119">
        <f t="shared" si="1183"/>
        <v>21</v>
      </c>
      <c r="K2513" s="119">
        <f t="shared" si="1184"/>
        <v>6</v>
      </c>
      <c r="L2513" s="8">
        <f t="shared" si="1185"/>
        <v>1.0012268799999999</v>
      </c>
      <c r="M2513" s="120">
        <f t="shared" si="1186"/>
        <v>1.0043006699999999</v>
      </c>
      <c r="N2513" s="120">
        <f t="shared" si="1187"/>
        <v>1.5259964994235529</v>
      </c>
      <c r="O2513" s="113">
        <f t="shared" si="1188"/>
        <v>1.5278687099999999</v>
      </c>
      <c r="P2513" s="113">
        <f t="shared" si="1189"/>
        <v>1708.5661031899999</v>
      </c>
      <c r="Q2513" s="11">
        <f t="shared" si="1190"/>
        <v>0</v>
      </c>
      <c r="R2513" s="30">
        <f t="shared" si="1191"/>
        <v>0</v>
      </c>
      <c r="S2513" s="8">
        <f t="shared" si="1192"/>
        <v>0</v>
      </c>
      <c r="T2513" s="122">
        <f t="shared" si="1197"/>
        <v>0.13059999999999999</v>
      </c>
      <c r="U2513" s="121">
        <f t="shared" si="1193"/>
        <v>6</v>
      </c>
      <c r="V2513" s="121">
        <v>252</v>
      </c>
      <c r="W2513" s="120">
        <f t="shared" si="1194"/>
        <v>1.0029268570000001</v>
      </c>
      <c r="X2513" s="113">
        <f t="shared" si="1174"/>
        <v>5.0007286500000001</v>
      </c>
      <c r="Y2513" s="113">
        <f t="shared" si="1195"/>
        <v>0</v>
      </c>
      <c r="Z2513" s="125" t="str">
        <f t="shared" si="1198"/>
        <v>J=</v>
      </c>
      <c r="AA2513" s="118">
        <f t="shared" si="1199"/>
        <v>46680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>
        <f t="shared" si="1196"/>
        <v>46659</v>
      </c>
      <c r="B2514" s="113">
        <f t="shared" si="1177"/>
        <v>1714.7520806800001</v>
      </c>
      <c r="C2514" s="113">
        <f t="shared" si="1178"/>
        <v>1118.26761816</v>
      </c>
      <c r="D2514" s="114">
        <f t="shared" si="1179"/>
        <v>7245.38</v>
      </c>
      <c r="E2514" s="115">
        <f t="shared" si="1175"/>
        <v>7276.54</v>
      </c>
      <c r="F2514" s="116">
        <f t="shared" si="1176"/>
        <v>46619</v>
      </c>
      <c r="G2514" s="117">
        <f t="shared" si="1180"/>
        <v>4.3006716003852752E-3</v>
      </c>
      <c r="H2514" s="118">
        <f t="shared" si="1181"/>
        <v>46680</v>
      </c>
      <c r="I2514" s="118">
        <f t="shared" si="1182"/>
        <v>46680</v>
      </c>
      <c r="J2514" s="119">
        <f t="shared" si="1183"/>
        <v>21</v>
      </c>
      <c r="K2514" s="119">
        <f t="shared" si="1184"/>
        <v>7</v>
      </c>
      <c r="L2514" s="8">
        <f t="shared" si="1185"/>
        <v>1.0014315</v>
      </c>
      <c r="M2514" s="120">
        <f t="shared" si="1186"/>
        <v>1.0043006699999999</v>
      </c>
      <c r="N2514" s="120">
        <f t="shared" si="1187"/>
        <v>1.5259964994235529</v>
      </c>
      <c r="O2514" s="113">
        <f t="shared" si="1188"/>
        <v>1.52818096</v>
      </c>
      <c r="P2514" s="113">
        <f t="shared" si="1189"/>
        <v>1708.91528225</v>
      </c>
      <c r="Q2514" s="11">
        <f t="shared" si="1190"/>
        <v>0</v>
      </c>
      <c r="R2514" s="30">
        <f t="shared" si="1191"/>
        <v>0</v>
      </c>
      <c r="S2514" s="8">
        <f t="shared" si="1192"/>
        <v>0</v>
      </c>
      <c r="T2514" s="122">
        <f t="shared" si="1197"/>
        <v>0.13059999999999999</v>
      </c>
      <c r="U2514" s="121">
        <f t="shared" si="1193"/>
        <v>7</v>
      </c>
      <c r="V2514" s="121">
        <v>252</v>
      </c>
      <c r="W2514" s="120">
        <f t="shared" si="1194"/>
        <v>1.0034154989999999</v>
      </c>
      <c r="X2514" s="113">
        <f t="shared" si="1174"/>
        <v>5.83679843</v>
      </c>
      <c r="Y2514" s="113">
        <f t="shared" si="1195"/>
        <v>0</v>
      </c>
      <c r="Z2514" s="125" t="str">
        <f t="shared" si="1198"/>
        <v>J=</v>
      </c>
      <c r="AA2514" s="118">
        <f t="shared" si="1199"/>
        <v>46680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>
        <f t="shared" si="1196"/>
        <v>46660</v>
      </c>
      <c r="B2515" s="113">
        <f t="shared" si="1177"/>
        <v>1715.9381561599998</v>
      </c>
      <c r="C2515" s="113">
        <f t="shared" si="1178"/>
        <v>1118.26761816</v>
      </c>
      <c r="D2515" s="114">
        <f t="shared" si="1179"/>
        <v>7245.38</v>
      </c>
      <c r="E2515" s="115">
        <f t="shared" si="1175"/>
        <v>7276.54</v>
      </c>
      <c r="F2515" s="116">
        <f t="shared" si="1176"/>
        <v>46619</v>
      </c>
      <c r="G2515" s="117">
        <f t="shared" si="1180"/>
        <v>4.3006716003852752E-3</v>
      </c>
      <c r="H2515" s="118">
        <f t="shared" si="1181"/>
        <v>46680</v>
      </c>
      <c r="I2515" s="118">
        <f t="shared" si="1182"/>
        <v>46680</v>
      </c>
      <c r="J2515" s="119">
        <f t="shared" si="1183"/>
        <v>21</v>
      </c>
      <c r="K2515" s="119">
        <f t="shared" si="1184"/>
        <v>8</v>
      </c>
      <c r="L2515" s="8">
        <f t="shared" si="1185"/>
        <v>1.00163617</v>
      </c>
      <c r="M2515" s="120">
        <f t="shared" si="1186"/>
        <v>1.0043006699999999</v>
      </c>
      <c r="N2515" s="120">
        <f t="shared" si="1187"/>
        <v>1.5259964994235529</v>
      </c>
      <c r="O2515" s="113">
        <f t="shared" si="1188"/>
        <v>1.52849328</v>
      </c>
      <c r="P2515" s="113">
        <f t="shared" si="1189"/>
        <v>1709.2645395899999</v>
      </c>
      <c r="Q2515" s="11">
        <f t="shared" si="1190"/>
        <v>0</v>
      </c>
      <c r="R2515" s="30">
        <f t="shared" si="1191"/>
        <v>0</v>
      </c>
      <c r="S2515" s="8">
        <f t="shared" si="1192"/>
        <v>0</v>
      </c>
      <c r="T2515" s="122">
        <f t="shared" si="1197"/>
        <v>0.13059999999999999</v>
      </c>
      <c r="U2515" s="121">
        <f t="shared" si="1193"/>
        <v>8</v>
      </c>
      <c r="V2515" s="121">
        <v>252</v>
      </c>
      <c r="W2515" s="120">
        <f t="shared" si="1194"/>
        <v>1.003904379</v>
      </c>
      <c r="X2515" s="113">
        <f t="shared" si="1174"/>
        <v>6.6736165700000001</v>
      </c>
      <c r="Y2515" s="113">
        <f t="shared" si="1195"/>
        <v>0</v>
      </c>
      <c r="Z2515" s="125" t="str">
        <f t="shared" si="1198"/>
        <v>J=</v>
      </c>
      <c r="AA2515" s="118">
        <f t="shared" si="1199"/>
        <v>46680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>
        <f t="shared" si="1196"/>
        <v>46661</v>
      </c>
      <c r="B2516" s="113">
        <f t="shared" si="1177"/>
        <v>1717.12505865</v>
      </c>
      <c r="C2516" s="113">
        <f t="shared" si="1178"/>
        <v>1118.26761816</v>
      </c>
      <c r="D2516" s="114">
        <f t="shared" si="1179"/>
        <v>7245.38</v>
      </c>
      <c r="E2516" s="115">
        <f t="shared" si="1175"/>
        <v>7276.54</v>
      </c>
      <c r="F2516" s="116">
        <f t="shared" si="1176"/>
        <v>46619</v>
      </c>
      <c r="G2516" s="117">
        <f t="shared" si="1180"/>
        <v>4.3006716003852752E-3</v>
      </c>
      <c r="H2516" s="118">
        <f t="shared" si="1181"/>
        <v>46680</v>
      </c>
      <c r="I2516" s="118">
        <f t="shared" si="1182"/>
        <v>46680</v>
      </c>
      <c r="J2516" s="119">
        <f t="shared" si="1183"/>
        <v>21</v>
      </c>
      <c r="K2516" s="119">
        <f t="shared" si="1184"/>
        <v>9</v>
      </c>
      <c r="L2516" s="8">
        <f t="shared" si="1185"/>
        <v>1.00184088</v>
      </c>
      <c r="M2516" s="120">
        <f t="shared" si="1186"/>
        <v>1.0043006699999999</v>
      </c>
      <c r="N2516" s="120">
        <f t="shared" si="1187"/>
        <v>1.5259964994235529</v>
      </c>
      <c r="O2516" s="113">
        <f t="shared" si="1188"/>
        <v>1.5288056699999999</v>
      </c>
      <c r="P2516" s="113">
        <f t="shared" si="1189"/>
        <v>1709.61387522</v>
      </c>
      <c r="Q2516" s="11">
        <f t="shared" si="1190"/>
        <v>0</v>
      </c>
      <c r="R2516" s="30">
        <f t="shared" si="1191"/>
        <v>0</v>
      </c>
      <c r="S2516" s="8">
        <f t="shared" si="1192"/>
        <v>0</v>
      </c>
      <c r="T2516" s="122">
        <f t="shared" si="1197"/>
        <v>0.13059999999999999</v>
      </c>
      <c r="U2516" s="121">
        <f t="shared" si="1193"/>
        <v>9</v>
      </c>
      <c r="V2516" s="121">
        <v>252</v>
      </c>
      <c r="W2516" s="120">
        <f t="shared" si="1194"/>
        <v>1.0043934969999999</v>
      </c>
      <c r="X2516" s="113">
        <f t="shared" si="1174"/>
        <v>7.51118343</v>
      </c>
      <c r="Y2516" s="113">
        <f t="shared" si="1195"/>
        <v>0</v>
      </c>
      <c r="Z2516" s="125" t="str">
        <f t="shared" si="1198"/>
        <v>J=</v>
      </c>
      <c r="AA2516" s="118">
        <f t="shared" si="1199"/>
        <v>46680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>
        <f t="shared" si="1196"/>
        <v>46662</v>
      </c>
      <c r="B2517" s="113">
        <f t="shared" si="1177"/>
        <v>1718.31277725</v>
      </c>
      <c r="C2517" s="113">
        <f t="shared" si="1178"/>
        <v>1118.26761816</v>
      </c>
      <c r="D2517" s="114">
        <f t="shared" si="1179"/>
        <v>7245.38</v>
      </c>
      <c r="E2517" s="115">
        <f t="shared" si="1175"/>
        <v>7276.54</v>
      </c>
      <c r="F2517" s="116">
        <f t="shared" si="1176"/>
        <v>46619</v>
      </c>
      <c r="G2517" s="117">
        <f t="shared" si="1180"/>
        <v>4.3006716003852752E-3</v>
      </c>
      <c r="H2517" s="118">
        <f t="shared" si="1181"/>
        <v>46680</v>
      </c>
      <c r="I2517" s="118">
        <f t="shared" si="1182"/>
        <v>46680</v>
      </c>
      <c r="J2517" s="119">
        <f t="shared" si="1183"/>
        <v>21</v>
      </c>
      <c r="K2517" s="119">
        <f t="shared" si="1184"/>
        <v>10</v>
      </c>
      <c r="L2517" s="8">
        <f t="shared" si="1185"/>
        <v>1.00204563</v>
      </c>
      <c r="M2517" s="120">
        <f t="shared" si="1186"/>
        <v>1.0043006699999999</v>
      </c>
      <c r="N2517" s="120">
        <f t="shared" si="1187"/>
        <v>1.5259964994235529</v>
      </c>
      <c r="O2517" s="113">
        <f t="shared" si="1188"/>
        <v>1.5291181199999999</v>
      </c>
      <c r="P2517" s="113">
        <f t="shared" si="1189"/>
        <v>1709.96327793</v>
      </c>
      <c r="Q2517" s="11">
        <f t="shared" si="1190"/>
        <v>0</v>
      </c>
      <c r="R2517" s="30">
        <f t="shared" si="1191"/>
        <v>0</v>
      </c>
      <c r="S2517" s="8">
        <f t="shared" si="1192"/>
        <v>0</v>
      </c>
      <c r="T2517" s="122">
        <f t="shared" si="1197"/>
        <v>0.13059999999999999</v>
      </c>
      <c r="U2517" s="121">
        <f t="shared" si="1193"/>
        <v>10</v>
      </c>
      <c r="V2517" s="121">
        <v>252</v>
      </c>
      <c r="W2517" s="120">
        <f t="shared" si="1194"/>
        <v>1.004882853</v>
      </c>
      <c r="X2517" s="113">
        <f t="shared" si="1174"/>
        <v>8.3494993199999996</v>
      </c>
      <c r="Y2517" s="113">
        <f t="shared" si="1195"/>
        <v>0</v>
      </c>
      <c r="Z2517" s="125" t="str">
        <f t="shared" si="1198"/>
        <v>J=</v>
      </c>
      <c r="AA2517" s="118">
        <f t="shared" si="1199"/>
        <v>46680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>
        <f t="shared" si="1196"/>
        <v>46663</v>
      </c>
      <c r="B2518" s="113">
        <f t="shared" si="1177"/>
        <v>1718.31277725</v>
      </c>
      <c r="C2518" s="113">
        <f t="shared" si="1178"/>
        <v>1118.26761816</v>
      </c>
      <c r="D2518" s="114">
        <f t="shared" si="1179"/>
        <v>7245.38</v>
      </c>
      <c r="E2518" s="115">
        <f t="shared" si="1175"/>
        <v>7276.54</v>
      </c>
      <c r="F2518" s="116">
        <f t="shared" si="1176"/>
        <v>46619</v>
      </c>
      <c r="G2518" s="117">
        <f t="shared" si="1180"/>
        <v>4.3006716003852752E-3</v>
      </c>
      <c r="H2518" s="118">
        <f t="shared" si="1181"/>
        <v>46680</v>
      </c>
      <c r="I2518" s="118">
        <f t="shared" si="1182"/>
        <v>46680</v>
      </c>
      <c r="J2518" s="119">
        <f t="shared" si="1183"/>
        <v>21</v>
      </c>
      <c r="K2518" s="119">
        <f t="shared" si="1184"/>
        <v>10</v>
      </c>
      <c r="L2518" s="8">
        <f t="shared" si="1185"/>
        <v>1.00204563</v>
      </c>
      <c r="M2518" s="120">
        <f t="shared" si="1186"/>
        <v>1.0043006699999999</v>
      </c>
      <c r="N2518" s="120">
        <f t="shared" si="1187"/>
        <v>1.5259964994235529</v>
      </c>
      <c r="O2518" s="113">
        <f t="shared" si="1188"/>
        <v>1.5291181199999999</v>
      </c>
      <c r="P2518" s="113">
        <f t="shared" si="1189"/>
        <v>1709.96327793</v>
      </c>
      <c r="Q2518" s="11">
        <f t="shared" si="1190"/>
        <v>0</v>
      </c>
      <c r="R2518" s="30">
        <f t="shared" si="1191"/>
        <v>0</v>
      </c>
      <c r="S2518" s="8">
        <f t="shared" si="1192"/>
        <v>0</v>
      </c>
      <c r="T2518" s="122">
        <f t="shared" si="1197"/>
        <v>0.13059999999999999</v>
      </c>
      <c r="U2518" s="121">
        <f t="shared" si="1193"/>
        <v>10</v>
      </c>
      <c r="V2518" s="121">
        <v>252</v>
      </c>
      <c r="W2518" s="120">
        <f t="shared" si="1194"/>
        <v>1.004882853</v>
      </c>
      <c r="X2518" s="113">
        <f t="shared" si="1174"/>
        <v>8.3494993199999996</v>
      </c>
      <c r="Y2518" s="113">
        <f t="shared" si="1195"/>
        <v>0</v>
      </c>
      <c r="Z2518" s="125" t="str">
        <f t="shared" si="1198"/>
        <v>J=</v>
      </c>
      <c r="AA2518" s="118">
        <f t="shared" si="1199"/>
        <v>46680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>
        <f t="shared" si="1196"/>
        <v>46664</v>
      </c>
      <c r="B2519" s="113">
        <f t="shared" si="1177"/>
        <v>1718.31277725</v>
      </c>
      <c r="C2519" s="113">
        <f t="shared" si="1178"/>
        <v>1118.26761816</v>
      </c>
      <c r="D2519" s="114">
        <f t="shared" si="1179"/>
        <v>7245.38</v>
      </c>
      <c r="E2519" s="115">
        <f t="shared" si="1175"/>
        <v>7276.54</v>
      </c>
      <c r="F2519" s="116">
        <f t="shared" si="1176"/>
        <v>46619</v>
      </c>
      <c r="G2519" s="117">
        <f t="shared" si="1180"/>
        <v>4.3006716003852752E-3</v>
      </c>
      <c r="H2519" s="118">
        <f t="shared" si="1181"/>
        <v>46680</v>
      </c>
      <c r="I2519" s="118">
        <f t="shared" si="1182"/>
        <v>46680</v>
      </c>
      <c r="J2519" s="119">
        <f t="shared" si="1183"/>
        <v>21</v>
      </c>
      <c r="K2519" s="119">
        <f t="shared" si="1184"/>
        <v>10</v>
      </c>
      <c r="L2519" s="8">
        <f t="shared" si="1185"/>
        <v>1.00204563</v>
      </c>
      <c r="M2519" s="120">
        <f t="shared" si="1186"/>
        <v>1.0043006699999999</v>
      </c>
      <c r="N2519" s="120">
        <f t="shared" si="1187"/>
        <v>1.5259964994235529</v>
      </c>
      <c r="O2519" s="113">
        <f t="shared" si="1188"/>
        <v>1.5291181199999999</v>
      </c>
      <c r="P2519" s="113">
        <f t="shared" si="1189"/>
        <v>1709.96327793</v>
      </c>
      <c r="Q2519" s="11">
        <f t="shared" si="1190"/>
        <v>0</v>
      </c>
      <c r="R2519" s="30">
        <f t="shared" si="1191"/>
        <v>0</v>
      </c>
      <c r="S2519" s="8">
        <f t="shared" si="1192"/>
        <v>0</v>
      </c>
      <c r="T2519" s="122">
        <f t="shared" si="1197"/>
        <v>0.13059999999999999</v>
      </c>
      <c r="U2519" s="121">
        <f t="shared" si="1193"/>
        <v>10</v>
      </c>
      <c r="V2519" s="121">
        <v>252</v>
      </c>
      <c r="W2519" s="120">
        <f t="shared" si="1194"/>
        <v>1.004882853</v>
      </c>
      <c r="X2519" s="113">
        <f t="shared" si="1174"/>
        <v>8.3494993199999996</v>
      </c>
      <c r="Y2519" s="113">
        <f t="shared" si="1195"/>
        <v>0</v>
      </c>
      <c r="Z2519" s="125" t="str">
        <f t="shared" si="1198"/>
        <v>J=</v>
      </c>
      <c r="AA2519" s="118">
        <f t="shared" si="1199"/>
        <v>46680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>
        <f t="shared" si="1196"/>
        <v>46665</v>
      </c>
      <c r="B2520" s="113">
        <f t="shared" si="1177"/>
        <v>1719.5013252900001</v>
      </c>
      <c r="C2520" s="113">
        <f t="shared" si="1178"/>
        <v>1118.26761816</v>
      </c>
      <c r="D2520" s="114">
        <f t="shared" si="1179"/>
        <v>7245.38</v>
      </c>
      <c r="E2520" s="115">
        <f t="shared" si="1175"/>
        <v>7276.54</v>
      </c>
      <c r="F2520" s="116">
        <f t="shared" si="1176"/>
        <v>46619</v>
      </c>
      <c r="G2520" s="117">
        <f t="shared" si="1180"/>
        <v>4.3006716003852752E-3</v>
      </c>
      <c r="H2520" s="118">
        <f t="shared" si="1181"/>
        <v>46680</v>
      </c>
      <c r="I2520" s="118">
        <f t="shared" si="1182"/>
        <v>46680</v>
      </c>
      <c r="J2520" s="119">
        <f t="shared" si="1183"/>
        <v>21</v>
      </c>
      <c r="K2520" s="119">
        <f t="shared" si="1184"/>
        <v>11</v>
      </c>
      <c r="L2520" s="8">
        <f t="shared" si="1185"/>
        <v>1.0022504299999999</v>
      </c>
      <c r="M2520" s="120">
        <f t="shared" si="1186"/>
        <v>1.0043006699999999</v>
      </c>
      <c r="N2520" s="120">
        <f t="shared" si="1187"/>
        <v>1.5259964994235529</v>
      </c>
      <c r="O2520" s="113">
        <f t="shared" si="1188"/>
        <v>1.52943064</v>
      </c>
      <c r="P2520" s="113">
        <f t="shared" si="1189"/>
        <v>1710.31275893</v>
      </c>
      <c r="Q2520" s="11">
        <f t="shared" si="1190"/>
        <v>0</v>
      </c>
      <c r="R2520" s="30">
        <f t="shared" si="1191"/>
        <v>0</v>
      </c>
      <c r="S2520" s="8">
        <f t="shared" si="1192"/>
        <v>0</v>
      </c>
      <c r="T2520" s="122">
        <f t="shared" si="1197"/>
        <v>0.13059999999999999</v>
      </c>
      <c r="U2520" s="121">
        <f t="shared" si="1193"/>
        <v>11</v>
      </c>
      <c r="V2520" s="121">
        <v>252</v>
      </c>
      <c r="W2520" s="120">
        <f t="shared" si="1194"/>
        <v>1.0053724479999999</v>
      </c>
      <c r="X2520" s="113">
        <f t="shared" si="1174"/>
        <v>9.1885663599999994</v>
      </c>
      <c r="Y2520" s="113">
        <f t="shared" si="1195"/>
        <v>0</v>
      </c>
      <c r="Z2520" s="125" t="str">
        <f t="shared" si="1198"/>
        <v>J=</v>
      </c>
      <c r="AA2520" s="118">
        <f t="shared" si="1199"/>
        <v>46680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>
        <f t="shared" si="1196"/>
        <v>46666</v>
      </c>
      <c r="B2521" s="113">
        <f t="shared" si="1177"/>
        <v>1720.6906789100001</v>
      </c>
      <c r="C2521" s="113">
        <f t="shared" si="1178"/>
        <v>1118.26761816</v>
      </c>
      <c r="D2521" s="114">
        <f t="shared" si="1179"/>
        <v>7245.38</v>
      </c>
      <c r="E2521" s="115">
        <f t="shared" si="1175"/>
        <v>7276.54</v>
      </c>
      <c r="F2521" s="116">
        <f t="shared" si="1176"/>
        <v>46619</v>
      </c>
      <c r="G2521" s="117">
        <f t="shared" si="1180"/>
        <v>4.3006716003852752E-3</v>
      </c>
      <c r="H2521" s="118">
        <f t="shared" si="1181"/>
        <v>46680</v>
      </c>
      <c r="I2521" s="118">
        <f t="shared" si="1182"/>
        <v>46680</v>
      </c>
      <c r="J2521" s="119">
        <f t="shared" si="1183"/>
        <v>21</v>
      </c>
      <c r="K2521" s="119">
        <f t="shared" si="1184"/>
        <v>12</v>
      </c>
      <c r="L2521" s="8">
        <f t="shared" si="1185"/>
        <v>1.0024552600000001</v>
      </c>
      <c r="M2521" s="120">
        <f t="shared" si="1186"/>
        <v>1.0043006699999999</v>
      </c>
      <c r="N2521" s="120">
        <f t="shared" si="1187"/>
        <v>1.5259964994235529</v>
      </c>
      <c r="O2521" s="113">
        <f t="shared" si="1188"/>
        <v>1.5297432099999999</v>
      </c>
      <c r="P2521" s="113">
        <f t="shared" si="1189"/>
        <v>1710.6622958400001</v>
      </c>
      <c r="Q2521" s="11">
        <f t="shared" si="1190"/>
        <v>0</v>
      </c>
      <c r="R2521" s="30">
        <f t="shared" si="1191"/>
        <v>0</v>
      </c>
      <c r="S2521" s="8">
        <f t="shared" si="1192"/>
        <v>0</v>
      </c>
      <c r="T2521" s="122">
        <f t="shared" si="1197"/>
        <v>0.13059999999999999</v>
      </c>
      <c r="U2521" s="121">
        <f t="shared" si="1193"/>
        <v>12</v>
      </c>
      <c r="V2521" s="121">
        <v>252</v>
      </c>
      <c r="W2521" s="120">
        <f t="shared" si="1194"/>
        <v>1.005862281</v>
      </c>
      <c r="X2521" s="113">
        <f t="shared" si="1174"/>
        <v>10.02838307</v>
      </c>
      <c r="Y2521" s="113">
        <f t="shared" si="1195"/>
        <v>0</v>
      </c>
      <c r="Z2521" s="125" t="str">
        <f t="shared" si="1198"/>
        <v>J=</v>
      </c>
      <c r="AA2521" s="118">
        <f t="shared" si="1199"/>
        <v>46680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>
        <f t="shared" si="1196"/>
        <v>46667</v>
      </c>
      <c r="B2522" s="113">
        <f t="shared" si="1177"/>
        <v>1721.8808739199999</v>
      </c>
      <c r="C2522" s="113">
        <f t="shared" si="1178"/>
        <v>1118.26761816</v>
      </c>
      <c r="D2522" s="114">
        <f t="shared" si="1179"/>
        <v>7245.38</v>
      </c>
      <c r="E2522" s="115">
        <f t="shared" si="1175"/>
        <v>7276.54</v>
      </c>
      <c r="F2522" s="116">
        <f t="shared" si="1176"/>
        <v>46619</v>
      </c>
      <c r="G2522" s="117">
        <f t="shared" si="1180"/>
        <v>4.3006716003852752E-3</v>
      </c>
      <c r="H2522" s="118">
        <f t="shared" si="1181"/>
        <v>46680</v>
      </c>
      <c r="I2522" s="118">
        <f t="shared" si="1182"/>
        <v>46680</v>
      </c>
      <c r="J2522" s="119">
        <f t="shared" si="1183"/>
        <v>21</v>
      </c>
      <c r="K2522" s="119">
        <f t="shared" si="1184"/>
        <v>13</v>
      </c>
      <c r="L2522" s="8">
        <f t="shared" si="1185"/>
        <v>1.0026601399999999</v>
      </c>
      <c r="M2522" s="120">
        <f t="shared" si="1186"/>
        <v>1.0043006699999999</v>
      </c>
      <c r="N2522" s="120">
        <f t="shared" si="1187"/>
        <v>1.5259964994235529</v>
      </c>
      <c r="O2522" s="113">
        <f t="shared" si="1188"/>
        <v>1.53005586</v>
      </c>
      <c r="P2522" s="113">
        <f t="shared" si="1189"/>
        <v>1711.01192221</v>
      </c>
      <c r="Q2522" s="11">
        <f t="shared" si="1190"/>
        <v>0</v>
      </c>
      <c r="R2522" s="30">
        <f t="shared" si="1191"/>
        <v>0</v>
      </c>
      <c r="S2522" s="8">
        <f t="shared" si="1192"/>
        <v>0</v>
      </c>
      <c r="T2522" s="122">
        <f t="shared" si="1197"/>
        <v>0.13059999999999999</v>
      </c>
      <c r="U2522" s="121">
        <f t="shared" si="1193"/>
        <v>13</v>
      </c>
      <c r="V2522" s="121">
        <v>252</v>
      </c>
      <c r="W2522" s="120">
        <f t="shared" si="1194"/>
        <v>1.006352353</v>
      </c>
      <c r="X2522" s="113">
        <f t="shared" si="1174"/>
        <v>10.868951709999999</v>
      </c>
      <c r="Y2522" s="113">
        <f t="shared" si="1195"/>
        <v>0</v>
      </c>
      <c r="Z2522" s="125" t="str">
        <f t="shared" si="1198"/>
        <v>J=</v>
      </c>
      <c r="AA2522" s="118">
        <f t="shared" si="1199"/>
        <v>46680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>
        <f t="shared" si="1196"/>
        <v>46668</v>
      </c>
      <c r="B2523" s="113">
        <f t="shared" si="1177"/>
        <v>1723.0718881900002</v>
      </c>
      <c r="C2523" s="113">
        <f t="shared" si="1178"/>
        <v>1118.26761816</v>
      </c>
      <c r="D2523" s="114">
        <f t="shared" si="1179"/>
        <v>7245.38</v>
      </c>
      <c r="E2523" s="115">
        <f t="shared" si="1175"/>
        <v>7276.54</v>
      </c>
      <c r="F2523" s="116">
        <f t="shared" si="1176"/>
        <v>46619</v>
      </c>
      <c r="G2523" s="117">
        <f t="shared" si="1180"/>
        <v>4.3006716003852752E-3</v>
      </c>
      <c r="H2523" s="118">
        <f t="shared" si="1181"/>
        <v>46680</v>
      </c>
      <c r="I2523" s="118">
        <f t="shared" si="1182"/>
        <v>46680</v>
      </c>
      <c r="J2523" s="119">
        <f t="shared" si="1183"/>
        <v>21</v>
      </c>
      <c r="K2523" s="119">
        <f t="shared" si="1184"/>
        <v>14</v>
      </c>
      <c r="L2523" s="8">
        <f t="shared" si="1185"/>
        <v>1.00286506</v>
      </c>
      <c r="M2523" s="120">
        <f t="shared" si="1186"/>
        <v>1.0043006699999999</v>
      </c>
      <c r="N2523" s="120">
        <f t="shared" si="1187"/>
        <v>1.5259964994235529</v>
      </c>
      <c r="O2523" s="113">
        <f t="shared" si="1188"/>
        <v>1.53036857</v>
      </c>
      <c r="P2523" s="113">
        <f t="shared" si="1189"/>
        <v>1711.3616156800001</v>
      </c>
      <c r="Q2523" s="11">
        <f t="shared" si="1190"/>
        <v>0</v>
      </c>
      <c r="R2523" s="30">
        <f t="shared" si="1191"/>
        <v>0</v>
      </c>
      <c r="S2523" s="8">
        <f t="shared" si="1192"/>
        <v>0</v>
      </c>
      <c r="T2523" s="122">
        <f t="shared" si="1197"/>
        <v>0.13059999999999999</v>
      </c>
      <c r="U2523" s="121">
        <f t="shared" si="1193"/>
        <v>14</v>
      </c>
      <c r="V2523" s="121">
        <v>252</v>
      </c>
      <c r="W2523" s="120">
        <f t="shared" si="1194"/>
        <v>1.0068426640000001</v>
      </c>
      <c r="X2523" s="113">
        <f t="shared" si="1174"/>
        <v>11.710272509999999</v>
      </c>
      <c r="Y2523" s="113">
        <f t="shared" si="1195"/>
        <v>0</v>
      </c>
      <c r="Z2523" s="125" t="str">
        <f t="shared" si="1198"/>
        <v>J=</v>
      </c>
      <c r="AA2523" s="118">
        <f t="shared" si="1199"/>
        <v>46680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>
        <f t="shared" si="1196"/>
        <v>46669</v>
      </c>
      <c r="B2524" s="113">
        <f t="shared" si="1177"/>
        <v>1724.26370909</v>
      </c>
      <c r="C2524" s="113">
        <f t="shared" si="1178"/>
        <v>1118.26761816</v>
      </c>
      <c r="D2524" s="114">
        <f t="shared" si="1179"/>
        <v>7245.38</v>
      </c>
      <c r="E2524" s="115">
        <f t="shared" si="1175"/>
        <v>7276.54</v>
      </c>
      <c r="F2524" s="116">
        <f t="shared" si="1176"/>
        <v>46619</v>
      </c>
      <c r="G2524" s="117">
        <f t="shared" si="1180"/>
        <v>4.3006716003852752E-3</v>
      </c>
      <c r="H2524" s="118">
        <f t="shared" si="1181"/>
        <v>46680</v>
      </c>
      <c r="I2524" s="118">
        <f t="shared" si="1182"/>
        <v>46680</v>
      </c>
      <c r="J2524" s="119">
        <f t="shared" si="1183"/>
        <v>21</v>
      </c>
      <c r="K2524" s="119">
        <f t="shared" si="1184"/>
        <v>15</v>
      </c>
      <c r="L2524" s="8">
        <f t="shared" si="1185"/>
        <v>1.00307002</v>
      </c>
      <c r="M2524" s="120">
        <f t="shared" si="1186"/>
        <v>1.0043006699999999</v>
      </c>
      <c r="N2524" s="120">
        <f t="shared" si="1187"/>
        <v>1.5259964994235529</v>
      </c>
      <c r="O2524" s="113">
        <f t="shared" si="1188"/>
        <v>1.53068133</v>
      </c>
      <c r="P2524" s="113">
        <f t="shared" si="1189"/>
        <v>1711.7113650599999</v>
      </c>
      <c r="Q2524" s="11">
        <f t="shared" si="1190"/>
        <v>0</v>
      </c>
      <c r="R2524" s="30">
        <f t="shared" si="1191"/>
        <v>0</v>
      </c>
      <c r="S2524" s="8">
        <f t="shared" si="1192"/>
        <v>0</v>
      </c>
      <c r="T2524" s="122">
        <f t="shared" si="1197"/>
        <v>0.13059999999999999</v>
      </c>
      <c r="U2524" s="121">
        <f t="shared" si="1193"/>
        <v>15</v>
      </c>
      <c r="V2524" s="121">
        <v>252</v>
      </c>
      <c r="W2524" s="120">
        <f t="shared" si="1194"/>
        <v>1.0073332129999999</v>
      </c>
      <c r="X2524" s="113">
        <f t="shared" si="1174"/>
        <v>12.55234403</v>
      </c>
      <c r="Y2524" s="113">
        <f t="shared" si="1195"/>
        <v>0</v>
      </c>
      <c r="Z2524" s="125" t="str">
        <f t="shared" si="1198"/>
        <v>J=</v>
      </c>
      <c r="AA2524" s="118">
        <f t="shared" si="1199"/>
        <v>46680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>
        <f t="shared" si="1196"/>
        <v>46670</v>
      </c>
      <c r="B2525" s="113">
        <f t="shared" si="1177"/>
        <v>1724.26370909</v>
      </c>
      <c r="C2525" s="113">
        <f t="shared" si="1178"/>
        <v>1118.26761816</v>
      </c>
      <c r="D2525" s="114">
        <f t="shared" si="1179"/>
        <v>7245.38</v>
      </c>
      <c r="E2525" s="115">
        <f t="shared" si="1175"/>
        <v>7276.54</v>
      </c>
      <c r="F2525" s="116">
        <f t="shared" si="1176"/>
        <v>46619</v>
      </c>
      <c r="G2525" s="117">
        <f t="shared" si="1180"/>
        <v>4.3006716003852752E-3</v>
      </c>
      <c r="H2525" s="118">
        <f t="shared" si="1181"/>
        <v>46680</v>
      </c>
      <c r="I2525" s="118">
        <f t="shared" si="1182"/>
        <v>46680</v>
      </c>
      <c r="J2525" s="119">
        <f t="shared" si="1183"/>
        <v>21</v>
      </c>
      <c r="K2525" s="119">
        <f t="shared" si="1184"/>
        <v>15</v>
      </c>
      <c r="L2525" s="8">
        <f t="shared" si="1185"/>
        <v>1.00307002</v>
      </c>
      <c r="M2525" s="120">
        <f t="shared" si="1186"/>
        <v>1.0043006699999999</v>
      </c>
      <c r="N2525" s="120">
        <f t="shared" si="1187"/>
        <v>1.5259964994235529</v>
      </c>
      <c r="O2525" s="113">
        <f t="shared" si="1188"/>
        <v>1.53068133</v>
      </c>
      <c r="P2525" s="113">
        <f t="shared" si="1189"/>
        <v>1711.7113650599999</v>
      </c>
      <c r="Q2525" s="11">
        <f t="shared" si="1190"/>
        <v>0</v>
      </c>
      <c r="R2525" s="30">
        <f t="shared" si="1191"/>
        <v>0</v>
      </c>
      <c r="S2525" s="8">
        <f t="shared" si="1192"/>
        <v>0</v>
      </c>
      <c r="T2525" s="122">
        <f t="shared" si="1197"/>
        <v>0.13059999999999999</v>
      </c>
      <c r="U2525" s="121">
        <f t="shared" si="1193"/>
        <v>15</v>
      </c>
      <c r="V2525" s="121">
        <v>252</v>
      </c>
      <c r="W2525" s="120">
        <f t="shared" si="1194"/>
        <v>1.0073332129999999</v>
      </c>
      <c r="X2525" s="113">
        <f t="shared" si="1174"/>
        <v>12.55234403</v>
      </c>
      <c r="Y2525" s="113">
        <f t="shared" si="1195"/>
        <v>0</v>
      </c>
      <c r="Z2525" s="125" t="str">
        <f t="shared" si="1198"/>
        <v>J=</v>
      </c>
      <c r="AA2525" s="118">
        <f t="shared" si="1199"/>
        <v>46680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>
        <f t="shared" si="1196"/>
        <v>46671</v>
      </c>
      <c r="B2526" s="113">
        <f t="shared" si="1177"/>
        <v>1724.26370909</v>
      </c>
      <c r="C2526" s="113">
        <f t="shared" si="1178"/>
        <v>1118.26761816</v>
      </c>
      <c r="D2526" s="114">
        <f t="shared" si="1179"/>
        <v>7245.38</v>
      </c>
      <c r="E2526" s="115">
        <f t="shared" si="1175"/>
        <v>7276.54</v>
      </c>
      <c r="F2526" s="116">
        <f t="shared" si="1176"/>
        <v>46619</v>
      </c>
      <c r="G2526" s="117">
        <f t="shared" si="1180"/>
        <v>4.3006716003852752E-3</v>
      </c>
      <c r="H2526" s="118">
        <f t="shared" si="1181"/>
        <v>46680</v>
      </c>
      <c r="I2526" s="118">
        <f t="shared" si="1182"/>
        <v>46680</v>
      </c>
      <c r="J2526" s="119">
        <f t="shared" si="1183"/>
        <v>21</v>
      </c>
      <c r="K2526" s="119">
        <f t="shared" si="1184"/>
        <v>15</v>
      </c>
      <c r="L2526" s="8">
        <f t="shared" si="1185"/>
        <v>1.00307002</v>
      </c>
      <c r="M2526" s="120">
        <f t="shared" si="1186"/>
        <v>1.0043006699999999</v>
      </c>
      <c r="N2526" s="120">
        <f t="shared" si="1187"/>
        <v>1.5259964994235529</v>
      </c>
      <c r="O2526" s="113">
        <f t="shared" si="1188"/>
        <v>1.53068133</v>
      </c>
      <c r="P2526" s="113">
        <f t="shared" si="1189"/>
        <v>1711.7113650599999</v>
      </c>
      <c r="Q2526" s="11">
        <f t="shared" si="1190"/>
        <v>0</v>
      </c>
      <c r="R2526" s="30">
        <f t="shared" si="1191"/>
        <v>0</v>
      </c>
      <c r="S2526" s="8">
        <f t="shared" si="1192"/>
        <v>0</v>
      </c>
      <c r="T2526" s="122">
        <f t="shared" si="1197"/>
        <v>0.13059999999999999</v>
      </c>
      <c r="U2526" s="121">
        <f t="shared" si="1193"/>
        <v>15</v>
      </c>
      <c r="V2526" s="121">
        <v>252</v>
      </c>
      <c r="W2526" s="120">
        <f t="shared" si="1194"/>
        <v>1.0073332129999999</v>
      </c>
      <c r="X2526" s="113">
        <f t="shared" si="1174"/>
        <v>12.55234403</v>
      </c>
      <c r="Y2526" s="113">
        <f t="shared" si="1195"/>
        <v>0</v>
      </c>
      <c r="Z2526" s="125" t="str">
        <f t="shared" si="1198"/>
        <v>J=</v>
      </c>
      <c r="AA2526" s="118">
        <f t="shared" si="1199"/>
        <v>46680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>
        <f t="shared" si="1196"/>
        <v>46672</v>
      </c>
      <c r="B2527" s="113">
        <f t="shared" si="1177"/>
        <v>1725.4563629100001</v>
      </c>
      <c r="C2527" s="113">
        <f t="shared" si="1178"/>
        <v>1118.26761816</v>
      </c>
      <c r="D2527" s="114">
        <f t="shared" si="1179"/>
        <v>7245.38</v>
      </c>
      <c r="E2527" s="115">
        <f t="shared" si="1175"/>
        <v>7276.54</v>
      </c>
      <c r="F2527" s="116">
        <f t="shared" si="1176"/>
        <v>46619</v>
      </c>
      <c r="G2527" s="117">
        <f t="shared" si="1180"/>
        <v>4.3006716003852752E-3</v>
      </c>
      <c r="H2527" s="118">
        <f t="shared" si="1181"/>
        <v>46680</v>
      </c>
      <c r="I2527" s="118">
        <f t="shared" si="1182"/>
        <v>46680</v>
      </c>
      <c r="J2527" s="119">
        <f t="shared" si="1183"/>
        <v>21</v>
      </c>
      <c r="K2527" s="119">
        <f t="shared" si="1184"/>
        <v>16</v>
      </c>
      <c r="L2527" s="8">
        <f t="shared" si="1185"/>
        <v>1.00327502</v>
      </c>
      <c r="M2527" s="120">
        <f t="shared" si="1186"/>
        <v>1.0043006699999999</v>
      </c>
      <c r="N2527" s="120">
        <f t="shared" si="1187"/>
        <v>1.5259964994235529</v>
      </c>
      <c r="O2527" s="113">
        <f t="shared" si="1188"/>
        <v>1.5309941600000001</v>
      </c>
      <c r="P2527" s="113">
        <f t="shared" si="1189"/>
        <v>1712.06119272</v>
      </c>
      <c r="Q2527" s="11">
        <f t="shared" si="1190"/>
        <v>0</v>
      </c>
      <c r="R2527" s="30">
        <f t="shared" si="1191"/>
        <v>0</v>
      </c>
      <c r="S2527" s="8">
        <f t="shared" si="1192"/>
        <v>0</v>
      </c>
      <c r="T2527" s="122">
        <f t="shared" si="1197"/>
        <v>0.13059999999999999</v>
      </c>
      <c r="U2527" s="121">
        <f t="shared" si="1193"/>
        <v>16</v>
      </c>
      <c r="V2527" s="121">
        <v>252</v>
      </c>
      <c r="W2527" s="120">
        <f t="shared" si="1194"/>
        <v>1.007824002</v>
      </c>
      <c r="X2527" s="113">
        <f t="shared" si="1174"/>
        <v>13.39517019</v>
      </c>
      <c r="Y2527" s="113">
        <f t="shared" si="1195"/>
        <v>0</v>
      </c>
      <c r="Z2527" s="125" t="str">
        <f t="shared" si="1198"/>
        <v>J=</v>
      </c>
      <c r="AA2527" s="118">
        <f t="shared" si="1199"/>
        <v>46680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>
        <f t="shared" si="1196"/>
        <v>46673</v>
      </c>
      <c r="B2528" s="113">
        <f t="shared" si="1177"/>
        <v>1725.4563629100001</v>
      </c>
      <c r="C2528" s="113">
        <f t="shared" si="1178"/>
        <v>1118.26761816</v>
      </c>
      <c r="D2528" s="114">
        <f t="shared" si="1179"/>
        <v>7245.38</v>
      </c>
      <c r="E2528" s="115">
        <f t="shared" si="1175"/>
        <v>7276.54</v>
      </c>
      <c r="F2528" s="116">
        <f t="shared" si="1176"/>
        <v>46619</v>
      </c>
      <c r="G2528" s="117">
        <f t="shared" si="1180"/>
        <v>4.3006716003852752E-3</v>
      </c>
      <c r="H2528" s="118">
        <f t="shared" si="1181"/>
        <v>46680</v>
      </c>
      <c r="I2528" s="118">
        <f t="shared" si="1182"/>
        <v>46680</v>
      </c>
      <c r="J2528" s="119">
        <f t="shared" si="1183"/>
        <v>21</v>
      </c>
      <c r="K2528" s="119">
        <f t="shared" si="1184"/>
        <v>16</v>
      </c>
      <c r="L2528" s="8">
        <f t="shared" si="1185"/>
        <v>1.00327502</v>
      </c>
      <c r="M2528" s="120">
        <f t="shared" si="1186"/>
        <v>1.0043006699999999</v>
      </c>
      <c r="N2528" s="120">
        <f t="shared" si="1187"/>
        <v>1.5259964994235529</v>
      </c>
      <c r="O2528" s="113">
        <f t="shared" si="1188"/>
        <v>1.5309941600000001</v>
      </c>
      <c r="P2528" s="113">
        <f t="shared" si="1189"/>
        <v>1712.06119272</v>
      </c>
      <c r="Q2528" s="11">
        <f t="shared" si="1190"/>
        <v>0</v>
      </c>
      <c r="R2528" s="30">
        <f t="shared" si="1191"/>
        <v>0</v>
      </c>
      <c r="S2528" s="8">
        <f t="shared" si="1192"/>
        <v>0</v>
      </c>
      <c r="T2528" s="122">
        <f t="shared" si="1197"/>
        <v>0.13059999999999999</v>
      </c>
      <c r="U2528" s="121">
        <f t="shared" si="1193"/>
        <v>16</v>
      </c>
      <c r="V2528" s="121">
        <v>252</v>
      </c>
      <c r="W2528" s="120">
        <f t="shared" si="1194"/>
        <v>1.007824002</v>
      </c>
      <c r="X2528" s="113">
        <f t="shared" si="1174"/>
        <v>13.39517019</v>
      </c>
      <c r="Y2528" s="113">
        <f t="shared" si="1195"/>
        <v>0</v>
      </c>
      <c r="Z2528" s="125" t="str">
        <f t="shared" si="1198"/>
        <v>J=</v>
      </c>
      <c r="AA2528" s="118">
        <f t="shared" si="1199"/>
        <v>46680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>
        <f t="shared" si="1196"/>
        <v>46674</v>
      </c>
      <c r="B2529" s="113">
        <f t="shared" si="1177"/>
        <v>1726.64985959</v>
      </c>
      <c r="C2529" s="113">
        <f t="shared" si="1178"/>
        <v>1118.26761816</v>
      </c>
      <c r="D2529" s="114">
        <f t="shared" si="1179"/>
        <v>7245.38</v>
      </c>
      <c r="E2529" s="115">
        <f t="shared" si="1175"/>
        <v>7276.54</v>
      </c>
      <c r="F2529" s="116">
        <f t="shared" si="1176"/>
        <v>46619</v>
      </c>
      <c r="G2529" s="117">
        <f t="shared" si="1180"/>
        <v>4.3006716003852752E-3</v>
      </c>
      <c r="H2529" s="118">
        <f t="shared" si="1181"/>
        <v>46680</v>
      </c>
      <c r="I2529" s="118">
        <f t="shared" si="1182"/>
        <v>46680</v>
      </c>
      <c r="J2529" s="119">
        <f t="shared" si="1183"/>
        <v>21</v>
      </c>
      <c r="K2529" s="119">
        <f t="shared" si="1184"/>
        <v>17</v>
      </c>
      <c r="L2529" s="8">
        <f t="shared" si="1185"/>
        <v>1.0034800699999999</v>
      </c>
      <c r="M2529" s="120">
        <f t="shared" si="1186"/>
        <v>1.0043006699999999</v>
      </c>
      <c r="N2529" s="120">
        <f t="shared" si="1187"/>
        <v>1.5259964994235529</v>
      </c>
      <c r="O2529" s="113">
        <f t="shared" si="1188"/>
        <v>1.53130707</v>
      </c>
      <c r="P2529" s="113">
        <f t="shared" si="1189"/>
        <v>1712.4111098400001</v>
      </c>
      <c r="Q2529" s="11">
        <f t="shared" si="1190"/>
        <v>0</v>
      </c>
      <c r="R2529" s="30">
        <f t="shared" si="1191"/>
        <v>0</v>
      </c>
      <c r="S2529" s="8">
        <f t="shared" si="1192"/>
        <v>0</v>
      </c>
      <c r="T2529" s="122">
        <f t="shared" si="1197"/>
        <v>0.13059999999999999</v>
      </c>
      <c r="U2529" s="121">
        <f t="shared" si="1193"/>
        <v>17</v>
      </c>
      <c r="V2529" s="121">
        <v>252</v>
      </c>
      <c r="W2529" s="120">
        <f t="shared" si="1194"/>
        <v>1.0083150299999999</v>
      </c>
      <c r="X2529" s="113">
        <f t="shared" si="1174"/>
        <v>14.23874975</v>
      </c>
      <c r="Y2529" s="113">
        <f t="shared" si="1195"/>
        <v>0</v>
      </c>
      <c r="Z2529" s="125" t="str">
        <f t="shared" si="1198"/>
        <v>J=</v>
      </c>
      <c r="AA2529" s="118">
        <f t="shared" si="1199"/>
        <v>46680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>
        <f t="shared" si="1196"/>
        <v>46675</v>
      </c>
      <c r="B2530" s="113">
        <f t="shared" si="1177"/>
        <v>1727.8441543700001</v>
      </c>
      <c r="C2530" s="113">
        <f t="shared" si="1178"/>
        <v>1118.26761816</v>
      </c>
      <c r="D2530" s="114">
        <f t="shared" si="1179"/>
        <v>7245.38</v>
      </c>
      <c r="E2530" s="115">
        <f t="shared" si="1175"/>
        <v>7276.54</v>
      </c>
      <c r="F2530" s="116">
        <f t="shared" si="1176"/>
        <v>46619</v>
      </c>
      <c r="G2530" s="117">
        <f t="shared" si="1180"/>
        <v>4.3006716003852752E-3</v>
      </c>
      <c r="H2530" s="118">
        <f t="shared" si="1181"/>
        <v>46680</v>
      </c>
      <c r="I2530" s="118">
        <f t="shared" si="1182"/>
        <v>46680</v>
      </c>
      <c r="J2530" s="119">
        <f t="shared" si="1183"/>
        <v>21</v>
      </c>
      <c r="K2530" s="119">
        <f t="shared" si="1184"/>
        <v>18</v>
      </c>
      <c r="L2530" s="8">
        <f t="shared" si="1185"/>
        <v>1.0036851499999999</v>
      </c>
      <c r="M2530" s="120">
        <f t="shared" si="1186"/>
        <v>1.0043006699999999</v>
      </c>
      <c r="N2530" s="120">
        <f t="shared" si="1187"/>
        <v>1.5259964994235529</v>
      </c>
      <c r="O2530" s="113">
        <f t="shared" si="1188"/>
        <v>1.5316200200000001</v>
      </c>
      <c r="P2530" s="113">
        <f t="shared" si="1189"/>
        <v>1712.7610716900001</v>
      </c>
      <c r="Q2530" s="11">
        <f t="shared" si="1190"/>
        <v>0</v>
      </c>
      <c r="R2530" s="30">
        <f t="shared" si="1191"/>
        <v>0</v>
      </c>
      <c r="S2530" s="8">
        <f t="shared" si="1192"/>
        <v>0</v>
      </c>
      <c r="T2530" s="122">
        <f t="shared" si="1197"/>
        <v>0.13059999999999999</v>
      </c>
      <c r="U2530" s="121">
        <f t="shared" si="1193"/>
        <v>18</v>
      </c>
      <c r="V2530" s="121">
        <v>252</v>
      </c>
      <c r="W2530" s="120">
        <f t="shared" si="1194"/>
        <v>1.008806297</v>
      </c>
      <c r="X2530" s="113">
        <f t="shared" ref="X2530:X2565" si="1200">TRUNC((P2530*(W2530-1)),8)</f>
        <v>15.08308268</v>
      </c>
      <c r="Y2530" s="113">
        <f t="shared" si="1195"/>
        <v>0</v>
      </c>
      <c r="Z2530" s="125" t="str">
        <f t="shared" si="1198"/>
        <v>J=</v>
      </c>
      <c r="AA2530" s="118">
        <f t="shared" si="1199"/>
        <v>46680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>
        <f t="shared" si="1196"/>
        <v>46676</v>
      </c>
      <c r="B2531" s="113">
        <f t="shared" si="1177"/>
        <v>1729.0392927299999</v>
      </c>
      <c r="C2531" s="113">
        <f t="shared" si="1178"/>
        <v>1118.26761816</v>
      </c>
      <c r="D2531" s="114">
        <f t="shared" si="1179"/>
        <v>7245.38</v>
      </c>
      <c r="E2531" s="115">
        <f t="shared" si="1175"/>
        <v>7276.54</v>
      </c>
      <c r="F2531" s="116">
        <f t="shared" si="1176"/>
        <v>46619</v>
      </c>
      <c r="G2531" s="117">
        <f t="shared" si="1180"/>
        <v>4.3006716003852752E-3</v>
      </c>
      <c r="H2531" s="118">
        <f t="shared" si="1181"/>
        <v>46680</v>
      </c>
      <c r="I2531" s="118">
        <f t="shared" si="1182"/>
        <v>46680</v>
      </c>
      <c r="J2531" s="119">
        <f t="shared" si="1183"/>
        <v>21</v>
      </c>
      <c r="K2531" s="119">
        <f t="shared" si="1184"/>
        <v>19</v>
      </c>
      <c r="L2531" s="8">
        <f t="shared" si="1185"/>
        <v>1.00389028</v>
      </c>
      <c r="M2531" s="120">
        <f t="shared" si="1186"/>
        <v>1.0043006699999999</v>
      </c>
      <c r="N2531" s="120">
        <f t="shared" si="1187"/>
        <v>1.5259964994235529</v>
      </c>
      <c r="O2531" s="113">
        <f t="shared" si="1188"/>
        <v>1.5319330499999999</v>
      </c>
      <c r="P2531" s="113">
        <f t="shared" si="1189"/>
        <v>1713.1111229999999</v>
      </c>
      <c r="Q2531" s="11">
        <f t="shared" si="1190"/>
        <v>0</v>
      </c>
      <c r="R2531" s="30">
        <f t="shared" si="1191"/>
        <v>0</v>
      </c>
      <c r="S2531" s="8">
        <f t="shared" si="1192"/>
        <v>0</v>
      </c>
      <c r="T2531" s="122">
        <f t="shared" si="1197"/>
        <v>0.13059999999999999</v>
      </c>
      <c r="U2531" s="121">
        <f t="shared" si="1193"/>
        <v>19</v>
      </c>
      <c r="V2531" s="121">
        <v>252</v>
      </c>
      <c r="W2531" s="120">
        <f t="shared" si="1194"/>
        <v>1.0092978029999999</v>
      </c>
      <c r="X2531" s="113">
        <f t="shared" si="1200"/>
        <v>15.92816973</v>
      </c>
      <c r="Y2531" s="113">
        <f t="shared" si="1195"/>
        <v>0</v>
      </c>
      <c r="Z2531" s="125" t="str">
        <f t="shared" si="1198"/>
        <v>J=</v>
      </c>
      <c r="AA2531" s="118">
        <f t="shared" si="1199"/>
        <v>46680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>
        <f t="shared" si="1196"/>
        <v>46677</v>
      </c>
      <c r="B2532" s="113">
        <f t="shared" si="1177"/>
        <v>1729.0392927299999</v>
      </c>
      <c r="C2532" s="113">
        <f t="shared" si="1178"/>
        <v>1118.26761816</v>
      </c>
      <c r="D2532" s="114">
        <f t="shared" si="1179"/>
        <v>7245.38</v>
      </c>
      <c r="E2532" s="115">
        <f t="shared" si="1175"/>
        <v>7276.54</v>
      </c>
      <c r="F2532" s="116">
        <f t="shared" si="1176"/>
        <v>46619</v>
      </c>
      <c r="G2532" s="117">
        <f t="shared" si="1180"/>
        <v>4.3006716003852752E-3</v>
      </c>
      <c r="H2532" s="118">
        <f t="shared" si="1181"/>
        <v>46680</v>
      </c>
      <c r="I2532" s="118">
        <f t="shared" si="1182"/>
        <v>46680</v>
      </c>
      <c r="J2532" s="119">
        <f t="shared" si="1183"/>
        <v>21</v>
      </c>
      <c r="K2532" s="119">
        <f t="shared" si="1184"/>
        <v>19</v>
      </c>
      <c r="L2532" s="8">
        <f t="shared" si="1185"/>
        <v>1.00389028</v>
      </c>
      <c r="M2532" s="120">
        <f t="shared" si="1186"/>
        <v>1.0043006699999999</v>
      </c>
      <c r="N2532" s="120">
        <f t="shared" si="1187"/>
        <v>1.5259964994235529</v>
      </c>
      <c r="O2532" s="113">
        <f t="shared" si="1188"/>
        <v>1.5319330499999999</v>
      </c>
      <c r="P2532" s="113">
        <f t="shared" si="1189"/>
        <v>1713.1111229999999</v>
      </c>
      <c r="Q2532" s="11">
        <f t="shared" si="1190"/>
        <v>0</v>
      </c>
      <c r="R2532" s="30">
        <f t="shared" si="1191"/>
        <v>0</v>
      </c>
      <c r="S2532" s="8">
        <f t="shared" si="1192"/>
        <v>0</v>
      </c>
      <c r="T2532" s="122">
        <f t="shared" si="1197"/>
        <v>0.13059999999999999</v>
      </c>
      <c r="U2532" s="121">
        <f t="shared" si="1193"/>
        <v>19</v>
      </c>
      <c r="V2532" s="121">
        <v>252</v>
      </c>
      <c r="W2532" s="120">
        <f t="shared" si="1194"/>
        <v>1.0092978029999999</v>
      </c>
      <c r="X2532" s="113">
        <f t="shared" si="1200"/>
        <v>15.92816973</v>
      </c>
      <c r="Y2532" s="113">
        <f t="shared" si="1195"/>
        <v>0</v>
      </c>
      <c r="Z2532" s="125" t="str">
        <f t="shared" si="1198"/>
        <v>J=</v>
      </c>
      <c r="AA2532" s="118">
        <f t="shared" si="1199"/>
        <v>46680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>
        <f t="shared" si="1196"/>
        <v>46678</v>
      </c>
      <c r="B2533" s="113">
        <f t="shared" si="1177"/>
        <v>1729.0392927299999</v>
      </c>
      <c r="C2533" s="113">
        <f t="shared" si="1178"/>
        <v>1118.26761816</v>
      </c>
      <c r="D2533" s="114">
        <f t="shared" si="1179"/>
        <v>7245.38</v>
      </c>
      <c r="E2533" s="115">
        <f t="shared" si="1175"/>
        <v>7276.54</v>
      </c>
      <c r="F2533" s="116">
        <f t="shared" si="1176"/>
        <v>46619</v>
      </c>
      <c r="G2533" s="117">
        <f t="shared" si="1180"/>
        <v>4.3006716003852752E-3</v>
      </c>
      <c r="H2533" s="118">
        <f t="shared" si="1181"/>
        <v>46680</v>
      </c>
      <c r="I2533" s="118">
        <f t="shared" si="1182"/>
        <v>46680</v>
      </c>
      <c r="J2533" s="119">
        <f t="shared" si="1183"/>
        <v>21</v>
      </c>
      <c r="K2533" s="119">
        <f t="shared" si="1184"/>
        <v>19</v>
      </c>
      <c r="L2533" s="8">
        <f t="shared" si="1185"/>
        <v>1.00389028</v>
      </c>
      <c r="M2533" s="120">
        <f t="shared" si="1186"/>
        <v>1.0043006699999999</v>
      </c>
      <c r="N2533" s="120">
        <f t="shared" si="1187"/>
        <v>1.5259964994235529</v>
      </c>
      <c r="O2533" s="113">
        <f t="shared" si="1188"/>
        <v>1.5319330499999999</v>
      </c>
      <c r="P2533" s="113">
        <f t="shared" si="1189"/>
        <v>1713.1111229999999</v>
      </c>
      <c r="Q2533" s="11">
        <f t="shared" si="1190"/>
        <v>0</v>
      </c>
      <c r="R2533" s="30">
        <f t="shared" si="1191"/>
        <v>0</v>
      </c>
      <c r="S2533" s="8">
        <f t="shared" si="1192"/>
        <v>0</v>
      </c>
      <c r="T2533" s="122">
        <f t="shared" si="1197"/>
        <v>0.13059999999999999</v>
      </c>
      <c r="U2533" s="121">
        <f t="shared" si="1193"/>
        <v>19</v>
      </c>
      <c r="V2533" s="121">
        <v>252</v>
      </c>
      <c r="W2533" s="120">
        <f t="shared" si="1194"/>
        <v>1.0092978029999999</v>
      </c>
      <c r="X2533" s="113">
        <f t="shared" si="1200"/>
        <v>15.92816973</v>
      </c>
      <c r="Y2533" s="113">
        <f t="shared" si="1195"/>
        <v>0</v>
      </c>
      <c r="Z2533" s="125" t="str">
        <f t="shared" si="1198"/>
        <v>J=</v>
      </c>
      <c r="AA2533" s="118">
        <f t="shared" si="1199"/>
        <v>46680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>
        <f t="shared" si="1196"/>
        <v>46679</v>
      </c>
      <c r="B2534" s="113">
        <f t="shared" si="1177"/>
        <v>1730.23525419</v>
      </c>
      <c r="C2534" s="113">
        <f t="shared" si="1178"/>
        <v>1118.26761816</v>
      </c>
      <c r="D2534" s="114">
        <f t="shared" si="1179"/>
        <v>7245.38</v>
      </c>
      <c r="E2534" s="115">
        <f t="shared" si="1175"/>
        <v>7276.54</v>
      </c>
      <c r="F2534" s="116">
        <f t="shared" si="1176"/>
        <v>46619</v>
      </c>
      <c r="G2534" s="117">
        <f t="shared" si="1180"/>
        <v>4.3006716003852752E-3</v>
      </c>
      <c r="H2534" s="118">
        <f t="shared" si="1181"/>
        <v>46680</v>
      </c>
      <c r="I2534" s="118">
        <f t="shared" si="1182"/>
        <v>46680</v>
      </c>
      <c r="J2534" s="119">
        <f t="shared" si="1183"/>
        <v>21</v>
      </c>
      <c r="K2534" s="119">
        <f t="shared" si="1184"/>
        <v>20</v>
      </c>
      <c r="L2534" s="8">
        <f t="shared" si="1185"/>
        <v>1.0040954499999999</v>
      </c>
      <c r="M2534" s="120">
        <f t="shared" si="1186"/>
        <v>1.0043006699999999</v>
      </c>
      <c r="N2534" s="120">
        <f t="shared" si="1187"/>
        <v>1.5259964994235529</v>
      </c>
      <c r="O2534" s="113">
        <f t="shared" si="1188"/>
        <v>1.53224614</v>
      </c>
      <c r="P2534" s="113">
        <f t="shared" si="1189"/>
        <v>1713.46124141</v>
      </c>
      <c r="Q2534" s="11">
        <f t="shared" si="1190"/>
        <v>0</v>
      </c>
      <c r="R2534" s="30">
        <f t="shared" si="1191"/>
        <v>0</v>
      </c>
      <c r="S2534" s="8">
        <f t="shared" si="1192"/>
        <v>0</v>
      </c>
      <c r="T2534" s="122">
        <f t="shared" si="1197"/>
        <v>0.13059999999999999</v>
      </c>
      <c r="U2534" s="121">
        <f t="shared" si="1193"/>
        <v>20</v>
      </c>
      <c r="V2534" s="121">
        <v>252</v>
      </c>
      <c r="W2534" s="120">
        <f t="shared" si="1194"/>
        <v>1.009789549</v>
      </c>
      <c r="X2534" s="113">
        <f t="shared" si="1200"/>
        <v>16.77401278</v>
      </c>
      <c r="Y2534" s="113">
        <f t="shared" si="1195"/>
        <v>0</v>
      </c>
      <c r="Z2534" s="125" t="str">
        <f t="shared" si="1198"/>
        <v>J=</v>
      </c>
      <c r="AA2534" s="118">
        <f t="shared" si="1199"/>
        <v>46680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>
        <f t="shared" si="1196"/>
        <v>46680</v>
      </c>
      <c r="B2535" s="113">
        <f t="shared" si="1177"/>
        <v>1731.43204866</v>
      </c>
      <c r="C2535" s="113">
        <f t="shared" si="1178"/>
        <v>1118.26761816</v>
      </c>
      <c r="D2535" s="114">
        <f t="shared" si="1179"/>
        <v>7245.38</v>
      </c>
      <c r="E2535" s="115">
        <f t="shared" si="1175"/>
        <v>7276.54</v>
      </c>
      <c r="F2535" s="116">
        <f t="shared" si="1176"/>
        <v>46619</v>
      </c>
      <c r="G2535" s="117">
        <f t="shared" si="1180"/>
        <v>4.3006716003852752E-3</v>
      </c>
      <c r="H2535" s="118">
        <f t="shared" si="1181"/>
        <v>46713</v>
      </c>
      <c r="I2535" s="118">
        <f t="shared" si="1182"/>
        <v>46680</v>
      </c>
      <c r="J2535" s="119">
        <f t="shared" si="1183"/>
        <v>21</v>
      </c>
      <c r="K2535" s="119">
        <f t="shared" si="1184"/>
        <v>21</v>
      </c>
      <c r="L2535" s="8">
        <f t="shared" si="1185"/>
        <v>1.0043006699999999</v>
      </c>
      <c r="M2535" s="120">
        <f t="shared" si="1186"/>
        <v>1.0043006699999999</v>
      </c>
      <c r="N2535" s="120">
        <f t="shared" si="1187"/>
        <v>1.5259964994235529</v>
      </c>
      <c r="O2535" s="113">
        <f t="shared" si="1188"/>
        <v>1.5325593</v>
      </c>
      <c r="P2535" s="113">
        <f t="shared" si="1189"/>
        <v>1713.8114380899999</v>
      </c>
      <c r="Q2535" s="11">
        <f t="shared" si="1190"/>
        <v>83</v>
      </c>
      <c r="R2535" s="30">
        <f t="shared" si="1191"/>
        <v>0</v>
      </c>
      <c r="S2535" s="8">
        <f t="shared" si="1192"/>
        <v>0</v>
      </c>
      <c r="T2535" s="122">
        <f t="shared" si="1197"/>
        <v>0.13059999999999999</v>
      </c>
      <c r="U2535" s="121">
        <f t="shared" si="1193"/>
        <v>21</v>
      </c>
      <c r="V2535" s="121">
        <v>252</v>
      </c>
      <c r="W2535" s="120">
        <f t="shared" si="1194"/>
        <v>1.010281534</v>
      </c>
      <c r="X2535" s="113">
        <f t="shared" si="1200"/>
        <v>17.62061057</v>
      </c>
      <c r="Y2535" s="113">
        <f t="shared" si="1195"/>
        <v>17.62061057</v>
      </c>
      <c r="Z2535" s="125" t="str">
        <f t="shared" si="1198"/>
        <v>J=</v>
      </c>
      <c r="AA2535" s="118">
        <f t="shared" si="1199"/>
        <v>46680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>
        <f t="shared" si="1196"/>
        <v>46681</v>
      </c>
      <c r="B2536" s="113">
        <f t="shared" si="1177"/>
        <v>1714.9968577</v>
      </c>
      <c r="C2536" s="113">
        <f t="shared" si="1178"/>
        <v>1118.26761816</v>
      </c>
      <c r="D2536" s="114">
        <f t="shared" si="1179"/>
        <v>7245.38</v>
      </c>
      <c r="E2536" s="115">
        <f t="shared" si="1175"/>
        <v>7276.54</v>
      </c>
      <c r="F2536" s="116">
        <f t="shared" si="1176"/>
        <v>46650</v>
      </c>
      <c r="G2536" s="117">
        <f t="shared" si="1180"/>
        <v>4.3006716003852752E-3</v>
      </c>
      <c r="H2536" s="118">
        <f t="shared" si="1181"/>
        <v>46713</v>
      </c>
      <c r="I2536" s="118">
        <f t="shared" si="1182"/>
        <v>46713</v>
      </c>
      <c r="J2536" s="119">
        <f t="shared" si="1183"/>
        <v>21</v>
      </c>
      <c r="K2536" s="119">
        <f t="shared" si="1184"/>
        <v>1</v>
      </c>
      <c r="L2536" s="8">
        <f t="shared" si="1185"/>
        <v>1.0002043700000001</v>
      </c>
      <c r="M2536" s="120">
        <f t="shared" si="1186"/>
        <v>1.0043006699999999</v>
      </c>
      <c r="N2536" s="120">
        <f t="shared" si="1187"/>
        <v>1.5325593067887286</v>
      </c>
      <c r="O2536" s="113">
        <f t="shared" si="1188"/>
        <v>1.53287251</v>
      </c>
      <c r="P2536" s="113">
        <f t="shared" si="1189"/>
        <v>1714.1616907</v>
      </c>
      <c r="Q2536" s="11">
        <f t="shared" si="1190"/>
        <v>0</v>
      </c>
      <c r="R2536" s="30">
        <f t="shared" si="1191"/>
        <v>0</v>
      </c>
      <c r="S2536" s="8">
        <f t="shared" si="1192"/>
        <v>0</v>
      </c>
      <c r="T2536" s="122">
        <f t="shared" si="1197"/>
        <v>0.13059999999999999</v>
      </c>
      <c r="U2536" s="121">
        <f t="shared" si="1193"/>
        <v>1</v>
      </c>
      <c r="V2536" s="121">
        <v>252</v>
      </c>
      <c r="W2536" s="120">
        <f t="shared" si="1194"/>
        <v>1.000487216</v>
      </c>
      <c r="X2536" s="113">
        <f t="shared" si="1200"/>
        <v>0.83516699999999999</v>
      </c>
      <c r="Y2536" s="113">
        <f t="shared" si="1195"/>
        <v>0</v>
      </c>
      <c r="Z2536" s="125" t="str">
        <f t="shared" si="1198"/>
        <v>J=</v>
      </c>
      <c r="AA2536" s="118">
        <f t="shared" si="1199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>
        <f t="shared" si="1196"/>
        <v>46682</v>
      </c>
      <c r="B2537" s="113">
        <f t="shared" si="1177"/>
        <v>1716.1831144800001</v>
      </c>
      <c r="C2537" s="113">
        <f t="shared" si="1178"/>
        <v>1118.26761816</v>
      </c>
      <c r="D2537" s="114">
        <f t="shared" si="1179"/>
        <v>7245.38</v>
      </c>
      <c r="E2537" s="115">
        <f t="shared" si="1175"/>
        <v>7276.54</v>
      </c>
      <c r="F2537" s="116">
        <f t="shared" si="1176"/>
        <v>46650</v>
      </c>
      <c r="G2537" s="117">
        <f t="shared" si="1180"/>
        <v>4.3006716003852752E-3</v>
      </c>
      <c r="H2537" s="118">
        <f t="shared" si="1181"/>
        <v>46713</v>
      </c>
      <c r="I2537" s="118">
        <f t="shared" si="1182"/>
        <v>46713</v>
      </c>
      <c r="J2537" s="119">
        <f t="shared" si="1183"/>
        <v>21</v>
      </c>
      <c r="K2537" s="119">
        <f t="shared" si="1184"/>
        <v>2</v>
      </c>
      <c r="L2537" s="8">
        <f t="shared" si="1185"/>
        <v>1.00040879</v>
      </c>
      <c r="M2537" s="120">
        <f t="shared" si="1186"/>
        <v>1.0043006699999999</v>
      </c>
      <c r="N2537" s="120">
        <f t="shared" si="1187"/>
        <v>1.5325593067887286</v>
      </c>
      <c r="O2537" s="113">
        <f t="shared" si="1188"/>
        <v>1.5331858</v>
      </c>
      <c r="P2537" s="113">
        <f t="shared" si="1189"/>
        <v>1714.51203276</v>
      </c>
      <c r="Q2537" s="11">
        <f t="shared" si="1190"/>
        <v>0</v>
      </c>
      <c r="R2537" s="30">
        <f t="shared" si="1191"/>
        <v>0</v>
      </c>
      <c r="S2537" s="8">
        <f t="shared" si="1192"/>
        <v>0</v>
      </c>
      <c r="T2537" s="122">
        <f t="shared" si="1197"/>
        <v>0.13059999999999999</v>
      </c>
      <c r="U2537" s="121">
        <f t="shared" si="1193"/>
        <v>2</v>
      </c>
      <c r="V2537" s="121">
        <v>252</v>
      </c>
      <c r="W2537" s="120">
        <f t="shared" si="1194"/>
        <v>1.0009746690000001</v>
      </c>
      <c r="X2537" s="113">
        <f t="shared" si="1200"/>
        <v>1.6710817200000001</v>
      </c>
      <c r="Y2537" s="113">
        <f t="shared" si="1195"/>
        <v>0</v>
      </c>
      <c r="Z2537" s="125" t="str">
        <f t="shared" si="1198"/>
        <v>J=</v>
      </c>
      <c r="AA2537" s="118">
        <f t="shared" si="1199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>
        <f t="shared" si="1196"/>
        <v>46683</v>
      </c>
      <c r="B2538" s="113">
        <f t="shared" si="1177"/>
        <v>1717.3701752299999</v>
      </c>
      <c r="C2538" s="113">
        <f t="shared" si="1178"/>
        <v>1118.26761816</v>
      </c>
      <c r="D2538" s="114">
        <f t="shared" si="1179"/>
        <v>7245.38</v>
      </c>
      <c r="E2538" s="115">
        <f t="shared" ref="E2538:E2565" si="1201">IF($K2538=1,VLOOKUP($A2537,$AO$10:$AS$131,4),E2537)</f>
        <v>7276.54</v>
      </c>
      <c r="F2538" s="116">
        <f t="shared" ref="F2538:F2565" si="1202">IF($K2538=1,VLOOKUP($A2537,$AO$10:$AS$131,5),F2537)</f>
        <v>46650</v>
      </c>
      <c r="G2538" s="117">
        <f t="shared" si="1180"/>
        <v>4.3006716003852752E-3</v>
      </c>
      <c r="H2538" s="118">
        <f t="shared" si="1181"/>
        <v>46713</v>
      </c>
      <c r="I2538" s="118">
        <f t="shared" si="1182"/>
        <v>46713</v>
      </c>
      <c r="J2538" s="119">
        <f t="shared" si="1183"/>
        <v>21</v>
      </c>
      <c r="K2538" s="119">
        <f t="shared" si="1184"/>
        <v>3</v>
      </c>
      <c r="L2538" s="8">
        <f t="shared" si="1185"/>
        <v>1.00061325</v>
      </c>
      <c r="M2538" s="120">
        <f t="shared" si="1186"/>
        <v>1.0043006699999999</v>
      </c>
      <c r="N2538" s="120">
        <f t="shared" si="1187"/>
        <v>1.5325593067887286</v>
      </c>
      <c r="O2538" s="113">
        <f t="shared" si="1188"/>
        <v>1.53349914</v>
      </c>
      <c r="P2538" s="113">
        <f t="shared" si="1189"/>
        <v>1714.8624307299999</v>
      </c>
      <c r="Q2538" s="11">
        <f t="shared" si="1190"/>
        <v>0</v>
      </c>
      <c r="R2538" s="30">
        <f t="shared" si="1191"/>
        <v>0</v>
      </c>
      <c r="S2538" s="8">
        <f t="shared" si="1192"/>
        <v>0</v>
      </c>
      <c r="T2538" s="122">
        <f t="shared" si="1197"/>
        <v>0.13059999999999999</v>
      </c>
      <c r="U2538" s="121">
        <f t="shared" si="1193"/>
        <v>3</v>
      </c>
      <c r="V2538" s="121">
        <v>252</v>
      </c>
      <c r="W2538" s="120">
        <f t="shared" si="1194"/>
        <v>1.001462359</v>
      </c>
      <c r="X2538" s="113">
        <f t="shared" si="1200"/>
        <v>2.5077444999999998</v>
      </c>
      <c r="Y2538" s="113">
        <f t="shared" si="1195"/>
        <v>0</v>
      </c>
      <c r="Z2538" s="125" t="str">
        <f t="shared" si="1198"/>
        <v>J=</v>
      </c>
      <c r="AA2538" s="118">
        <f t="shared" si="1199"/>
        <v>46713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>
        <f t="shared" si="1196"/>
        <v>46684</v>
      </c>
      <c r="B2539" s="113">
        <f t="shared" si="1177"/>
        <v>1717.3701752299999</v>
      </c>
      <c r="C2539" s="113">
        <f t="shared" si="1178"/>
        <v>1118.26761816</v>
      </c>
      <c r="D2539" s="114">
        <f t="shared" si="1179"/>
        <v>7245.38</v>
      </c>
      <c r="E2539" s="115">
        <f t="shared" si="1201"/>
        <v>7276.54</v>
      </c>
      <c r="F2539" s="116">
        <f t="shared" si="1202"/>
        <v>46650</v>
      </c>
      <c r="G2539" s="117">
        <f t="shared" si="1180"/>
        <v>4.3006716003852752E-3</v>
      </c>
      <c r="H2539" s="118">
        <f t="shared" si="1181"/>
        <v>46713</v>
      </c>
      <c r="I2539" s="118">
        <f t="shared" si="1182"/>
        <v>46713</v>
      </c>
      <c r="J2539" s="119">
        <f t="shared" si="1183"/>
        <v>21</v>
      </c>
      <c r="K2539" s="119">
        <f t="shared" si="1184"/>
        <v>3</v>
      </c>
      <c r="L2539" s="8">
        <f t="shared" si="1185"/>
        <v>1.00061325</v>
      </c>
      <c r="M2539" s="120">
        <f t="shared" si="1186"/>
        <v>1.0043006699999999</v>
      </c>
      <c r="N2539" s="120">
        <f t="shared" si="1187"/>
        <v>1.5325593067887286</v>
      </c>
      <c r="O2539" s="113">
        <f t="shared" si="1188"/>
        <v>1.53349914</v>
      </c>
      <c r="P2539" s="113">
        <f t="shared" si="1189"/>
        <v>1714.8624307299999</v>
      </c>
      <c r="Q2539" s="11">
        <f t="shared" si="1190"/>
        <v>0</v>
      </c>
      <c r="R2539" s="30">
        <f t="shared" si="1191"/>
        <v>0</v>
      </c>
      <c r="S2539" s="8">
        <f t="shared" si="1192"/>
        <v>0</v>
      </c>
      <c r="T2539" s="122">
        <f t="shared" si="1197"/>
        <v>0.13059999999999999</v>
      </c>
      <c r="U2539" s="121">
        <f t="shared" si="1193"/>
        <v>3</v>
      </c>
      <c r="V2539" s="121">
        <v>252</v>
      </c>
      <c r="W2539" s="120">
        <f t="shared" si="1194"/>
        <v>1.001462359</v>
      </c>
      <c r="X2539" s="113">
        <f t="shared" si="1200"/>
        <v>2.5077444999999998</v>
      </c>
      <c r="Y2539" s="113">
        <f t="shared" si="1195"/>
        <v>0</v>
      </c>
      <c r="Z2539" s="125" t="str">
        <f t="shared" si="1198"/>
        <v>J=</v>
      </c>
      <c r="AA2539" s="118">
        <f t="shared" si="1199"/>
        <v>46713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>
        <f t="shared" si="1196"/>
        <v>46685</v>
      </c>
      <c r="B2540" s="113">
        <f t="shared" si="1177"/>
        <v>1717.3701752299999</v>
      </c>
      <c r="C2540" s="113">
        <f t="shared" si="1178"/>
        <v>1118.26761816</v>
      </c>
      <c r="D2540" s="114">
        <f t="shared" si="1179"/>
        <v>7245.38</v>
      </c>
      <c r="E2540" s="115">
        <f t="shared" si="1201"/>
        <v>7276.54</v>
      </c>
      <c r="F2540" s="116">
        <f t="shared" si="1202"/>
        <v>46650</v>
      </c>
      <c r="G2540" s="117">
        <f t="shared" si="1180"/>
        <v>4.3006716003852752E-3</v>
      </c>
      <c r="H2540" s="118">
        <f t="shared" si="1181"/>
        <v>46713</v>
      </c>
      <c r="I2540" s="118">
        <f t="shared" si="1182"/>
        <v>46713</v>
      </c>
      <c r="J2540" s="119">
        <f t="shared" si="1183"/>
        <v>21</v>
      </c>
      <c r="K2540" s="119">
        <f t="shared" si="1184"/>
        <v>3</v>
      </c>
      <c r="L2540" s="8">
        <f t="shared" si="1185"/>
        <v>1.00061325</v>
      </c>
      <c r="M2540" s="120">
        <f t="shared" si="1186"/>
        <v>1.0043006699999999</v>
      </c>
      <c r="N2540" s="120">
        <f t="shared" si="1187"/>
        <v>1.5325593067887286</v>
      </c>
      <c r="O2540" s="113">
        <f t="shared" si="1188"/>
        <v>1.53349914</v>
      </c>
      <c r="P2540" s="113">
        <f t="shared" si="1189"/>
        <v>1714.8624307299999</v>
      </c>
      <c r="Q2540" s="11">
        <f t="shared" si="1190"/>
        <v>0</v>
      </c>
      <c r="R2540" s="30">
        <f t="shared" si="1191"/>
        <v>0</v>
      </c>
      <c r="S2540" s="8">
        <f t="shared" si="1192"/>
        <v>0</v>
      </c>
      <c r="T2540" s="122">
        <f t="shared" si="1197"/>
        <v>0.13059999999999999</v>
      </c>
      <c r="U2540" s="121">
        <f t="shared" si="1193"/>
        <v>3</v>
      </c>
      <c r="V2540" s="121">
        <v>252</v>
      </c>
      <c r="W2540" s="120">
        <f t="shared" si="1194"/>
        <v>1.001462359</v>
      </c>
      <c r="X2540" s="113">
        <f t="shared" si="1200"/>
        <v>2.5077444999999998</v>
      </c>
      <c r="Y2540" s="113">
        <f t="shared" si="1195"/>
        <v>0</v>
      </c>
      <c r="Z2540" s="125" t="str">
        <f t="shared" si="1198"/>
        <v>J=</v>
      </c>
      <c r="AA2540" s="118">
        <f t="shared" si="1199"/>
        <v>46713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>
        <f t="shared" si="1196"/>
        <v>46686</v>
      </c>
      <c r="B2541" s="113">
        <f t="shared" si="1177"/>
        <v>1718.55806613</v>
      </c>
      <c r="C2541" s="113">
        <f t="shared" si="1178"/>
        <v>1118.26761816</v>
      </c>
      <c r="D2541" s="114">
        <f t="shared" si="1179"/>
        <v>7245.38</v>
      </c>
      <c r="E2541" s="115">
        <f t="shared" si="1201"/>
        <v>7276.54</v>
      </c>
      <c r="F2541" s="116">
        <f t="shared" si="1202"/>
        <v>46650</v>
      </c>
      <c r="G2541" s="117">
        <f t="shared" si="1180"/>
        <v>4.3006716003852752E-3</v>
      </c>
      <c r="H2541" s="118">
        <f t="shared" si="1181"/>
        <v>46713</v>
      </c>
      <c r="I2541" s="118">
        <f t="shared" si="1182"/>
        <v>46713</v>
      </c>
      <c r="J2541" s="119">
        <f t="shared" si="1183"/>
        <v>21</v>
      </c>
      <c r="K2541" s="119">
        <f t="shared" si="1184"/>
        <v>4</v>
      </c>
      <c r="L2541" s="8">
        <f t="shared" si="1185"/>
        <v>1.00081775</v>
      </c>
      <c r="M2541" s="120">
        <f t="shared" si="1186"/>
        <v>1.0043006699999999</v>
      </c>
      <c r="N2541" s="120">
        <f t="shared" si="1187"/>
        <v>1.5325593067887286</v>
      </c>
      <c r="O2541" s="113">
        <f t="shared" si="1188"/>
        <v>1.5338125499999999</v>
      </c>
      <c r="P2541" s="113">
        <f t="shared" si="1189"/>
        <v>1715.21290699</v>
      </c>
      <c r="Q2541" s="11">
        <f t="shared" si="1190"/>
        <v>0</v>
      </c>
      <c r="R2541" s="30">
        <f t="shared" si="1191"/>
        <v>0</v>
      </c>
      <c r="S2541" s="8">
        <f t="shared" si="1192"/>
        <v>0</v>
      </c>
      <c r="T2541" s="122">
        <f t="shared" si="1197"/>
        <v>0.13059999999999999</v>
      </c>
      <c r="U2541" s="121">
        <f t="shared" si="1193"/>
        <v>4</v>
      </c>
      <c r="V2541" s="121">
        <v>252</v>
      </c>
      <c r="W2541" s="120">
        <f t="shared" si="1194"/>
        <v>1.001950288</v>
      </c>
      <c r="X2541" s="113">
        <f t="shared" si="1200"/>
        <v>3.3451591399999998</v>
      </c>
      <c r="Y2541" s="113">
        <f t="shared" si="1195"/>
        <v>0</v>
      </c>
      <c r="Z2541" s="125" t="str">
        <f t="shared" si="1198"/>
        <v>J=</v>
      </c>
      <c r="AA2541" s="118">
        <f t="shared" si="1199"/>
        <v>46713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>
        <f t="shared" si="1196"/>
        <v>46687</v>
      </c>
      <c r="B2542" s="113">
        <f t="shared" si="1177"/>
        <v>1719.7467728899999</v>
      </c>
      <c r="C2542" s="113">
        <f t="shared" si="1178"/>
        <v>1118.26761816</v>
      </c>
      <c r="D2542" s="114">
        <f t="shared" si="1179"/>
        <v>7245.38</v>
      </c>
      <c r="E2542" s="115">
        <f t="shared" si="1201"/>
        <v>7276.54</v>
      </c>
      <c r="F2542" s="116">
        <f t="shared" si="1202"/>
        <v>46650</v>
      </c>
      <c r="G2542" s="117">
        <f t="shared" si="1180"/>
        <v>4.3006716003852752E-3</v>
      </c>
      <c r="H2542" s="118">
        <f t="shared" si="1181"/>
        <v>46713</v>
      </c>
      <c r="I2542" s="118">
        <f t="shared" si="1182"/>
        <v>46713</v>
      </c>
      <c r="J2542" s="119">
        <f t="shared" si="1183"/>
        <v>21</v>
      </c>
      <c r="K2542" s="119">
        <f t="shared" si="1184"/>
        <v>5</v>
      </c>
      <c r="L2542" s="8">
        <f t="shared" si="1185"/>
        <v>1.0010222900000001</v>
      </c>
      <c r="M2542" s="120">
        <f t="shared" si="1186"/>
        <v>1.0043006699999999</v>
      </c>
      <c r="N2542" s="120">
        <f t="shared" si="1187"/>
        <v>1.5325593067887286</v>
      </c>
      <c r="O2542" s="113">
        <f t="shared" si="1188"/>
        <v>1.53412602</v>
      </c>
      <c r="P2542" s="113">
        <f t="shared" si="1189"/>
        <v>1715.5634503399999</v>
      </c>
      <c r="Q2542" s="11">
        <f t="shared" si="1190"/>
        <v>0</v>
      </c>
      <c r="R2542" s="30">
        <f t="shared" si="1191"/>
        <v>0</v>
      </c>
      <c r="S2542" s="8">
        <f t="shared" si="1192"/>
        <v>0</v>
      </c>
      <c r="T2542" s="122">
        <f t="shared" si="1197"/>
        <v>0.13059999999999999</v>
      </c>
      <c r="U2542" s="121">
        <f t="shared" si="1193"/>
        <v>5</v>
      </c>
      <c r="V2542" s="121">
        <v>252</v>
      </c>
      <c r="W2542" s="120">
        <f t="shared" si="1194"/>
        <v>1.002438454</v>
      </c>
      <c r="X2542" s="113">
        <f t="shared" si="1200"/>
        <v>4.1833225499999998</v>
      </c>
      <c r="Y2542" s="113">
        <f t="shared" si="1195"/>
        <v>0</v>
      </c>
      <c r="Z2542" s="125" t="str">
        <f t="shared" si="1198"/>
        <v>J=</v>
      </c>
      <c r="AA2542" s="118">
        <f t="shared" si="1199"/>
        <v>46713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>
        <f t="shared" si="1196"/>
        <v>46688</v>
      </c>
      <c r="B2543" s="113">
        <f t="shared" si="1177"/>
        <v>1720.9363182899999</v>
      </c>
      <c r="C2543" s="113">
        <f t="shared" si="1178"/>
        <v>1118.26761816</v>
      </c>
      <c r="D2543" s="114">
        <f t="shared" si="1179"/>
        <v>7245.38</v>
      </c>
      <c r="E2543" s="115">
        <f t="shared" si="1201"/>
        <v>7276.54</v>
      </c>
      <c r="F2543" s="116">
        <f t="shared" si="1202"/>
        <v>46650</v>
      </c>
      <c r="G2543" s="117">
        <f t="shared" si="1180"/>
        <v>4.3006716003852752E-3</v>
      </c>
      <c r="H2543" s="118">
        <f t="shared" si="1181"/>
        <v>46713</v>
      </c>
      <c r="I2543" s="118">
        <f t="shared" si="1182"/>
        <v>46713</v>
      </c>
      <c r="J2543" s="119">
        <f t="shared" si="1183"/>
        <v>21</v>
      </c>
      <c r="K2543" s="119">
        <f t="shared" si="1184"/>
        <v>6</v>
      </c>
      <c r="L2543" s="8">
        <f t="shared" si="1185"/>
        <v>1.0012268799999999</v>
      </c>
      <c r="M2543" s="120">
        <f t="shared" si="1186"/>
        <v>1.0043006699999999</v>
      </c>
      <c r="N2543" s="120">
        <f t="shared" si="1187"/>
        <v>1.5325593067887286</v>
      </c>
      <c r="O2543" s="113">
        <f t="shared" si="1188"/>
        <v>1.53443957</v>
      </c>
      <c r="P2543" s="113">
        <f t="shared" si="1189"/>
        <v>1715.9140831499999</v>
      </c>
      <c r="Q2543" s="11">
        <f t="shared" si="1190"/>
        <v>0</v>
      </c>
      <c r="R2543" s="30">
        <f t="shared" si="1191"/>
        <v>0</v>
      </c>
      <c r="S2543" s="8">
        <f t="shared" si="1192"/>
        <v>0</v>
      </c>
      <c r="T2543" s="122">
        <f t="shared" si="1197"/>
        <v>0.13059999999999999</v>
      </c>
      <c r="U2543" s="121">
        <f t="shared" si="1193"/>
        <v>6</v>
      </c>
      <c r="V2543" s="121">
        <v>252</v>
      </c>
      <c r="W2543" s="120">
        <f t="shared" si="1194"/>
        <v>1.0029268570000001</v>
      </c>
      <c r="X2543" s="113">
        <f t="shared" si="1200"/>
        <v>5.0222351400000003</v>
      </c>
      <c r="Y2543" s="113">
        <f t="shared" si="1195"/>
        <v>0</v>
      </c>
      <c r="Z2543" s="125" t="str">
        <f t="shared" si="1198"/>
        <v>J=</v>
      </c>
      <c r="AA2543" s="118">
        <f t="shared" si="1199"/>
        <v>46713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>
        <f t="shared" si="1196"/>
        <v>46689</v>
      </c>
      <c r="B2544" s="113">
        <f t="shared" si="1177"/>
        <v>1722.12666126</v>
      </c>
      <c r="C2544" s="113">
        <f t="shared" si="1178"/>
        <v>1118.26761816</v>
      </c>
      <c r="D2544" s="114">
        <f t="shared" si="1179"/>
        <v>7245.38</v>
      </c>
      <c r="E2544" s="115">
        <f t="shared" si="1201"/>
        <v>7276.54</v>
      </c>
      <c r="F2544" s="116">
        <f t="shared" si="1202"/>
        <v>46650</v>
      </c>
      <c r="G2544" s="117">
        <f t="shared" si="1180"/>
        <v>4.3006716003852752E-3</v>
      </c>
      <c r="H2544" s="118">
        <f t="shared" si="1181"/>
        <v>46713</v>
      </c>
      <c r="I2544" s="118">
        <f t="shared" si="1182"/>
        <v>46713</v>
      </c>
      <c r="J2544" s="119">
        <f t="shared" si="1183"/>
        <v>21</v>
      </c>
      <c r="K2544" s="119">
        <f t="shared" si="1184"/>
        <v>7</v>
      </c>
      <c r="L2544" s="8">
        <f t="shared" si="1185"/>
        <v>1.0014315</v>
      </c>
      <c r="M2544" s="120">
        <f t="shared" si="1186"/>
        <v>1.0043006699999999</v>
      </c>
      <c r="N2544" s="120">
        <f t="shared" si="1187"/>
        <v>1.5325593067887286</v>
      </c>
      <c r="O2544" s="113">
        <f t="shared" si="1188"/>
        <v>1.5347531599999999</v>
      </c>
      <c r="P2544" s="113">
        <f t="shared" si="1189"/>
        <v>1716.26476069</v>
      </c>
      <c r="Q2544" s="11">
        <f t="shared" si="1190"/>
        <v>0</v>
      </c>
      <c r="R2544" s="30">
        <f t="shared" si="1191"/>
        <v>0</v>
      </c>
      <c r="S2544" s="8">
        <f t="shared" si="1192"/>
        <v>0</v>
      </c>
      <c r="T2544" s="122">
        <f t="shared" si="1197"/>
        <v>0.13059999999999999</v>
      </c>
      <c r="U2544" s="121">
        <f t="shared" si="1193"/>
        <v>7</v>
      </c>
      <c r="V2544" s="121">
        <v>252</v>
      </c>
      <c r="W2544" s="120">
        <f t="shared" si="1194"/>
        <v>1.0034154989999999</v>
      </c>
      <c r="X2544" s="113">
        <f t="shared" si="1200"/>
        <v>5.8619005700000004</v>
      </c>
      <c r="Y2544" s="113">
        <f t="shared" si="1195"/>
        <v>0</v>
      </c>
      <c r="Z2544" s="125" t="str">
        <f t="shared" si="1198"/>
        <v>J=</v>
      </c>
      <c r="AA2544" s="118">
        <f t="shared" si="1199"/>
        <v>46713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>
        <f t="shared" si="1196"/>
        <v>46690</v>
      </c>
      <c r="B2545" s="113">
        <f t="shared" si="1177"/>
        <v>1723.3178453099999</v>
      </c>
      <c r="C2545" s="113">
        <f t="shared" si="1178"/>
        <v>1118.26761816</v>
      </c>
      <c r="D2545" s="114">
        <f t="shared" si="1179"/>
        <v>7245.38</v>
      </c>
      <c r="E2545" s="115">
        <f t="shared" si="1201"/>
        <v>7276.54</v>
      </c>
      <c r="F2545" s="116">
        <f t="shared" si="1202"/>
        <v>46650</v>
      </c>
      <c r="G2545" s="117">
        <f t="shared" si="1180"/>
        <v>4.3006716003852752E-3</v>
      </c>
      <c r="H2545" s="118">
        <f t="shared" si="1181"/>
        <v>46713</v>
      </c>
      <c r="I2545" s="118">
        <f t="shared" si="1182"/>
        <v>46713</v>
      </c>
      <c r="J2545" s="119">
        <f t="shared" si="1183"/>
        <v>21</v>
      </c>
      <c r="K2545" s="119">
        <f t="shared" si="1184"/>
        <v>8</v>
      </c>
      <c r="L2545" s="8">
        <f t="shared" si="1185"/>
        <v>1.00163617</v>
      </c>
      <c r="M2545" s="120">
        <f t="shared" si="1186"/>
        <v>1.0043006699999999</v>
      </c>
      <c r="N2545" s="120">
        <f t="shared" si="1187"/>
        <v>1.5325593067887286</v>
      </c>
      <c r="O2545" s="113">
        <f t="shared" si="1188"/>
        <v>1.5350668300000001</v>
      </c>
      <c r="P2545" s="113">
        <f t="shared" si="1189"/>
        <v>1716.6155277</v>
      </c>
      <c r="Q2545" s="11">
        <f t="shared" si="1190"/>
        <v>0</v>
      </c>
      <c r="R2545" s="30">
        <f t="shared" si="1191"/>
        <v>0</v>
      </c>
      <c r="S2545" s="8">
        <f t="shared" si="1192"/>
        <v>0</v>
      </c>
      <c r="T2545" s="122">
        <f t="shared" si="1197"/>
        <v>0.13059999999999999</v>
      </c>
      <c r="U2545" s="121">
        <f t="shared" si="1193"/>
        <v>8</v>
      </c>
      <c r="V2545" s="121">
        <v>252</v>
      </c>
      <c r="W2545" s="120">
        <f t="shared" si="1194"/>
        <v>1.003904379</v>
      </c>
      <c r="X2545" s="113">
        <f t="shared" si="1200"/>
        <v>6.7023176099999997</v>
      </c>
      <c r="Y2545" s="113">
        <f t="shared" si="1195"/>
        <v>0</v>
      </c>
      <c r="Z2545" s="125" t="str">
        <f t="shared" si="1198"/>
        <v>J=</v>
      </c>
      <c r="AA2545" s="118">
        <f t="shared" si="1199"/>
        <v>46713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>
        <f t="shared" si="1196"/>
        <v>46691</v>
      </c>
      <c r="B2546" s="113">
        <f t="shared" si="1177"/>
        <v>1723.3178453099999</v>
      </c>
      <c r="C2546" s="113">
        <f t="shared" si="1178"/>
        <v>1118.26761816</v>
      </c>
      <c r="D2546" s="114">
        <f t="shared" si="1179"/>
        <v>7245.38</v>
      </c>
      <c r="E2546" s="115">
        <f t="shared" si="1201"/>
        <v>7276.54</v>
      </c>
      <c r="F2546" s="116">
        <f t="shared" si="1202"/>
        <v>46650</v>
      </c>
      <c r="G2546" s="117">
        <f t="shared" si="1180"/>
        <v>4.3006716003852752E-3</v>
      </c>
      <c r="H2546" s="118">
        <f t="shared" si="1181"/>
        <v>46713</v>
      </c>
      <c r="I2546" s="118">
        <f t="shared" si="1182"/>
        <v>46713</v>
      </c>
      <c r="J2546" s="119">
        <f t="shared" si="1183"/>
        <v>21</v>
      </c>
      <c r="K2546" s="119">
        <f t="shared" si="1184"/>
        <v>8</v>
      </c>
      <c r="L2546" s="8">
        <f t="shared" si="1185"/>
        <v>1.00163617</v>
      </c>
      <c r="M2546" s="120">
        <f t="shared" si="1186"/>
        <v>1.0043006699999999</v>
      </c>
      <c r="N2546" s="120">
        <f t="shared" si="1187"/>
        <v>1.5325593067887286</v>
      </c>
      <c r="O2546" s="113">
        <f t="shared" si="1188"/>
        <v>1.5350668300000001</v>
      </c>
      <c r="P2546" s="113">
        <f t="shared" si="1189"/>
        <v>1716.6155277</v>
      </c>
      <c r="Q2546" s="11">
        <f t="shared" si="1190"/>
        <v>0</v>
      </c>
      <c r="R2546" s="30">
        <f t="shared" si="1191"/>
        <v>0</v>
      </c>
      <c r="S2546" s="8">
        <f t="shared" si="1192"/>
        <v>0</v>
      </c>
      <c r="T2546" s="122">
        <f t="shared" si="1197"/>
        <v>0.13059999999999999</v>
      </c>
      <c r="U2546" s="121">
        <f t="shared" si="1193"/>
        <v>8</v>
      </c>
      <c r="V2546" s="121">
        <v>252</v>
      </c>
      <c r="W2546" s="120">
        <f t="shared" si="1194"/>
        <v>1.003904379</v>
      </c>
      <c r="X2546" s="113">
        <f t="shared" si="1200"/>
        <v>6.7023176099999997</v>
      </c>
      <c r="Y2546" s="113">
        <f t="shared" si="1195"/>
        <v>0</v>
      </c>
      <c r="Z2546" s="125" t="str">
        <f t="shared" si="1198"/>
        <v>J=</v>
      </c>
      <c r="AA2546" s="118">
        <f t="shared" si="1199"/>
        <v>46713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>
        <f t="shared" si="1196"/>
        <v>46692</v>
      </c>
      <c r="B2547" s="113">
        <f t="shared" si="1177"/>
        <v>1723.3178453099999</v>
      </c>
      <c r="C2547" s="113">
        <f t="shared" si="1178"/>
        <v>1118.26761816</v>
      </c>
      <c r="D2547" s="114">
        <f t="shared" si="1179"/>
        <v>7245.38</v>
      </c>
      <c r="E2547" s="115">
        <f t="shared" si="1201"/>
        <v>7276.54</v>
      </c>
      <c r="F2547" s="116">
        <f t="shared" si="1202"/>
        <v>46650</v>
      </c>
      <c r="G2547" s="117">
        <f t="shared" si="1180"/>
        <v>4.3006716003852752E-3</v>
      </c>
      <c r="H2547" s="118">
        <f t="shared" si="1181"/>
        <v>46713</v>
      </c>
      <c r="I2547" s="118">
        <f t="shared" si="1182"/>
        <v>46713</v>
      </c>
      <c r="J2547" s="119">
        <f t="shared" si="1183"/>
        <v>21</v>
      </c>
      <c r="K2547" s="119">
        <f t="shared" si="1184"/>
        <v>8</v>
      </c>
      <c r="L2547" s="8">
        <f t="shared" si="1185"/>
        <v>1.00163617</v>
      </c>
      <c r="M2547" s="120">
        <f t="shared" si="1186"/>
        <v>1.0043006699999999</v>
      </c>
      <c r="N2547" s="120">
        <f t="shared" si="1187"/>
        <v>1.5325593067887286</v>
      </c>
      <c r="O2547" s="113">
        <f t="shared" si="1188"/>
        <v>1.5350668300000001</v>
      </c>
      <c r="P2547" s="113">
        <f t="shared" si="1189"/>
        <v>1716.6155277</v>
      </c>
      <c r="Q2547" s="11">
        <f t="shared" si="1190"/>
        <v>0</v>
      </c>
      <c r="R2547" s="30">
        <f t="shared" si="1191"/>
        <v>0</v>
      </c>
      <c r="S2547" s="8">
        <f t="shared" si="1192"/>
        <v>0</v>
      </c>
      <c r="T2547" s="122">
        <f t="shared" si="1197"/>
        <v>0.13059999999999999</v>
      </c>
      <c r="U2547" s="121">
        <f t="shared" si="1193"/>
        <v>8</v>
      </c>
      <c r="V2547" s="121">
        <v>252</v>
      </c>
      <c r="W2547" s="120">
        <f t="shared" si="1194"/>
        <v>1.003904379</v>
      </c>
      <c r="X2547" s="113">
        <f t="shared" si="1200"/>
        <v>6.7023176099999997</v>
      </c>
      <c r="Y2547" s="113">
        <f t="shared" si="1195"/>
        <v>0</v>
      </c>
      <c r="Z2547" s="125" t="str">
        <f t="shared" si="1198"/>
        <v>J=</v>
      </c>
      <c r="AA2547" s="118">
        <f t="shared" si="1199"/>
        <v>46713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>
        <f t="shared" si="1196"/>
        <v>46693</v>
      </c>
      <c r="B2548" s="113">
        <f t="shared" si="1177"/>
        <v>1724.5098483499999</v>
      </c>
      <c r="C2548" s="113">
        <f t="shared" si="1178"/>
        <v>1118.26761816</v>
      </c>
      <c r="D2548" s="114">
        <f t="shared" si="1179"/>
        <v>7245.38</v>
      </c>
      <c r="E2548" s="115">
        <f t="shared" si="1201"/>
        <v>7276.54</v>
      </c>
      <c r="F2548" s="116">
        <f t="shared" si="1202"/>
        <v>46650</v>
      </c>
      <c r="G2548" s="117">
        <f t="shared" si="1180"/>
        <v>4.3006716003852752E-3</v>
      </c>
      <c r="H2548" s="118">
        <f t="shared" si="1181"/>
        <v>46713</v>
      </c>
      <c r="I2548" s="118">
        <f t="shared" si="1182"/>
        <v>46713</v>
      </c>
      <c r="J2548" s="119">
        <f t="shared" si="1183"/>
        <v>21</v>
      </c>
      <c r="K2548" s="119">
        <f t="shared" si="1184"/>
        <v>9</v>
      </c>
      <c r="L2548" s="8">
        <f t="shared" si="1185"/>
        <v>1.00184088</v>
      </c>
      <c r="M2548" s="120">
        <f t="shared" si="1186"/>
        <v>1.0043006699999999</v>
      </c>
      <c r="N2548" s="120">
        <f t="shared" si="1187"/>
        <v>1.5325593067887286</v>
      </c>
      <c r="O2548" s="113">
        <f t="shared" si="1188"/>
        <v>1.5353805599999999</v>
      </c>
      <c r="P2548" s="113">
        <f t="shared" si="1189"/>
        <v>1716.9663618</v>
      </c>
      <c r="Q2548" s="11">
        <f t="shared" si="1190"/>
        <v>0</v>
      </c>
      <c r="R2548" s="30">
        <f t="shared" si="1191"/>
        <v>0</v>
      </c>
      <c r="S2548" s="8">
        <f t="shared" si="1192"/>
        <v>0</v>
      </c>
      <c r="T2548" s="122">
        <f t="shared" si="1197"/>
        <v>0.13059999999999999</v>
      </c>
      <c r="U2548" s="121">
        <f t="shared" si="1193"/>
        <v>9</v>
      </c>
      <c r="V2548" s="121">
        <v>252</v>
      </c>
      <c r="W2548" s="120">
        <f t="shared" si="1194"/>
        <v>1.0043934969999999</v>
      </c>
      <c r="X2548" s="113">
        <f t="shared" si="1200"/>
        <v>7.5434865499999999</v>
      </c>
      <c r="Y2548" s="113">
        <f t="shared" si="1195"/>
        <v>0</v>
      </c>
      <c r="Z2548" s="125" t="str">
        <f t="shared" si="1198"/>
        <v>J=</v>
      </c>
      <c r="AA2548" s="118">
        <f t="shared" si="1199"/>
        <v>46713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>
        <f t="shared" si="1196"/>
        <v>46694</v>
      </c>
      <c r="B2549" s="113">
        <f t="shared" si="1177"/>
        <v>1724.5098483499999</v>
      </c>
      <c r="C2549" s="113">
        <f t="shared" si="1178"/>
        <v>1118.26761816</v>
      </c>
      <c r="D2549" s="114">
        <f t="shared" si="1179"/>
        <v>7245.38</v>
      </c>
      <c r="E2549" s="115">
        <f t="shared" si="1201"/>
        <v>7276.54</v>
      </c>
      <c r="F2549" s="116">
        <f t="shared" si="1202"/>
        <v>46650</v>
      </c>
      <c r="G2549" s="117">
        <f t="shared" si="1180"/>
        <v>4.3006716003852752E-3</v>
      </c>
      <c r="H2549" s="118">
        <f t="shared" si="1181"/>
        <v>46713</v>
      </c>
      <c r="I2549" s="118">
        <f t="shared" si="1182"/>
        <v>46713</v>
      </c>
      <c r="J2549" s="119">
        <f t="shared" si="1183"/>
        <v>21</v>
      </c>
      <c r="K2549" s="119">
        <f t="shared" si="1184"/>
        <v>9</v>
      </c>
      <c r="L2549" s="8">
        <f t="shared" si="1185"/>
        <v>1.00184088</v>
      </c>
      <c r="M2549" s="120">
        <f t="shared" si="1186"/>
        <v>1.0043006699999999</v>
      </c>
      <c r="N2549" s="120">
        <f t="shared" si="1187"/>
        <v>1.5325593067887286</v>
      </c>
      <c r="O2549" s="113">
        <f t="shared" si="1188"/>
        <v>1.5353805599999999</v>
      </c>
      <c r="P2549" s="113">
        <f t="shared" si="1189"/>
        <v>1716.9663618</v>
      </c>
      <c r="Q2549" s="11">
        <f t="shared" si="1190"/>
        <v>0</v>
      </c>
      <c r="R2549" s="30">
        <f t="shared" si="1191"/>
        <v>0</v>
      </c>
      <c r="S2549" s="8">
        <f t="shared" si="1192"/>
        <v>0</v>
      </c>
      <c r="T2549" s="122">
        <f t="shared" si="1197"/>
        <v>0.13059999999999999</v>
      </c>
      <c r="U2549" s="121">
        <f t="shared" si="1193"/>
        <v>9</v>
      </c>
      <c r="V2549" s="121">
        <v>252</v>
      </c>
      <c r="W2549" s="120">
        <f t="shared" si="1194"/>
        <v>1.0043934969999999</v>
      </c>
      <c r="X2549" s="113">
        <f t="shared" si="1200"/>
        <v>7.5434865499999999</v>
      </c>
      <c r="Y2549" s="113">
        <f t="shared" si="1195"/>
        <v>0</v>
      </c>
      <c r="Z2549" s="125" t="str">
        <f t="shared" si="1198"/>
        <v>J=</v>
      </c>
      <c r="AA2549" s="118">
        <f t="shared" si="1199"/>
        <v>46713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>
        <f t="shared" si="1196"/>
        <v>46695</v>
      </c>
      <c r="B2550" s="113">
        <f t="shared" si="1177"/>
        <v>1725.7026707299999</v>
      </c>
      <c r="C2550" s="113">
        <f t="shared" si="1178"/>
        <v>1118.26761816</v>
      </c>
      <c r="D2550" s="114">
        <f t="shared" si="1179"/>
        <v>7245.38</v>
      </c>
      <c r="E2550" s="115">
        <f t="shared" si="1201"/>
        <v>7276.54</v>
      </c>
      <c r="F2550" s="116">
        <f t="shared" si="1202"/>
        <v>46650</v>
      </c>
      <c r="G2550" s="117">
        <f t="shared" si="1180"/>
        <v>4.3006716003852752E-3</v>
      </c>
      <c r="H2550" s="118">
        <f t="shared" si="1181"/>
        <v>46713</v>
      </c>
      <c r="I2550" s="118">
        <f t="shared" si="1182"/>
        <v>46713</v>
      </c>
      <c r="J2550" s="119">
        <f t="shared" si="1183"/>
        <v>21</v>
      </c>
      <c r="K2550" s="119">
        <f t="shared" si="1184"/>
        <v>10</v>
      </c>
      <c r="L2550" s="8">
        <f t="shared" si="1185"/>
        <v>1.00204563</v>
      </c>
      <c r="M2550" s="120">
        <f t="shared" si="1186"/>
        <v>1.0043006699999999</v>
      </c>
      <c r="N2550" s="120">
        <f t="shared" si="1187"/>
        <v>1.5325593067887286</v>
      </c>
      <c r="O2550" s="113">
        <f t="shared" si="1188"/>
        <v>1.53569435</v>
      </c>
      <c r="P2550" s="113">
        <f t="shared" si="1189"/>
        <v>1717.31726299</v>
      </c>
      <c r="Q2550" s="11">
        <f t="shared" si="1190"/>
        <v>0</v>
      </c>
      <c r="R2550" s="30">
        <f t="shared" si="1191"/>
        <v>0</v>
      </c>
      <c r="S2550" s="8">
        <f t="shared" si="1192"/>
        <v>0</v>
      </c>
      <c r="T2550" s="122">
        <f t="shared" si="1197"/>
        <v>0.13059999999999999</v>
      </c>
      <c r="U2550" s="121">
        <f t="shared" si="1193"/>
        <v>10</v>
      </c>
      <c r="V2550" s="121">
        <v>252</v>
      </c>
      <c r="W2550" s="120">
        <f t="shared" si="1194"/>
        <v>1.004882853</v>
      </c>
      <c r="X2550" s="113">
        <f t="shared" si="1200"/>
        <v>8.3854077399999998</v>
      </c>
      <c r="Y2550" s="113">
        <f t="shared" si="1195"/>
        <v>0</v>
      </c>
      <c r="Z2550" s="125" t="str">
        <f t="shared" si="1198"/>
        <v>J=</v>
      </c>
      <c r="AA2550" s="118">
        <f t="shared" si="1199"/>
        <v>46713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>
        <f t="shared" si="1196"/>
        <v>46696</v>
      </c>
      <c r="B2551" s="113">
        <f t="shared" si="1177"/>
        <v>1726.8963370199999</v>
      </c>
      <c r="C2551" s="113">
        <f t="shared" si="1178"/>
        <v>1118.26761816</v>
      </c>
      <c r="D2551" s="114">
        <f t="shared" si="1179"/>
        <v>7245.38</v>
      </c>
      <c r="E2551" s="115">
        <f t="shared" si="1201"/>
        <v>7276.54</v>
      </c>
      <c r="F2551" s="116">
        <f t="shared" si="1202"/>
        <v>46650</v>
      </c>
      <c r="G2551" s="117">
        <f t="shared" si="1180"/>
        <v>4.3006716003852752E-3</v>
      </c>
      <c r="H2551" s="118">
        <f t="shared" si="1181"/>
        <v>46713</v>
      </c>
      <c r="I2551" s="118">
        <f t="shared" si="1182"/>
        <v>46713</v>
      </c>
      <c r="J2551" s="119">
        <f t="shared" si="1183"/>
        <v>21</v>
      </c>
      <c r="K2551" s="119">
        <f t="shared" si="1184"/>
        <v>11</v>
      </c>
      <c r="L2551" s="8">
        <f t="shared" si="1185"/>
        <v>1.0022504299999999</v>
      </c>
      <c r="M2551" s="120">
        <f t="shared" si="1186"/>
        <v>1.0043006699999999</v>
      </c>
      <c r="N2551" s="120">
        <f t="shared" si="1187"/>
        <v>1.5325593067887286</v>
      </c>
      <c r="O2551" s="113">
        <f t="shared" si="1188"/>
        <v>1.53600822</v>
      </c>
      <c r="P2551" s="113">
        <f t="shared" si="1189"/>
        <v>1717.66825365</v>
      </c>
      <c r="Q2551" s="11">
        <f t="shared" si="1190"/>
        <v>0</v>
      </c>
      <c r="R2551" s="30">
        <f t="shared" si="1191"/>
        <v>0</v>
      </c>
      <c r="S2551" s="8">
        <f t="shared" si="1192"/>
        <v>0</v>
      </c>
      <c r="T2551" s="122">
        <f t="shared" si="1197"/>
        <v>0.13059999999999999</v>
      </c>
      <c r="U2551" s="121">
        <f t="shared" si="1193"/>
        <v>11</v>
      </c>
      <c r="V2551" s="121">
        <v>252</v>
      </c>
      <c r="W2551" s="120">
        <f t="shared" si="1194"/>
        <v>1.0053724479999999</v>
      </c>
      <c r="X2551" s="113">
        <f t="shared" si="1200"/>
        <v>9.2280833700000002</v>
      </c>
      <c r="Y2551" s="113">
        <f t="shared" si="1195"/>
        <v>0</v>
      </c>
      <c r="Z2551" s="125" t="str">
        <f t="shared" si="1198"/>
        <v>J=</v>
      </c>
      <c r="AA2551" s="118">
        <f t="shared" si="1199"/>
        <v>46713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>
        <f t="shared" si="1196"/>
        <v>46697</v>
      </c>
      <c r="B2552" s="113">
        <f t="shared" si="1177"/>
        <v>1728.0908008700001</v>
      </c>
      <c r="C2552" s="113">
        <f t="shared" si="1178"/>
        <v>1118.26761816</v>
      </c>
      <c r="D2552" s="114">
        <f t="shared" si="1179"/>
        <v>7245.38</v>
      </c>
      <c r="E2552" s="115">
        <f t="shared" si="1201"/>
        <v>7276.54</v>
      </c>
      <c r="F2552" s="116">
        <f t="shared" si="1202"/>
        <v>46650</v>
      </c>
      <c r="G2552" s="117">
        <f t="shared" si="1180"/>
        <v>4.3006716003852752E-3</v>
      </c>
      <c r="H2552" s="118">
        <f t="shared" si="1181"/>
        <v>46713</v>
      </c>
      <c r="I2552" s="118">
        <f t="shared" si="1182"/>
        <v>46713</v>
      </c>
      <c r="J2552" s="119">
        <f t="shared" si="1183"/>
        <v>21</v>
      </c>
      <c r="K2552" s="119">
        <f t="shared" si="1184"/>
        <v>12</v>
      </c>
      <c r="L2552" s="8">
        <f t="shared" si="1185"/>
        <v>1.0024552600000001</v>
      </c>
      <c r="M2552" s="120">
        <f t="shared" si="1186"/>
        <v>1.0043006699999999</v>
      </c>
      <c r="N2552" s="120">
        <f t="shared" si="1187"/>
        <v>1.5325593067887286</v>
      </c>
      <c r="O2552" s="113">
        <f t="shared" si="1188"/>
        <v>1.5363221300000001</v>
      </c>
      <c r="P2552" s="113">
        <f t="shared" si="1189"/>
        <v>1718.0192890400001</v>
      </c>
      <c r="Q2552" s="11">
        <f t="shared" si="1190"/>
        <v>0</v>
      </c>
      <c r="R2552" s="30">
        <f t="shared" si="1191"/>
        <v>0</v>
      </c>
      <c r="S2552" s="8">
        <f t="shared" si="1192"/>
        <v>0</v>
      </c>
      <c r="T2552" s="122">
        <f t="shared" si="1197"/>
        <v>0.13059999999999999</v>
      </c>
      <c r="U2552" s="121">
        <f t="shared" si="1193"/>
        <v>12</v>
      </c>
      <c r="V2552" s="121">
        <v>252</v>
      </c>
      <c r="W2552" s="120">
        <f t="shared" si="1194"/>
        <v>1.005862281</v>
      </c>
      <c r="X2552" s="113">
        <f t="shared" si="1200"/>
        <v>10.07151183</v>
      </c>
      <c r="Y2552" s="113">
        <f t="shared" si="1195"/>
        <v>0</v>
      </c>
      <c r="Z2552" s="125" t="str">
        <f t="shared" si="1198"/>
        <v>J=</v>
      </c>
      <c r="AA2552" s="118">
        <f t="shared" si="1199"/>
        <v>46713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>
        <f t="shared" si="1196"/>
        <v>46698</v>
      </c>
      <c r="B2553" s="113">
        <f t="shared" si="1177"/>
        <v>1728.0908008700001</v>
      </c>
      <c r="C2553" s="113">
        <f t="shared" si="1178"/>
        <v>1118.26761816</v>
      </c>
      <c r="D2553" s="114">
        <f t="shared" si="1179"/>
        <v>7245.38</v>
      </c>
      <c r="E2553" s="115">
        <f t="shared" si="1201"/>
        <v>7276.54</v>
      </c>
      <c r="F2553" s="116">
        <f t="shared" si="1202"/>
        <v>46650</v>
      </c>
      <c r="G2553" s="117">
        <f t="shared" si="1180"/>
        <v>4.3006716003852752E-3</v>
      </c>
      <c r="H2553" s="118">
        <f t="shared" si="1181"/>
        <v>46713</v>
      </c>
      <c r="I2553" s="118">
        <f t="shared" si="1182"/>
        <v>46713</v>
      </c>
      <c r="J2553" s="119">
        <f t="shared" si="1183"/>
        <v>21</v>
      </c>
      <c r="K2553" s="119">
        <f t="shared" si="1184"/>
        <v>12</v>
      </c>
      <c r="L2553" s="8">
        <f t="shared" si="1185"/>
        <v>1.0024552600000001</v>
      </c>
      <c r="M2553" s="120">
        <f t="shared" si="1186"/>
        <v>1.0043006699999999</v>
      </c>
      <c r="N2553" s="120">
        <f t="shared" si="1187"/>
        <v>1.5325593067887286</v>
      </c>
      <c r="O2553" s="113">
        <f t="shared" si="1188"/>
        <v>1.5363221300000001</v>
      </c>
      <c r="P2553" s="113">
        <f t="shared" si="1189"/>
        <v>1718.0192890400001</v>
      </c>
      <c r="Q2553" s="11">
        <f t="shared" si="1190"/>
        <v>0</v>
      </c>
      <c r="R2553" s="30">
        <f t="shared" si="1191"/>
        <v>0</v>
      </c>
      <c r="S2553" s="8">
        <f t="shared" si="1192"/>
        <v>0</v>
      </c>
      <c r="T2553" s="122">
        <f t="shared" si="1197"/>
        <v>0.13059999999999999</v>
      </c>
      <c r="U2553" s="121">
        <f t="shared" si="1193"/>
        <v>12</v>
      </c>
      <c r="V2553" s="121">
        <v>252</v>
      </c>
      <c r="W2553" s="120">
        <f t="shared" si="1194"/>
        <v>1.005862281</v>
      </c>
      <c r="X2553" s="113">
        <f t="shared" si="1200"/>
        <v>10.07151183</v>
      </c>
      <c r="Y2553" s="113">
        <f t="shared" si="1195"/>
        <v>0</v>
      </c>
      <c r="Z2553" s="125" t="str">
        <f t="shared" si="1198"/>
        <v>J=</v>
      </c>
      <c r="AA2553" s="118">
        <f t="shared" si="1199"/>
        <v>46713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>
        <f t="shared" si="1196"/>
        <v>46699</v>
      </c>
      <c r="B2554" s="113">
        <f t="shared" si="1177"/>
        <v>1728.0908008700001</v>
      </c>
      <c r="C2554" s="113">
        <f t="shared" si="1178"/>
        <v>1118.26761816</v>
      </c>
      <c r="D2554" s="114">
        <f t="shared" si="1179"/>
        <v>7245.38</v>
      </c>
      <c r="E2554" s="115">
        <f t="shared" si="1201"/>
        <v>7276.54</v>
      </c>
      <c r="F2554" s="116">
        <f t="shared" si="1202"/>
        <v>46650</v>
      </c>
      <c r="G2554" s="117">
        <f t="shared" si="1180"/>
        <v>4.3006716003852752E-3</v>
      </c>
      <c r="H2554" s="118">
        <f t="shared" si="1181"/>
        <v>46713</v>
      </c>
      <c r="I2554" s="118">
        <f t="shared" si="1182"/>
        <v>46713</v>
      </c>
      <c r="J2554" s="119">
        <f t="shared" si="1183"/>
        <v>21</v>
      </c>
      <c r="K2554" s="119">
        <f t="shared" si="1184"/>
        <v>12</v>
      </c>
      <c r="L2554" s="8">
        <f t="shared" si="1185"/>
        <v>1.0024552600000001</v>
      </c>
      <c r="M2554" s="120">
        <f t="shared" si="1186"/>
        <v>1.0043006699999999</v>
      </c>
      <c r="N2554" s="120">
        <f t="shared" si="1187"/>
        <v>1.5325593067887286</v>
      </c>
      <c r="O2554" s="113">
        <f t="shared" si="1188"/>
        <v>1.5363221300000001</v>
      </c>
      <c r="P2554" s="113">
        <f t="shared" si="1189"/>
        <v>1718.0192890400001</v>
      </c>
      <c r="Q2554" s="11">
        <f t="shared" si="1190"/>
        <v>0</v>
      </c>
      <c r="R2554" s="30">
        <f t="shared" si="1191"/>
        <v>0</v>
      </c>
      <c r="S2554" s="8">
        <f t="shared" si="1192"/>
        <v>0</v>
      </c>
      <c r="T2554" s="122">
        <f t="shared" si="1197"/>
        <v>0.13059999999999999</v>
      </c>
      <c r="U2554" s="121">
        <f t="shared" si="1193"/>
        <v>12</v>
      </c>
      <c r="V2554" s="121">
        <v>252</v>
      </c>
      <c r="W2554" s="120">
        <f t="shared" si="1194"/>
        <v>1.005862281</v>
      </c>
      <c r="X2554" s="113">
        <f t="shared" si="1200"/>
        <v>10.07151183</v>
      </c>
      <c r="Y2554" s="113">
        <f t="shared" si="1195"/>
        <v>0</v>
      </c>
      <c r="Z2554" s="125" t="str">
        <f t="shared" si="1198"/>
        <v>J=</v>
      </c>
      <c r="AA2554" s="118">
        <f t="shared" si="1199"/>
        <v>46713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>
        <f t="shared" si="1196"/>
        <v>46700</v>
      </c>
      <c r="B2555" s="113">
        <f t="shared" si="1177"/>
        <v>1729.2861093399999</v>
      </c>
      <c r="C2555" s="113">
        <f t="shared" si="1178"/>
        <v>1118.26761816</v>
      </c>
      <c r="D2555" s="114">
        <f t="shared" si="1179"/>
        <v>7245.38</v>
      </c>
      <c r="E2555" s="115">
        <f t="shared" si="1201"/>
        <v>7276.54</v>
      </c>
      <c r="F2555" s="116">
        <f t="shared" si="1202"/>
        <v>46650</v>
      </c>
      <c r="G2555" s="117">
        <f t="shared" si="1180"/>
        <v>4.3006716003852752E-3</v>
      </c>
      <c r="H2555" s="118">
        <f t="shared" si="1181"/>
        <v>46713</v>
      </c>
      <c r="I2555" s="118">
        <f t="shared" si="1182"/>
        <v>46713</v>
      </c>
      <c r="J2555" s="119">
        <f t="shared" si="1183"/>
        <v>21</v>
      </c>
      <c r="K2555" s="119">
        <f t="shared" si="1184"/>
        <v>13</v>
      </c>
      <c r="L2555" s="8">
        <f t="shared" si="1185"/>
        <v>1.0026601399999999</v>
      </c>
      <c r="M2555" s="120">
        <f t="shared" si="1186"/>
        <v>1.0043006699999999</v>
      </c>
      <c r="N2555" s="120">
        <f t="shared" si="1187"/>
        <v>1.5325593067887286</v>
      </c>
      <c r="O2555" s="113">
        <f t="shared" si="1188"/>
        <v>1.53663612</v>
      </c>
      <c r="P2555" s="113">
        <f t="shared" si="1189"/>
        <v>1718.37041389</v>
      </c>
      <c r="Q2555" s="11">
        <f t="shared" si="1190"/>
        <v>0</v>
      </c>
      <c r="R2555" s="30">
        <f t="shared" si="1191"/>
        <v>0</v>
      </c>
      <c r="S2555" s="8">
        <f t="shared" si="1192"/>
        <v>0</v>
      </c>
      <c r="T2555" s="122">
        <f t="shared" si="1197"/>
        <v>0.13059999999999999</v>
      </c>
      <c r="U2555" s="121">
        <f t="shared" si="1193"/>
        <v>13</v>
      </c>
      <c r="V2555" s="121">
        <v>252</v>
      </c>
      <c r="W2555" s="120">
        <f t="shared" si="1194"/>
        <v>1.006352353</v>
      </c>
      <c r="X2555" s="113">
        <f t="shared" si="1200"/>
        <v>10.915695449999999</v>
      </c>
      <c r="Y2555" s="113">
        <f t="shared" si="1195"/>
        <v>0</v>
      </c>
      <c r="Z2555" s="125" t="str">
        <f t="shared" si="1198"/>
        <v>J=</v>
      </c>
      <c r="AA2555" s="118">
        <f t="shared" si="1199"/>
        <v>46713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>
        <f t="shared" si="1196"/>
        <v>46701</v>
      </c>
      <c r="B2556" s="113">
        <f t="shared" si="1177"/>
        <v>1730.4822515400001</v>
      </c>
      <c r="C2556" s="113">
        <f t="shared" si="1178"/>
        <v>1118.26761816</v>
      </c>
      <c r="D2556" s="114">
        <f t="shared" si="1179"/>
        <v>7245.38</v>
      </c>
      <c r="E2556" s="115">
        <f t="shared" si="1201"/>
        <v>7276.54</v>
      </c>
      <c r="F2556" s="116">
        <f t="shared" si="1202"/>
        <v>46650</v>
      </c>
      <c r="G2556" s="117">
        <f t="shared" si="1180"/>
        <v>4.3006716003852752E-3</v>
      </c>
      <c r="H2556" s="118">
        <f t="shared" si="1181"/>
        <v>46713</v>
      </c>
      <c r="I2556" s="118">
        <f t="shared" si="1182"/>
        <v>46713</v>
      </c>
      <c r="J2556" s="119">
        <f t="shared" si="1183"/>
        <v>21</v>
      </c>
      <c r="K2556" s="119">
        <f t="shared" si="1184"/>
        <v>14</v>
      </c>
      <c r="L2556" s="8">
        <f t="shared" si="1185"/>
        <v>1.00286506</v>
      </c>
      <c r="M2556" s="120">
        <f t="shared" si="1186"/>
        <v>1.0043006699999999</v>
      </c>
      <c r="N2556" s="120">
        <f t="shared" si="1187"/>
        <v>1.5325593067887286</v>
      </c>
      <c r="O2556" s="113">
        <f t="shared" si="1188"/>
        <v>1.5369501800000001</v>
      </c>
      <c r="P2556" s="113">
        <f t="shared" si="1189"/>
        <v>1718.72161701</v>
      </c>
      <c r="Q2556" s="11">
        <f t="shared" si="1190"/>
        <v>0</v>
      </c>
      <c r="R2556" s="30">
        <f t="shared" si="1191"/>
        <v>0</v>
      </c>
      <c r="S2556" s="8">
        <f t="shared" si="1192"/>
        <v>0</v>
      </c>
      <c r="T2556" s="122">
        <f t="shared" si="1197"/>
        <v>0.13059999999999999</v>
      </c>
      <c r="U2556" s="121">
        <f t="shared" si="1193"/>
        <v>14</v>
      </c>
      <c r="V2556" s="121">
        <v>252</v>
      </c>
      <c r="W2556" s="120">
        <f t="shared" si="1194"/>
        <v>1.0068426640000001</v>
      </c>
      <c r="X2556" s="113">
        <f t="shared" si="1200"/>
        <v>11.760634530000001</v>
      </c>
      <c r="Y2556" s="113">
        <f t="shared" si="1195"/>
        <v>0</v>
      </c>
      <c r="Z2556" s="125" t="str">
        <f t="shared" si="1198"/>
        <v>J=</v>
      </c>
      <c r="AA2556" s="118">
        <f t="shared" si="1199"/>
        <v>46713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>
        <f t="shared" si="1196"/>
        <v>46702</v>
      </c>
      <c r="B2557" s="113">
        <f t="shared" si="1177"/>
        <v>1731.67920362</v>
      </c>
      <c r="C2557" s="113">
        <f t="shared" si="1178"/>
        <v>1118.26761816</v>
      </c>
      <c r="D2557" s="114">
        <f t="shared" si="1179"/>
        <v>7245.38</v>
      </c>
      <c r="E2557" s="115">
        <f t="shared" si="1201"/>
        <v>7276.54</v>
      </c>
      <c r="F2557" s="116">
        <f t="shared" si="1202"/>
        <v>46650</v>
      </c>
      <c r="G2557" s="117">
        <f t="shared" si="1180"/>
        <v>4.3006716003852752E-3</v>
      </c>
      <c r="H2557" s="118">
        <f t="shared" si="1181"/>
        <v>46713</v>
      </c>
      <c r="I2557" s="118">
        <f t="shared" si="1182"/>
        <v>46713</v>
      </c>
      <c r="J2557" s="119">
        <f t="shared" si="1183"/>
        <v>21</v>
      </c>
      <c r="K2557" s="119">
        <f t="shared" si="1184"/>
        <v>15</v>
      </c>
      <c r="L2557" s="8">
        <f t="shared" si="1185"/>
        <v>1.00307002</v>
      </c>
      <c r="M2557" s="120">
        <f t="shared" si="1186"/>
        <v>1.0043006699999999</v>
      </c>
      <c r="N2557" s="120">
        <f t="shared" si="1187"/>
        <v>1.5325593067887286</v>
      </c>
      <c r="O2557" s="113">
        <f t="shared" si="1188"/>
        <v>1.53726429</v>
      </c>
      <c r="P2557" s="113">
        <f t="shared" si="1189"/>
        <v>1719.07287606</v>
      </c>
      <c r="Q2557" s="11">
        <f t="shared" si="1190"/>
        <v>0</v>
      </c>
      <c r="R2557" s="30">
        <f t="shared" si="1191"/>
        <v>0</v>
      </c>
      <c r="S2557" s="8">
        <f t="shared" si="1192"/>
        <v>0</v>
      </c>
      <c r="T2557" s="122">
        <f t="shared" si="1197"/>
        <v>0.13059999999999999</v>
      </c>
      <c r="U2557" s="121">
        <f t="shared" si="1193"/>
        <v>15</v>
      </c>
      <c r="V2557" s="121">
        <v>252</v>
      </c>
      <c r="W2557" s="120">
        <f t="shared" si="1194"/>
        <v>1.0073332129999999</v>
      </c>
      <c r="X2557" s="113">
        <f t="shared" si="1200"/>
        <v>12.60632756</v>
      </c>
      <c r="Y2557" s="113">
        <f t="shared" si="1195"/>
        <v>0</v>
      </c>
      <c r="Z2557" s="125" t="str">
        <f t="shared" si="1198"/>
        <v>J=</v>
      </c>
      <c r="AA2557" s="118">
        <f t="shared" si="1199"/>
        <v>46713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>
        <f t="shared" si="1196"/>
        <v>46703</v>
      </c>
      <c r="B2558" s="113">
        <f t="shared" si="1177"/>
        <v>1732.87698058</v>
      </c>
      <c r="C2558" s="113">
        <f t="shared" si="1178"/>
        <v>1118.26761816</v>
      </c>
      <c r="D2558" s="114">
        <f t="shared" si="1179"/>
        <v>7245.38</v>
      </c>
      <c r="E2558" s="115">
        <f t="shared" si="1201"/>
        <v>7276.54</v>
      </c>
      <c r="F2558" s="116">
        <f t="shared" si="1202"/>
        <v>46650</v>
      </c>
      <c r="G2558" s="117">
        <f t="shared" si="1180"/>
        <v>4.3006716003852752E-3</v>
      </c>
      <c r="H2558" s="118">
        <f t="shared" si="1181"/>
        <v>46713</v>
      </c>
      <c r="I2558" s="118">
        <f t="shared" si="1182"/>
        <v>46713</v>
      </c>
      <c r="J2558" s="119">
        <f t="shared" si="1183"/>
        <v>21</v>
      </c>
      <c r="K2558" s="119">
        <f t="shared" si="1184"/>
        <v>16</v>
      </c>
      <c r="L2558" s="8">
        <f t="shared" si="1185"/>
        <v>1.00327502</v>
      </c>
      <c r="M2558" s="120">
        <f t="shared" si="1186"/>
        <v>1.0043006699999999</v>
      </c>
      <c r="N2558" s="120">
        <f t="shared" si="1187"/>
        <v>1.5325593067887286</v>
      </c>
      <c r="O2558" s="113">
        <f t="shared" si="1188"/>
        <v>1.53757846</v>
      </c>
      <c r="P2558" s="113">
        <f t="shared" si="1189"/>
        <v>1719.42420219</v>
      </c>
      <c r="Q2558" s="11">
        <f t="shared" si="1190"/>
        <v>0</v>
      </c>
      <c r="R2558" s="30">
        <f t="shared" si="1191"/>
        <v>0</v>
      </c>
      <c r="S2558" s="8">
        <f t="shared" si="1192"/>
        <v>0</v>
      </c>
      <c r="T2558" s="122">
        <f t="shared" si="1197"/>
        <v>0.13059999999999999</v>
      </c>
      <c r="U2558" s="121">
        <f t="shared" si="1193"/>
        <v>16</v>
      </c>
      <c r="V2558" s="121">
        <v>252</v>
      </c>
      <c r="W2558" s="120">
        <f t="shared" si="1194"/>
        <v>1.007824002</v>
      </c>
      <c r="X2558" s="113">
        <f t="shared" si="1200"/>
        <v>13.452778390000001</v>
      </c>
      <c r="Y2558" s="113">
        <f t="shared" si="1195"/>
        <v>0</v>
      </c>
      <c r="Z2558" s="125" t="str">
        <f t="shared" si="1198"/>
        <v>J=</v>
      </c>
      <c r="AA2558" s="118">
        <f t="shared" si="1199"/>
        <v>46713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>
        <f t="shared" si="1196"/>
        <v>46704</v>
      </c>
      <c r="B2559" s="113">
        <f t="shared" ref="B2559:B2565" si="1203">(P2559+X2559)</f>
        <v>1734.0756149199999</v>
      </c>
      <c r="C2559" s="113">
        <f t="shared" ref="C2559:C2566" si="1204">TRUNC(IF(Q2558&gt;0,VLOOKUP(A2558,$AD$12:$AE$170,2),C2558),8)</f>
        <v>1118.26761816</v>
      </c>
      <c r="D2559" s="114">
        <f t="shared" ref="D2559:D2565" si="1205">IF(E2559=E2558,D2558,E2558)</f>
        <v>7245.38</v>
      </c>
      <c r="E2559" s="115">
        <f t="shared" si="1201"/>
        <v>7276.54</v>
      </c>
      <c r="F2559" s="116">
        <f t="shared" si="1202"/>
        <v>46650</v>
      </c>
      <c r="G2559" s="117">
        <f t="shared" ref="G2559:G2565" si="1206">(E2559/D2559)-1</f>
        <v>4.3006716003852752E-3</v>
      </c>
      <c r="H2559" s="118">
        <f t="shared" ref="H2559:H2565" si="1207">IF(DAY(A2559)=H$9,VLOOKUP(A2559,AH$118:AN$450,4),H2558)</f>
        <v>46713</v>
      </c>
      <c r="I2559" s="118">
        <f t="shared" ref="I2559:I2565" si="1208">IF(A2559&gt;I2558,H2559,I2558)</f>
        <v>46713</v>
      </c>
      <c r="J2559" s="119">
        <f t="shared" ref="J2559:J2565" si="1209">IF(I2559=I2558,J2558,NETWORKDAYS(I2558,I2559,$AD$176:$AD$502)-1)</f>
        <v>21</v>
      </c>
      <c r="K2559" s="119">
        <f t="shared" ref="K2559:K2565" si="1210">(J2559-(NETWORKDAYS(A2559,I2559,AD$176:AD$502)-1))</f>
        <v>17</v>
      </c>
      <c r="L2559" s="8">
        <f t="shared" ref="L2559:L2565" si="1211">IF(E2559&lt;D2559,1,TRUNC((E2559/D2559)^TRUNC((K2559/J2559),9),8))</f>
        <v>1.0034800699999999</v>
      </c>
      <c r="M2559" s="120">
        <f t="shared" ref="M2559:M2565" si="1212">IF(I2559&gt;I2558,L2558,M2558)</f>
        <v>1.0043006699999999</v>
      </c>
      <c r="N2559" s="120">
        <f t="shared" ref="N2559:N2565" si="1213">IF(I2559&gt;I2558,N2558*M2559,N2558)</f>
        <v>1.5325593067887286</v>
      </c>
      <c r="O2559" s="113">
        <f t="shared" ref="O2559:O2565" si="1214">TRUNC(TRUNC((L2559*N2559),15),8)</f>
        <v>1.5378927200000001</v>
      </c>
      <c r="P2559" s="113">
        <f t="shared" ref="P2559:P2565" si="1215">TRUNC(C2559*O2559,8)</f>
        <v>1719.77562898</v>
      </c>
      <c r="Q2559" s="11">
        <f t="shared" ref="Q2559:Q2565" si="1216">IF(VLOOKUP(A2559,AD$10:AK$170,8)=VLOOKUP(A2558,AD$10:AK$170,8),0,VLOOKUP(A2559,AD$10:AK$170,8))</f>
        <v>0</v>
      </c>
      <c r="R2559" s="30">
        <f t="shared" ref="R2559:R2565" si="1217">IF(Q2559&gt;0,VLOOKUP($A2559,$AD$10:$AI$170,6),0)</f>
        <v>0</v>
      </c>
      <c r="S2559" s="8">
        <f t="shared" ref="S2559:S2565" si="1218">IF(R2559&gt;0,TRUNC(R2559*P2559,8),0)</f>
        <v>0</v>
      </c>
      <c r="T2559" s="122">
        <f t="shared" si="1197"/>
        <v>0.13059999999999999</v>
      </c>
      <c r="U2559" s="121">
        <f t="shared" ref="U2559:U2565" si="1219">IF(Q2558&gt;0,1,IF(K2559=K2558,U2558,U2558+1))</f>
        <v>17</v>
      </c>
      <c r="V2559" s="121">
        <v>252</v>
      </c>
      <c r="W2559" s="120">
        <f t="shared" ref="W2559:W2565" si="1220">ROUND((1+T2559)^TRUNC((U2559/V2559),9),9)</f>
        <v>1.0083150299999999</v>
      </c>
      <c r="X2559" s="113">
        <f t="shared" si="1200"/>
        <v>14.299985939999999</v>
      </c>
      <c r="Y2559" s="113">
        <f t="shared" ref="Y2559:Y2565" si="1221">IF(Q2559&gt;0,S2559+X2559,0)</f>
        <v>0</v>
      </c>
      <c r="Z2559" s="125" t="str">
        <f t="shared" si="1198"/>
        <v>J=</v>
      </c>
      <c r="AA2559" s="118">
        <f t="shared" si="1199"/>
        <v>46713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>
        <f t="shared" si="1196"/>
        <v>46705</v>
      </c>
      <c r="B2560" s="113">
        <f t="shared" si="1203"/>
        <v>1734.0756149199999</v>
      </c>
      <c r="C2560" s="113">
        <f t="shared" si="1204"/>
        <v>1118.26761816</v>
      </c>
      <c r="D2560" s="114">
        <f t="shared" si="1205"/>
        <v>7245.38</v>
      </c>
      <c r="E2560" s="115">
        <f t="shared" si="1201"/>
        <v>7276.54</v>
      </c>
      <c r="F2560" s="116">
        <f t="shared" si="1202"/>
        <v>46650</v>
      </c>
      <c r="G2560" s="117">
        <f t="shared" si="1206"/>
        <v>4.3006716003852752E-3</v>
      </c>
      <c r="H2560" s="118">
        <f t="shared" si="1207"/>
        <v>46713</v>
      </c>
      <c r="I2560" s="118">
        <f t="shared" si="1208"/>
        <v>46713</v>
      </c>
      <c r="J2560" s="119">
        <f t="shared" si="1209"/>
        <v>21</v>
      </c>
      <c r="K2560" s="119">
        <f t="shared" si="1210"/>
        <v>17</v>
      </c>
      <c r="L2560" s="8">
        <f t="shared" si="1211"/>
        <v>1.0034800699999999</v>
      </c>
      <c r="M2560" s="120">
        <f t="shared" si="1212"/>
        <v>1.0043006699999999</v>
      </c>
      <c r="N2560" s="120">
        <f t="shared" si="1213"/>
        <v>1.5325593067887286</v>
      </c>
      <c r="O2560" s="113">
        <f t="shared" si="1214"/>
        <v>1.5378927200000001</v>
      </c>
      <c r="P2560" s="113">
        <f t="shared" si="1215"/>
        <v>1719.77562898</v>
      </c>
      <c r="Q2560" s="11">
        <f t="shared" si="1216"/>
        <v>0</v>
      </c>
      <c r="R2560" s="30">
        <f t="shared" si="1217"/>
        <v>0</v>
      </c>
      <c r="S2560" s="8">
        <f t="shared" si="1218"/>
        <v>0</v>
      </c>
      <c r="T2560" s="122">
        <f t="shared" si="1197"/>
        <v>0.13059999999999999</v>
      </c>
      <c r="U2560" s="121">
        <f t="shared" si="1219"/>
        <v>17</v>
      </c>
      <c r="V2560" s="121">
        <v>252</v>
      </c>
      <c r="W2560" s="120">
        <f t="shared" si="1220"/>
        <v>1.0083150299999999</v>
      </c>
      <c r="X2560" s="113">
        <f t="shared" si="1200"/>
        <v>14.299985939999999</v>
      </c>
      <c r="Y2560" s="113">
        <f t="shared" si="1221"/>
        <v>0</v>
      </c>
      <c r="Z2560" s="125" t="str">
        <f t="shared" si="1198"/>
        <v>J=</v>
      </c>
      <c r="AA2560" s="118">
        <f t="shared" si="1199"/>
        <v>46713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>
        <f t="shared" si="1196"/>
        <v>46706</v>
      </c>
      <c r="B2561" s="113">
        <f t="shared" si="1203"/>
        <v>1734.0756149199999</v>
      </c>
      <c r="C2561" s="113">
        <f t="shared" si="1204"/>
        <v>1118.26761816</v>
      </c>
      <c r="D2561" s="114">
        <f t="shared" si="1205"/>
        <v>7245.38</v>
      </c>
      <c r="E2561" s="115">
        <f t="shared" si="1201"/>
        <v>7276.54</v>
      </c>
      <c r="F2561" s="116">
        <f t="shared" si="1202"/>
        <v>46650</v>
      </c>
      <c r="G2561" s="117">
        <f t="shared" si="1206"/>
        <v>4.3006716003852752E-3</v>
      </c>
      <c r="H2561" s="118">
        <f t="shared" si="1207"/>
        <v>46713</v>
      </c>
      <c r="I2561" s="118">
        <f t="shared" si="1208"/>
        <v>46713</v>
      </c>
      <c r="J2561" s="119">
        <f t="shared" si="1209"/>
        <v>21</v>
      </c>
      <c r="K2561" s="119">
        <f t="shared" si="1210"/>
        <v>17</v>
      </c>
      <c r="L2561" s="8">
        <f t="shared" si="1211"/>
        <v>1.0034800699999999</v>
      </c>
      <c r="M2561" s="120">
        <f t="shared" si="1212"/>
        <v>1.0043006699999999</v>
      </c>
      <c r="N2561" s="120">
        <f t="shared" si="1213"/>
        <v>1.5325593067887286</v>
      </c>
      <c r="O2561" s="113">
        <f t="shared" si="1214"/>
        <v>1.5378927200000001</v>
      </c>
      <c r="P2561" s="113">
        <f t="shared" si="1215"/>
        <v>1719.77562898</v>
      </c>
      <c r="Q2561" s="11">
        <f t="shared" si="1216"/>
        <v>0</v>
      </c>
      <c r="R2561" s="30">
        <f t="shared" si="1217"/>
        <v>0</v>
      </c>
      <c r="S2561" s="8">
        <f t="shared" si="1218"/>
        <v>0</v>
      </c>
      <c r="T2561" s="122">
        <f t="shared" si="1197"/>
        <v>0.13059999999999999</v>
      </c>
      <c r="U2561" s="121">
        <f t="shared" si="1219"/>
        <v>17</v>
      </c>
      <c r="V2561" s="121">
        <v>252</v>
      </c>
      <c r="W2561" s="120">
        <f t="shared" si="1220"/>
        <v>1.0083150299999999</v>
      </c>
      <c r="X2561" s="113">
        <f t="shared" si="1200"/>
        <v>14.299985939999999</v>
      </c>
      <c r="Y2561" s="113">
        <f t="shared" si="1221"/>
        <v>0</v>
      </c>
      <c r="Z2561" s="125" t="str">
        <f t="shared" si="1198"/>
        <v>J=</v>
      </c>
      <c r="AA2561" s="118">
        <f t="shared" si="1199"/>
        <v>46713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>
        <f t="shared" si="1196"/>
        <v>46707</v>
      </c>
      <c r="B2562" s="113">
        <f t="shared" si="1203"/>
        <v>1734.0756149199999</v>
      </c>
      <c r="C2562" s="113">
        <f t="shared" si="1204"/>
        <v>1118.26761816</v>
      </c>
      <c r="D2562" s="114">
        <f t="shared" si="1205"/>
        <v>7245.38</v>
      </c>
      <c r="E2562" s="115">
        <f t="shared" si="1201"/>
        <v>7276.54</v>
      </c>
      <c r="F2562" s="116">
        <f t="shared" si="1202"/>
        <v>46650</v>
      </c>
      <c r="G2562" s="117">
        <f t="shared" si="1206"/>
        <v>4.3006716003852752E-3</v>
      </c>
      <c r="H2562" s="118">
        <f t="shared" si="1207"/>
        <v>46713</v>
      </c>
      <c r="I2562" s="118">
        <f t="shared" si="1208"/>
        <v>46713</v>
      </c>
      <c r="J2562" s="119">
        <f t="shared" si="1209"/>
        <v>21</v>
      </c>
      <c r="K2562" s="119">
        <f t="shared" si="1210"/>
        <v>17</v>
      </c>
      <c r="L2562" s="8">
        <f t="shared" si="1211"/>
        <v>1.0034800699999999</v>
      </c>
      <c r="M2562" s="120">
        <f t="shared" si="1212"/>
        <v>1.0043006699999999</v>
      </c>
      <c r="N2562" s="120">
        <f t="shared" si="1213"/>
        <v>1.5325593067887286</v>
      </c>
      <c r="O2562" s="113">
        <f t="shared" si="1214"/>
        <v>1.5378927200000001</v>
      </c>
      <c r="P2562" s="113">
        <f t="shared" si="1215"/>
        <v>1719.77562898</v>
      </c>
      <c r="Q2562" s="11">
        <f t="shared" si="1216"/>
        <v>0</v>
      </c>
      <c r="R2562" s="30">
        <f t="shared" si="1217"/>
        <v>0</v>
      </c>
      <c r="S2562" s="8">
        <f t="shared" si="1218"/>
        <v>0</v>
      </c>
      <c r="T2562" s="122">
        <f t="shared" si="1197"/>
        <v>0.13059999999999999</v>
      </c>
      <c r="U2562" s="121">
        <f t="shared" si="1219"/>
        <v>17</v>
      </c>
      <c r="V2562" s="121">
        <v>252</v>
      </c>
      <c r="W2562" s="120">
        <f t="shared" si="1220"/>
        <v>1.0083150299999999</v>
      </c>
      <c r="X2562" s="113">
        <f t="shared" si="1200"/>
        <v>14.299985939999999</v>
      </c>
      <c r="Y2562" s="113">
        <f t="shared" si="1221"/>
        <v>0</v>
      </c>
      <c r="Z2562" s="125" t="str">
        <f t="shared" si="1198"/>
        <v>J=</v>
      </c>
      <c r="AA2562" s="118">
        <f t="shared" si="1199"/>
        <v>46713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>
        <f t="shared" si="1196"/>
        <v>46708</v>
      </c>
      <c r="B2563" s="113">
        <f t="shared" si="1203"/>
        <v>1735.2750393200001</v>
      </c>
      <c r="C2563" s="113">
        <f t="shared" si="1204"/>
        <v>1118.26761816</v>
      </c>
      <c r="D2563" s="114">
        <f t="shared" si="1205"/>
        <v>7245.38</v>
      </c>
      <c r="E2563" s="115">
        <f t="shared" si="1201"/>
        <v>7276.54</v>
      </c>
      <c r="F2563" s="116">
        <f t="shared" si="1202"/>
        <v>46650</v>
      </c>
      <c r="G2563" s="117">
        <f t="shared" si="1206"/>
        <v>4.3006716003852752E-3</v>
      </c>
      <c r="H2563" s="118">
        <f t="shared" si="1207"/>
        <v>46713</v>
      </c>
      <c r="I2563" s="118">
        <f t="shared" si="1208"/>
        <v>46713</v>
      </c>
      <c r="J2563" s="119">
        <f t="shared" si="1209"/>
        <v>21</v>
      </c>
      <c r="K2563" s="119">
        <f t="shared" si="1210"/>
        <v>18</v>
      </c>
      <c r="L2563" s="8">
        <f t="shared" si="1211"/>
        <v>1.0036851499999999</v>
      </c>
      <c r="M2563" s="120">
        <f t="shared" si="1212"/>
        <v>1.0043006699999999</v>
      </c>
      <c r="N2563" s="120">
        <f t="shared" si="1213"/>
        <v>1.5325593067887286</v>
      </c>
      <c r="O2563" s="113">
        <f t="shared" si="1214"/>
        <v>1.53820701</v>
      </c>
      <c r="P2563" s="113">
        <f t="shared" si="1215"/>
        <v>1720.1270893000001</v>
      </c>
      <c r="Q2563" s="11">
        <f t="shared" si="1216"/>
        <v>0</v>
      </c>
      <c r="R2563" s="30">
        <f t="shared" si="1217"/>
        <v>0</v>
      </c>
      <c r="S2563" s="8">
        <f t="shared" si="1218"/>
        <v>0</v>
      </c>
      <c r="T2563" s="122">
        <f t="shared" si="1197"/>
        <v>0.13059999999999999</v>
      </c>
      <c r="U2563" s="121">
        <f t="shared" si="1219"/>
        <v>18</v>
      </c>
      <c r="V2563" s="121">
        <v>252</v>
      </c>
      <c r="W2563" s="120">
        <f t="shared" si="1220"/>
        <v>1.008806297</v>
      </c>
      <c r="X2563" s="113">
        <f t="shared" si="1200"/>
        <v>15.14795002</v>
      </c>
      <c r="Y2563" s="113">
        <f t="shared" si="1221"/>
        <v>0</v>
      </c>
      <c r="Z2563" s="125" t="str">
        <f t="shared" si="1198"/>
        <v>J=</v>
      </c>
      <c r="AA2563" s="118">
        <f t="shared" si="1199"/>
        <v>46713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>
        <f t="shared" si="1196"/>
        <v>46709</v>
      </c>
      <c r="B2564" s="113">
        <f t="shared" si="1203"/>
        <v>1736.47532183</v>
      </c>
      <c r="C2564" s="113">
        <f t="shared" si="1204"/>
        <v>1118.26761816</v>
      </c>
      <c r="D2564" s="114">
        <f t="shared" si="1205"/>
        <v>7245.38</v>
      </c>
      <c r="E2564" s="115">
        <f t="shared" si="1201"/>
        <v>7276.54</v>
      </c>
      <c r="F2564" s="116">
        <f t="shared" si="1202"/>
        <v>46650</v>
      </c>
      <c r="G2564" s="117">
        <f t="shared" si="1206"/>
        <v>4.3006716003852752E-3</v>
      </c>
      <c r="H2564" s="118">
        <f t="shared" si="1207"/>
        <v>46713</v>
      </c>
      <c r="I2564" s="118">
        <f t="shared" si="1208"/>
        <v>46713</v>
      </c>
      <c r="J2564" s="119">
        <f t="shared" si="1209"/>
        <v>21</v>
      </c>
      <c r="K2564" s="119">
        <f t="shared" si="1210"/>
        <v>19</v>
      </c>
      <c r="L2564" s="8">
        <f t="shared" si="1211"/>
        <v>1.00389028</v>
      </c>
      <c r="M2564" s="120">
        <f t="shared" si="1212"/>
        <v>1.0043006699999999</v>
      </c>
      <c r="N2564" s="120">
        <f t="shared" si="1213"/>
        <v>1.5325593067887286</v>
      </c>
      <c r="O2564" s="113">
        <f t="shared" si="1214"/>
        <v>1.5385213900000001</v>
      </c>
      <c r="P2564" s="113">
        <f t="shared" si="1215"/>
        <v>1720.47865028</v>
      </c>
      <c r="Q2564" s="11">
        <f t="shared" si="1216"/>
        <v>0</v>
      </c>
      <c r="R2564" s="30">
        <f t="shared" si="1217"/>
        <v>0</v>
      </c>
      <c r="S2564" s="8">
        <f t="shared" si="1218"/>
        <v>0</v>
      </c>
      <c r="T2564" s="122">
        <f t="shared" si="1197"/>
        <v>0.13059999999999999</v>
      </c>
      <c r="U2564" s="121">
        <f t="shared" si="1219"/>
        <v>19</v>
      </c>
      <c r="V2564" s="121">
        <v>252</v>
      </c>
      <c r="W2564" s="120">
        <f t="shared" si="1220"/>
        <v>1.0092978029999999</v>
      </c>
      <c r="X2564" s="113">
        <f t="shared" si="1200"/>
        <v>15.99667155</v>
      </c>
      <c r="Y2564" s="113">
        <f t="shared" si="1221"/>
        <v>0</v>
      </c>
      <c r="Z2564" s="125" t="str">
        <f t="shared" si="1198"/>
        <v>J=</v>
      </c>
      <c r="AA2564" s="118">
        <f t="shared" si="1199"/>
        <v>46713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>
        <f t="shared" si="1196"/>
        <v>46710</v>
      </c>
      <c r="B2565" s="113">
        <f t="shared" si="1203"/>
        <v>1737.6764193900001</v>
      </c>
      <c r="C2565" s="113">
        <f t="shared" si="1204"/>
        <v>1118.26761816</v>
      </c>
      <c r="D2565" s="114">
        <f t="shared" si="1205"/>
        <v>7245.38</v>
      </c>
      <c r="E2565" s="115">
        <f t="shared" si="1201"/>
        <v>7276.54</v>
      </c>
      <c r="F2565" s="116">
        <f t="shared" si="1202"/>
        <v>46650</v>
      </c>
      <c r="G2565" s="117">
        <f t="shared" si="1206"/>
        <v>4.3006716003852752E-3</v>
      </c>
      <c r="H2565" s="118">
        <f t="shared" si="1207"/>
        <v>46713</v>
      </c>
      <c r="I2565" s="118">
        <f t="shared" si="1208"/>
        <v>46713</v>
      </c>
      <c r="J2565" s="119">
        <f t="shared" si="1209"/>
        <v>21</v>
      </c>
      <c r="K2565" s="119">
        <f t="shared" si="1210"/>
        <v>20</v>
      </c>
      <c r="L2565" s="8">
        <f t="shared" si="1211"/>
        <v>1.0040954499999999</v>
      </c>
      <c r="M2565" s="120">
        <f t="shared" si="1212"/>
        <v>1.0043006699999999</v>
      </c>
      <c r="N2565" s="120">
        <f t="shared" si="1213"/>
        <v>1.5325593067887286</v>
      </c>
      <c r="O2565" s="113">
        <f t="shared" si="1214"/>
        <v>1.5388358200000001</v>
      </c>
      <c r="P2565" s="113">
        <f t="shared" si="1215"/>
        <v>1720.8302671700001</v>
      </c>
      <c r="Q2565" s="11">
        <f t="shared" si="1216"/>
        <v>0</v>
      </c>
      <c r="R2565" s="30">
        <f t="shared" si="1217"/>
        <v>0</v>
      </c>
      <c r="S2565" s="8">
        <f t="shared" si="1218"/>
        <v>0</v>
      </c>
      <c r="T2565" s="122">
        <f t="shared" si="1197"/>
        <v>0.13059999999999999</v>
      </c>
      <c r="U2565" s="121">
        <f t="shared" si="1219"/>
        <v>20</v>
      </c>
      <c r="V2565" s="121">
        <v>252</v>
      </c>
      <c r="W2565" s="120">
        <f t="shared" si="1220"/>
        <v>1.009789549</v>
      </c>
      <c r="X2565" s="113">
        <f t="shared" si="1200"/>
        <v>16.84615222</v>
      </c>
      <c r="Y2565" s="113">
        <f t="shared" si="1221"/>
        <v>0</v>
      </c>
      <c r="Z2565" s="125" t="str">
        <f t="shared" si="1198"/>
        <v>J=</v>
      </c>
      <c r="AA2565" s="118">
        <f t="shared" si="1199"/>
        <v>46713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>
        <f t="shared" si="1196"/>
        <v>46711</v>
      </c>
      <c r="B2566" s="113"/>
      <c r="C2566" s="113">
        <f t="shared" si="1204"/>
        <v>1118.26761816</v>
      </c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1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1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1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1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1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5035:AA5666">
    <cfRule type="expression" dxfId="15" priority="46">
      <formula>$Q5035&gt;0</formula>
    </cfRule>
  </conditionalFormatting>
  <conditionalFormatting sqref="A3692:B4286 D3692:AA4286">
    <cfRule type="expression" dxfId="14" priority="21">
      <formula>$Q3692&gt;0</formula>
    </cfRule>
  </conditionalFormatting>
  <conditionalFormatting sqref="A4287:B4551 D4287:AA4551">
    <cfRule type="expression" dxfId="13" priority="20">
      <formula>$Q4287&gt;0</formula>
    </cfRule>
  </conditionalFormatting>
  <conditionalFormatting sqref="A4729:AA5034 D4552:AA4728 A4552:B4728">
    <cfRule type="expression" dxfId="12" priority="19">
      <formula>$Q4552&gt;0</formula>
    </cfRule>
  </conditionalFormatting>
  <conditionalFormatting sqref="A10:AA11 D12:AA39 A12:B39 A42:B1837 D2731:AA4727 A2731:B4727 D42:AA741 D751:AA770 D742:W750 Y742:AA750 D771:W801 Y771:AA801 D835:W1837 Y1136:AA1837 X835:X2565 D802:X834 Z802:AA1135">
    <cfRule type="expression" dxfId="11" priority="18">
      <formula>$Q10&gt;0</formula>
    </cfRule>
  </conditionalFormatting>
  <conditionalFormatting sqref="C12:C39 C42:C1837 C2731:C4728">
    <cfRule type="expression" dxfId="10" priority="16">
      <formula>$Q12&gt;0</formula>
    </cfRule>
  </conditionalFormatting>
  <conditionalFormatting sqref="A4728">
    <cfRule type="expression" dxfId="9" priority="15">
      <formula>$Q4728&gt;0</formula>
    </cfRule>
  </conditionalFormatting>
  <conditionalFormatting sqref="A1838:B2366 D1838:W2366 Y1838:AA2366">
    <cfRule type="expression" dxfId="8" priority="10">
      <formula>$Q1838&gt;0</formula>
    </cfRule>
  </conditionalFormatting>
  <conditionalFormatting sqref="C1838:C2366">
    <cfRule type="expression" dxfId="7" priority="9">
      <formula>$Q1838&gt;0</formula>
    </cfRule>
  </conditionalFormatting>
  <conditionalFormatting sqref="D2566:AA2730 A2367:B2730 D2367:W2565 Y2367:AA2565">
    <cfRule type="expression" dxfId="6" priority="8">
      <formula>$Q2367&gt;0</formula>
    </cfRule>
  </conditionalFormatting>
  <conditionalFormatting sqref="C2367:C2730">
    <cfRule type="expression" dxfId="5" priority="7">
      <formula>$Q2367&gt;0</formula>
    </cfRule>
  </conditionalFormatting>
  <conditionalFormatting sqref="D40:AA41 A40:B41">
    <cfRule type="expression" dxfId="4" priority="6">
      <formula>$Q40&gt;0</formula>
    </cfRule>
  </conditionalFormatting>
  <conditionalFormatting sqref="C40:C41">
    <cfRule type="expression" dxfId="3" priority="5">
      <formula>$Q40&gt;0</formula>
    </cfRule>
  </conditionalFormatting>
  <conditionalFormatting sqref="X742:X750">
    <cfRule type="expression" dxfId="2" priority="4">
      <formula>$Q742&gt;0</formula>
    </cfRule>
  </conditionalFormatting>
  <conditionalFormatting sqref="X771:X801">
    <cfRule type="expression" dxfId="1" priority="3">
      <formula>$Q771&gt;0</formula>
    </cfRule>
  </conditionalFormatting>
  <conditionalFormatting sqref="Y802:Y1135">
    <cfRule type="expression" dxfId="0" priority="1">
      <formula>$Q802&gt;0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2025-05-09T14:07:32Z</dcterms:modified>
</cp:coreProperties>
</file>